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312A56D2-FC5C-4C40-B518-10E17B05E225}" xr6:coauthVersionLast="47" xr6:coauthVersionMax="47" xr10:uidLastSave="{00000000-0000-0000-0000-000000000000}"/>
  <bookViews>
    <workbookView xWindow="-110" yWindow="-110" windowWidth="25420" windowHeight="16300" xr2:uid="{04461FA6-70D6-4EF6-90DD-844F65FAA772}"/>
  </bookViews>
  <sheets>
    <sheet name="NEW 2022-2023" sheetId="1" r:id="rId1"/>
    <sheet name="Условия работы" sheetId="2" r:id="rId2"/>
  </sheets>
  <externalReferences>
    <externalReference r:id="rId3"/>
  </externalReferences>
  <definedNames>
    <definedName name="_16_неделя_2021" localSheetId="0">'NEW 2022-2023'!$M$8</definedName>
    <definedName name="_16_неделя_2021" localSheetId="1">#REF!</definedName>
    <definedName name="_16_неделя_2021">#REF!</definedName>
    <definedName name="_xlnm._FilterDatabase" localSheetId="0" hidden="1">'NEW 2022-2023'!$B$22:$Q$529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'NEW 2022-2023'!$B$22:$K$172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'NEW 2022-2023'!$B$22:$D$172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P521" i="1"/>
  <c r="P522" i="1"/>
  <c r="P523" i="1"/>
  <c r="L521" i="1"/>
  <c r="O521" i="1" s="1"/>
  <c r="L522" i="1"/>
  <c r="O522" i="1" s="1"/>
  <c r="L523" i="1"/>
  <c r="O523" i="1" s="1"/>
  <c r="P516" i="1"/>
  <c r="P517" i="1"/>
  <c r="P518" i="1"/>
  <c r="L516" i="1"/>
  <c r="O516" i="1" s="1"/>
  <c r="L517" i="1"/>
  <c r="O517" i="1" s="1"/>
  <c r="L518" i="1"/>
  <c r="O518" i="1" s="1"/>
  <c r="P513" i="1"/>
  <c r="P514" i="1"/>
  <c r="L513" i="1"/>
  <c r="O513" i="1" s="1"/>
  <c r="L514" i="1"/>
  <c r="O514" i="1" s="1"/>
  <c r="P508" i="1"/>
  <c r="P509" i="1"/>
  <c r="P510" i="1"/>
  <c r="P511" i="1"/>
  <c r="L508" i="1"/>
  <c r="O508" i="1" s="1"/>
  <c r="L509" i="1"/>
  <c r="O509" i="1" s="1"/>
  <c r="L510" i="1"/>
  <c r="O510" i="1" s="1"/>
  <c r="L511" i="1"/>
  <c r="O511" i="1" s="1"/>
  <c r="P502" i="1"/>
  <c r="P503" i="1"/>
  <c r="P504" i="1"/>
  <c r="P505" i="1"/>
  <c r="L504" i="1"/>
  <c r="O504" i="1" s="1"/>
  <c r="L505" i="1"/>
  <c r="O505" i="1" s="1"/>
  <c r="L502" i="1"/>
  <c r="O502" i="1" s="1"/>
  <c r="P498" i="1"/>
  <c r="P499" i="1"/>
  <c r="P500" i="1"/>
  <c r="P501" i="1"/>
  <c r="L498" i="1"/>
  <c r="O498" i="1" s="1"/>
  <c r="L499" i="1"/>
  <c r="O499" i="1" s="1"/>
  <c r="L500" i="1"/>
  <c r="O500" i="1" s="1"/>
  <c r="L501" i="1"/>
  <c r="O501" i="1" s="1"/>
  <c r="P492" i="1"/>
  <c r="P493" i="1"/>
  <c r="L492" i="1"/>
  <c r="O492" i="1" s="1"/>
  <c r="L493" i="1"/>
  <c r="O493" i="1" s="1"/>
  <c r="P490" i="1"/>
  <c r="P491" i="1"/>
  <c r="L490" i="1"/>
  <c r="O490" i="1" s="1"/>
  <c r="L491" i="1"/>
  <c r="O491" i="1" s="1"/>
  <c r="P486" i="1"/>
  <c r="P487" i="1"/>
  <c r="P488" i="1"/>
  <c r="L486" i="1"/>
  <c r="O486" i="1" s="1"/>
  <c r="L487" i="1"/>
  <c r="O487" i="1" s="1"/>
  <c r="L488" i="1"/>
  <c r="O488" i="1" s="1"/>
  <c r="P475" i="1"/>
  <c r="P476" i="1"/>
  <c r="P477" i="1"/>
  <c r="L475" i="1"/>
  <c r="O475" i="1" s="1"/>
  <c r="L476" i="1"/>
  <c r="O476" i="1" s="1"/>
  <c r="L477" i="1"/>
  <c r="O477" i="1" s="1"/>
  <c r="L472" i="1"/>
  <c r="O472" i="1" s="1"/>
  <c r="L473" i="1"/>
  <c r="O473" i="1" s="1"/>
  <c r="P472" i="1"/>
  <c r="P473" i="1"/>
  <c r="P460" i="1"/>
  <c r="P461" i="1"/>
  <c r="L460" i="1"/>
  <c r="O460" i="1" s="1"/>
  <c r="L461" i="1"/>
  <c r="O461" i="1" s="1"/>
  <c r="P456" i="1"/>
  <c r="P457" i="1"/>
  <c r="L456" i="1"/>
  <c r="O456" i="1" s="1"/>
  <c r="L457" i="1"/>
  <c r="O457" i="1" s="1"/>
  <c r="P451" i="1"/>
  <c r="P452" i="1"/>
  <c r="L451" i="1"/>
  <c r="O451" i="1" s="1"/>
  <c r="L452" i="1"/>
  <c r="O452" i="1" s="1"/>
  <c r="L448" i="1"/>
  <c r="O448" i="1" s="1"/>
  <c r="L449" i="1"/>
  <c r="O449" i="1" s="1"/>
  <c r="L450" i="1"/>
  <c r="O450" i="1" s="1"/>
  <c r="P448" i="1"/>
  <c r="P449" i="1"/>
  <c r="P450" i="1"/>
  <c r="P443" i="1"/>
  <c r="P444" i="1"/>
  <c r="L443" i="1"/>
  <c r="O443" i="1" s="1"/>
  <c r="L444" i="1"/>
  <c r="O444" i="1" s="1"/>
  <c r="P441" i="1"/>
  <c r="P442" i="1"/>
  <c r="L441" i="1"/>
  <c r="O441" i="1" s="1"/>
  <c r="L442" i="1"/>
  <c r="O442" i="1" s="1"/>
  <c r="P437" i="1"/>
  <c r="P438" i="1"/>
  <c r="L437" i="1"/>
  <c r="O437" i="1" s="1"/>
  <c r="L438" i="1"/>
  <c r="O438" i="1" s="1"/>
  <c r="P435" i="1"/>
  <c r="L435" i="1"/>
  <c r="O435" i="1" s="1"/>
  <c r="P431" i="1"/>
  <c r="P432" i="1"/>
  <c r="L431" i="1"/>
  <c r="O431" i="1" s="1"/>
  <c r="L432" i="1"/>
  <c r="O432" i="1" s="1"/>
  <c r="P426" i="1"/>
  <c r="P427" i="1"/>
  <c r="L426" i="1"/>
  <c r="O426" i="1" s="1"/>
  <c r="L427" i="1"/>
  <c r="O427" i="1" s="1"/>
  <c r="P423" i="1"/>
  <c r="L423" i="1"/>
  <c r="O423" i="1" s="1"/>
  <c r="P370" i="1"/>
  <c r="P371" i="1"/>
  <c r="P372" i="1"/>
  <c r="P373" i="1"/>
  <c r="L370" i="1"/>
  <c r="O370" i="1" s="1"/>
  <c r="L371" i="1"/>
  <c r="O371" i="1" s="1"/>
  <c r="L372" i="1"/>
  <c r="O372" i="1" s="1"/>
  <c r="L373" i="1"/>
  <c r="O373" i="1" s="1"/>
  <c r="P366" i="1"/>
  <c r="P367" i="1"/>
  <c r="P368" i="1"/>
  <c r="L366" i="1"/>
  <c r="O366" i="1" s="1"/>
  <c r="L367" i="1"/>
  <c r="O367" i="1" s="1"/>
  <c r="L368" i="1"/>
  <c r="O368" i="1" s="1"/>
  <c r="P360" i="1"/>
  <c r="P361" i="1"/>
  <c r="P362" i="1"/>
  <c r="P363" i="1"/>
  <c r="L360" i="1"/>
  <c r="O360" i="1" s="1"/>
  <c r="L361" i="1"/>
  <c r="O361" i="1" s="1"/>
  <c r="L362" i="1"/>
  <c r="O362" i="1" s="1"/>
  <c r="L363" i="1"/>
  <c r="O363" i="1" s="1"/>
  <c r="P358" i="1"/>
  <c r="L358" i="1"/>
  <c r="O358" i="1" s="1"/>
  <c r="P355" i="1"/>
  <c r="P356" i="1"/>
  <c r="L355" i="1"/>
  <c r="O355" i="1" s="1"/>
  <c r="L356" i="1"/>
  <c r="O356" i="1" s="1"/>
  <c r="P352" i="1"/>
  <c r="L352" i="1"/>
  <c r="O352" i="1" s="1"/>
  <c r="P350" i="1"/>
  <c r="L350" i="1"/>
  <c r="O350" i="1" s="1"/>
  <c r="P348" i="1"/>
  <c r="P349" i="1"/>
  <c r="L348" i="1"/>
  <c r="O348" i="1" s="1"/>
  <c r="L349" i="1"/>
  <c r="O349" i="1" s="1"/>
  <c r="P309" i="1"/>
  <c r="P310" i="1"/>
  <c r="L309" i="1"/>
  <c r="O309" i="1" s="1"/>
  <c r="L310" i="1"/>
  <c r="O310" i="1" s="1"/>
  <c r="P304" i="1"/>
  <c r="L304" i="1"/>
  <c r="O304" i="1" s="1"/>
  <c r="P271" i="1"/>
  <c r="L271" i="1"/>
  <c r="O271" i="1" s="1"/>
  <c r="P258" i="1"/>
  <c r="L258" i="1"/>
  <c r="O258" i="1" s="1"/>
  <c r="P255" i="1"/>
  <c r="P256" i="1"/>
  <c r="L255" i="1"/>
  <c r="O255" i="1" s="1"/>
  <c r="L256" i="1"/>
  <c r="O256" i="1" s="1"/>
  <c r="P245" i="1"/>
  <c r="P246" i="1"/>
  <c r="P247" i="1"/>
  <c r="L245" i="1"/>
  <c r="O245" i="1" s="1"/>
  <c r="L246" i="1"/>
  <c r="O246" i="1" s="1"/>
  <c r="L247" i="1"/>
  <c r="O247" i="1" s="1"/>
  <c r="P241" i="1"/>
  <c r="P242" i="1"/>
  <c r="P243" i="1"/>
  <c r="L241" i="1"/>
  <c r="O241" i="1" s="1"/>
  <c r="L242" i="1"/>
  <c r="O242" i="1" s="1"/>
  <c r="L243" i="1"/>
  <c r="O243" i="1" s="1"/>
  <c r="P232" i="1"/>
  <c r="P233" i="1"/>
  <c r="L232" i="1"/>
  <c r="O232" i="1" s="1"/>
  <c r="L233" i="1"/>
  <c r="O233" i="1" s="1"/>
  <c r="L226" i="1"/>
  <c r="L227" i="1"/>
  <c r="L228" i="1"/>
  <c r="L229" i="1"/>
  <c r="P219" i="1"/>
  <c r="P220" i="1"/>
  <c r="P221" i="1"/>
  <c r="L219" i="1"/>
  <c r="O219" i="1" s="1"/>
  <c r="L220" i="1"/>
  <c r="O220" i="1" s="1"/>
  <c r="L221" i="1"/>
  <c r="O221" i="1" s="1"/>
  <c r="P212" i="1"/>
  <c r="P213" i="1"/>
  <c r="P214" i="1"/>
  <c r="P215" i="1"/>
  <c r="L212" i="1"/>
  <c r="O212" i="1" s="1"/>
  <c r="L213" i="1"/>
  <c r="O213" i="1" s="1"/>
  <c r="L214" i="1"/>
  <c r="O214" i="1" s="1"/>
  <c r="L215" i="1"/>
  <c r="O215" i="1" s="1"/>
  <c r="P197" i="1"/>
  <c r="L197" i="1"/>
  <c r="O197" i="1" s="1"/>
  <c r="P187" i="1"/>
  <c r="L187" i="1"/>
  <c r="O187" i="1" s="1"/>
  <c r="P184" i="1"/>
  <c r="L184" i="1"/>
  <c r="O184" i="1" s="1"/>
  <c r="P181" i="1"/>
  <c r="P182" i="1"/>
  <c r="L181" i="1"/>
  <c r="O181" i="1" s="1"/>
  <c r="L182" i="1"/>
  <c r="O182" i="1" s="1"/>
  <c r="P169" i="1"/>
  <c r="L169" i="1"/>
  <c r="O169" i="1" s="1"/>
  <c r="P167" i="1"/>
  <c r="L167" i="1"/>
  <c r="O167" i="1" s="1"/>
  <c r="P165" i="1"/>
  <c r="L165" i="1"/>
  <c r="O165" i="1" s="1"/>
  <c r="P163" i="1"/>
  <c r="P164" i="1"/>
  <c r="L163" i="1"/>
  <c r="O163" i="1" s="1"/>
  <c r="L164" i="1"/>
  <c r="O164" i="1" s="1"/>
  <c r="P161" i="1"/>
  <c r="L161" i="1"/>
  <c r="O161" i="1" s="1"/>
  <c r="P159" i="1"/>
  <c r="L159" i="1"/>
  <c r="O159" i="1" s="1"/>
  <c r="P158" i="1"/>
  <c r="L158" i="1"/>
  <c r="O158" i="1" s="1"/>
  <c r="P157" i="1"/>
  <c r="L157" i="1"/>
  <c r="O157" i="1" s="1"/>
  <c r="P155" i="1"/>
  <c r="L155" i="1"/>
  <c r="O155" i="1" s="1"/>
  <c r="P153" i="1"/>
  <c r="P154" i="1"/>
  <c r="L153" i="1"/>
  <c r="O153" i="1" s="1"/>
  <c r="L154" i="1"/>
  <c r="O154" i="1" s="1"/>
  <c r="P151" i="1"/>
  <c r="L151" i="1"/>
  <c r="O151" i="1" s="1"/>
  <c r="P150" i="1"/>
  <c r="L150" i="1"/>
  <c r="O150" i="1" s="1"/>
  <c r="L148" i="1"/>
  <c r="P147" i="1"/>
  <c r="L147" i="1"/>
  <c r="O147" i="1" s="1"/>
  <c r="P145" i="1"/>
  <c r="L145" i="1"/>
  <c r="O145" i="1" s="1"/>
  <c r="P143" i="1"/>
  <c r="L143" i="1"/>
  <c r="O143" i="1" s="1"/>
  <c r="P141" i="1"/>
  <c r="L141" i="1"/>
  <c r="O141" i="1" s="1"/>
  <c r="P139" i="1"/>
  <c r="P140" i="1"/>
  <c r="L139" i="1"/>
  <c r="O139" i="1" s="1"/>
  <c r="L140" i="1"/>
  <c r="O140" i="1" s="1"/>
  <c r="P137" i="1"/>
  <c r="L137" i="1"/>
  <c r="O137" i="1" s="1"/>
  <c r="P135" i="1"/>
  <c r="L135" i="1"/>
  <c r="O135" i="1" s="1"/>
  <c r="P132" i="1"/>
  <c r="L132" i="1"/>
  <c r="O132" i="1" s="1"/>
  <c r="P130" i="1"/>
  <c r="L130" i="1"/>
  <c r="O130" i="1" s="1"/>
  <c r="P127" i="1"/>
  <c r="P128" i="1"/>
  <c r="P129" i="1"/>
  <c r="L127" i="1"/>
  <c r="O127" i="1" s="1"/>
  <c r="L128" i="1"/>
  <c r="O128" i="1" s="1"/>
  <c r="L129" i="1"/>
  <c r="O129" i="1" s="1"/>
  <c r="P126" i="1"/>
  <c r="L126" i="1"/>
  <c r="O126" i="1" s="1"/>
  <c r="P124" i="1"/>
  <c r="L124" i="1"/>
  <c r="O124" i="1" s="1"/>
  <c r="P123" i="1"/>
  <c r="L123" i="1"/>
  <c r="O123" i="1" s="1"/>
  <c r="P121" i="1"/>
  <c r="L121" i="1"/>
  <c r="O121" i="1" s="1"/>
  <c r="P119" i="1"/>
  <c r="L119" i="1"/>
  <c r="O119" i="1" s="1"/>
  <c r="P118" i="1"/>
  <c r="L118" i="1"/>
  <c r="O118" i="1" s="1"/>
  <c r="P116" i="1"/>
  <c r="L116" i="1"/>
  <c r="O116" i="1" s="1"/>
  <c r="P110" i="1"/>
  <c r="P111" i="1"/>
  <c r="P112" i="1"/>
  <c r="P113" i="1"/>
  <c r="P114" i="1"/>
  <c r="L114" i="1"/>
  <c r="O114" i="1" s="1"/>
  <c r="L113" i="1"/>
  <c r="O113" i="1" s="1"/>
  <c r="L112" i="1"/>
  <c r="O112" i="1" s="1"/>
  <c r="L110" i="1"/>
  <c r="O110" i="1" s="1"/>
  <c r="P108" i="1"/>
  <c r="P109" i="1"/>
  <c r="L108" i="1"/>
  <c r="O108" i="1" s="1"/>
  <c r="L109" i="1"/>
  <c r="O109" i="1" s="1"/>
  <c r="P105" i="1"/>
  <c r="L105" i="1"/>
  <c r="O105" i="1" s="1"/>
  <c r="P103" i="1"/>
  <c r="L103" i="1"/>
  <c r="O103" i="1" s="1"/>
  <c r="P101" i="1"/>
  <c r="P102" i="1"/>
  <c r="L101" i="1"/>
  <c r="O101" i="1" s="1"/>
  <c r="P98" i="1"/>
  <c r="P99" i="1"/>
  <c r="P100" i="1"/>
  <c r="L98" i="1"/>
  <c r="O98" i="1" s="1"/>
  <c r="L99" i="1"/>
  <c r="O99" i="1" s="1"/>
  <c r="L100" i="1"/>
  <c r="O100" i="1" s="1"/>
  <c r="P96" i="1"/>
  <c r="P97" i="1"/>
  <c r="L96" i="1"/>
  <c r="O96" i="1" s="1"/>
  <c r="L97" i="1"/>
  <c r="O97" i="1" s="1"/>
  <c r="P91" i="1"/>
  <c r="P92" i="1"/>
  <c r="P93" i="1"/>
  <c r="P94" i="1"/>
  <c r="L94" i="1"/>
  <c r="O94" i="1" s="1"/>
  <c r="L93" i="1"/>
  <c r="O93" i="1" s="1"/>
  <c r="L91" i="1"/>
  <c r="O91" i="1" s="1"/>
  <c r="P90" i="1"/>
  <c r="L90" i="1"/>
  <c r="O90" i="1" s="1"/>
  <c r="P88" i="1"/>
  <c r="L88" i="1"/>
  <c r="O88" i="1" s="1"/>
  <c r="P85" i="1"/>
  <c r="P86" i="1"/>
  <c r="P87" i="1"/>
  <c r="L87" i="1"/>
  <c r="O87" i="1" s="1"/>
  <c r="L85" i="1"/>
  <c r="O85" i="1" s="1"/>
  <c r="P82" i="1"/>
  <c r="P83" i="1"/>
  <c r="P84" i="1"/>
  <c r="L82" i="1"/>
  <c r="O82" i="1" s="1"/>
  <c r="L83" i="1"/>
  <c r="O83" i="1" s="1"/>
  <c r="L84" i="1"/>
  <c r="O84" i="1" s="1"/>
  <c r="P80" i="1"/>
  <c r="L80" i="1"/>
  <c r="O80" i="1" s="1"/>
  <c r="P71" i="1"/>
  <c r="L71" i="1"/>
  <c r="O71" i="1" s="1"/>
  <c r="P68" i="1"/>
  <c r="P69" i="1"/>
  <c r="P70" i="1"/>
  <c r="L68" i="1"/>
  <c r="O68" i="1" s="1"/>
  <c r="L69" i="1"/>
  <c r="O69" i="1" s="1"/>
  <c r="L70" i="1"/>
  <c r="O70" i="1" s="1"/>
  <c r="P32" i="1"/>
  <c r="P33" i="1"/>
  <c r="P34" i="1"/>
  <c r="L32" i="1"/>
  <c r="O32" i="1" s="1"/>
  <c r="L33" i="1"/>
  <c r="O33" i="1" s="1"/>
  <c r="L34" i="1"/>
  <c r="O34" i="1" s="1"/>
  <c r="P469" i="1"/>
  <c r="P54" i="1"/>
  <c r="L469" i="1"/>
  <c r="O469" i="1" s="1"/>
  <c r="L471" i="1"/>
  <c r="L31" i="1"/>
  <c r="L54" i="1"/>
  <c r="O54" i="1" s="1"/>
  <c r="M53" i="1"/>
  <c r="L520" i="1"/>
  <c r="L515" i="1"/>
  <c r="L512" i="1"/>
  <c r="L507" i="1"/>
  <c r="L503" i="1"/>
  <c r="O503" i="1" s="1"/>
  <c r="L497" i="1"/>
  <c r="L495" i="1"/>
  <c r="L494" i="1"/>
  <c r="L489" i="1"/>
  <c r="L485" i="1"/>
  <c r="L474" i="1"/>
  <c r="L459" i="1"/>
  <c r="L455" i="1"/>
  <c r="L453" i="1"/>
  <c r="L447" i="1"/>
  <c r="L445" i="1"/>
  <c r="L440" i="1"/>
  <c r="L436" i="1"/>
  <c r="L433" i="1"/>
  <c r="L430" i="1"/>
  <c r="L425" i="1"/>
  <c r="L422" i="1"/>
  <c r="L369" i="1"/>
  <c r="L365" i="1"/>
  <c r="L364" i="1"/>
  <c r="L359" i="1"/>
  <c r="L357" i="1"/>
  <c r="L354" i="1"/>
  <c r="L351" i="1"/>
  <c r="L347" i="1"/>
  <c r="L323" i="1"/>
  <c r="L308" i="1"/>
  <c r="L303" i="1"/>
  <c r="L272" i="1"/>
  <c r="L270" i="1"/>
  <c r="L257" i="1"/>
  <c r="L244" i="1"/>
  <c r="L240" i="1"/>
  <c r="L231" i="1"/>
  <c r="L225" i="1"/>
  <c r="L218" i="1"/>
  <c r="L216" i="1"/>
  <c r="L196" i="1"/>
  <c r="L186" i="1"/>
  <c r="L183" i="1"/>
  <c r="L177" i="1"/>
  <c r="L168" i="1"/>
  <c r="L166" i="1"/>
  <c r="L162" i="1"/>
  <c r="L160" i="1"/>
  <c r="L156" i="1"/>
  <c r="L152" i="1"/>
  <c r="L149" i="1"/>
  <c r="L146" i="1"/>
  <c r="L144" i="1"/>
  <c r="L142" i="1"/>
  <c r="L138" i="1"/>
  <c r="L136" i="1"/>
  <c r="L134" i="1"/>
  <c r="L133" i="1"/>
  <c r="L131" i="1"/>
  <c r="L125" i="1"/>
  <c r="L122" i="1"/>
  <c r="L120" i="1"/>
  <c r="L117" i="1"/>
  <c r="L115" i="1"/>
  <c r="L111" i="1"/>
  <c r="O111" i="1" s="1"/>
  <c r="L107" i="1"/>
  <c r="L106" i="1"/>
  <c r="L104" i="1"/>
  <c r="L102" i="1"/>
  <c r="O102" i="1" s="1"/>
  <c r="L95" i="1"/>
  <c r="L92" i="1"/>
  <c r="O92" i="1" s="1"/>
  <c r="L89" i="1"/>
  <c r="L86" i="1"/>
  <c r="O86" i="1" s="1"/>
  <c r="L81" i="1"/>
  <c r="L79" i="1"/>
  <c r="L67" i="1"/>
  <c r="L72" i="1"/>
  <c r="M528" i="1"/>
  <c r="M527" i="1"/>
  <c r="M526" i="1"/>
  <c r="M525" i="1"/>
  <c r="M524" i="1"/>
  <c r="M519" i="1"/>
  <c r="M506" i="1"/>
  <c r="M496" i="1"/>
  <c r="M484" i="1"/>
  <c r="M483" i="1"/>
  <c r="M482" i="1"/>
  <c r="M481" i="1"/>
  <c r="M480" i="1"/>
  <c r="M479" i="1"/>
  <c r="M478" i="1"/>
  <c r="M470" i="1"/>
  <c r="M468" i="1"/>
  <c r="M467" i="1"/>
  <c r="M466" i="1"/>
  <c r="M465" i="1"/>
  <c r="M464" i="1"/>
  <c r="M463" i="1"/>
  <c r="M462" i="1"/>
  <c r="M458" i="1"/>
  <c r="M454" i="1"/>
  <c r="M446" i="1"/>
  <c r="M439" i="1"/>
  <c r="M434" i="1"/>
  <c r="M429" i="1"/>
  <c r="M428" i="1"/>
  <c r="M424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53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07" i="1"/>
  <c r="M306" i="1"/>
  <c r="M305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69" i="1"/>
  <c r="M268" i="1"/>
  <c r="M267" i="1"/>
  <c r="M266" i="1"/>
  <c r="M265" i="1"/>
  <c r="M264" i="1"/>
  <c r="M263" i="1"/>
  <c r="M262" i="1"/>
  <c r="M261" i="1"/>
  <c r="M260" i="1"/>
  <c r="M259" i="1"/>
  <c r="M254" i="1"/>
  <c r="M253" i="1"/>
  <c r="M252" i="1"/>
  <c r="M251" i="1"/>
  <c r="M250" i="1"/>
  <c r="M249" i="1"/>
  <c r="M248" i="1"/>
  <c r="M239" i="1"/>
  <c r="M238" i="1"/>
  <c r="M237" i="1"/>
  <c r="M236" i="1"/>
  <c r="M235" i="1"/>
  <c r="M234" i="1"/>
  <c r="M230" i="1"/>
  <c r="M224" i="1"/>
  <c r="M223" i="1"/>
  <c r="M222" i="1"/>
  <c r="M217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5" i="1"/>
  <c r="M194" i="1"/>
  <c r="M193" i="1"/>
  <c r="M192" i="1"/>
  <c r="M191" i="1"/>
  <c r="M190" i="1"/>
  <c r="M189" i="1"/>
  <c r="M188" i="1"/>
  <c r="M185" i="1"/>
  <c r="M180" i="1"/>
  <c r="M179" i="1"/>
  <c r="M178" i="1"/>
  <c r="M176" i="1"/>
  <c r="M175" i="1"/>
  <c r="M174" i="1"/>
  <c r="M173" i="1"/>
  <c r="M172" i="1"/>
  <c r="M171" i="1"/>
  <c r="M170" i="1"/>
  <c r="M78" i="1"/>
  <c r="M77" i="1"/>
  <c r="M76" i="1"/>
  <c r="M75" i="1"/>
  <c r="M74" i="1"/>
  <c r="M73" i="1"/>
  <c r="M66" i="1"/>
  <c r="M65" i="1"/>
  <c r="M64" i="1"/>
  <c r="M63" i="1"/>
  <c r="M62" i="1"/>
  <c r="M61" i="1"/>
  <c r="M60" i="1"/>
  <c r="M59" i="1"/>
  <c r="M58" i="1"/>
  <c r="M57" i="1"/>
  <c r="M56" i="1"/>
  <c r="M55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0" i="1"/>
  <c r="M29" i="1"/>
  <c r="M28" i="1"/>
  <c r="M27" i="1"/>
  <c r="M26" i="1"/>
  <c r="M25" i="1"/>
  <c r="M24" i="1"/>
  <c r="M23" i="1"/>
  <c r="P323" i="1" l="1"/>
  <c r="O323" i="1"/>
  <c r="P474" i="1" l="1"/>
  <c r="P455" i="1"/>
  <c r="P453" i="1"/>
  <c r="P447" i="1"/>
  <c r="O359" i="1"/>
  <c r="P351" i="1"/>
  <c r="P347" i="1"/>
  <c r="O308" i="1"/>
  <c r="P196" i="1"/>
  <c r="O177" i="1"/>
  <c r="O168" i="1"/>
  <c r="O166" i="1"/>
  <c r="O125" i="1"/>
  <c r="O122" i="1"/>
  <c r="O79" i="1"/>
  <c r="O31" i="1"/>
  <c r="P67" i="1"/>
  <c r="O525" i="1"/>
  <c r="P484" i="1"/>
  <c r="P480" i="1"/>
  <c r="O479" i="1"/>
  <c r="O478" i="1"/>
  <c r="O470" i="1"/>
  <c r="O465" i="1"/>
  <c r="O454" i="1"/>
  <c r="O429" i="1"/>
  <c r="P428" i="1"/>
  <c r="O424" i="1"/>
  <c r="O421" i="1"/>
  <c r="P417" i="1"/>
  <c r="O412" i="1"/>
  <c r="O408" i="1"/>
  <c r="O407" i="1"/>
  <c r="O406" i="1"/>
  <c r="O405" i="1"/>
  <c r="P401" i="1"/>
  <c r="O396" i="1"/>
  <c r="O392" i="1"/>
  <c r="O391" i="1"/>
  <c r="O390" i="1"/>
  <c r="O389" i="1"/>
  <c r="O385" i="1"/>
  <c r="P381" i="1"/>
  <c r="P380" i="1"/>
  <c r="P376" i="1"/>
  <c r="P375" i="1"/>
  <c r="P374" i="1"/>
  <c r="O353" i="1"/>
  <c r="O343" i="1"/>
  <c r="O339" i="1"/>
  <c r="O338" i="1"/>
  <c r="O334" i="1"/>
  <c r="O333" i="1"/>
  <c r="P332" i="1"/>
  <c r="P331" i="1"/>
  <c r="O327" i="1"/>
  <c r="P321" i="1"/>
  <c r="P317" i="1"/>
  <c r="O316" i="1"/>
  <c r="P315" i="1"/>
  <c r="P314" i="1"/>
  <c r="P307" i="1"/>
  <c r="O301" i="1"/>
  <c r="O300" i="1"/>
  <c r="P296" i="1"/>
  <c r="P295" i="1"/>
  <c r="O294" i="1"/>
  <c r="O293" i="1"/>
  <c r="O289" i="1"/>
  <c r="P285" i="1"/>
  <c r="P284" i="1"/>
  <c r="P280" i="1"/>
  <c r="P279" i="1"/>
  <c r="O278" i="1"/>
  <c r="O277" i="1"/>
  <c r="O273" i="1"/>
  <c r="O266" i="1"/>
  <c r="O265" i="1"/>
  <c r="O261" i="1"/>
  <c r="O260" i="1"/>
  <c r="O259" i="1"/>
  <c r="O254" i="1"/>
  <c r="P250" i="1"/>
  <c r="O237" i="1"/>
  <c r="O230" i="1"/>
  <c r="O224" i="1"/>
  <c r="O223" i="1"/>
  <c r="O222" i="1"/>
  <c r="P209" i="1"/>
  <c r="P205" i="1"/>
  <c r="O204" i="1"/>
  <c r="O201" i="1"/>
  <c r="O200" i="1"/>
  <c r="O199" i="1"/>
  <c r="O198" i="1"/>
  <c r="O195" i="1"/>
  <c r="O191" i="1"/>
  <c r="P185" i="1"/>
  <c r="P180" i="1"/>
  <c r="O179" i="1"/>
  <c r="O176" i="1"/>
  <c r="O175" i="1"/>
  <c r="O174" i="1"/>
  <c r="O173" i="1"/>
  <c r="O172" i="1"/>
  <c r="O77" i="1"/>
  <c r="O73" i="1"/>
  <c r="O66" i="1"/>
  <c r="O64" i="1"/>
  <c r="O63" i="1"/>
  <c r="O62" i="1"/>
  <c r="P61" i="1"/>
  <c r="O60" i="1"/>
  <c r="O59" i="1"/>
  <c r="O56" i="1"/>
  <c r="O55" i="1"/>
  <c r="O53" i="1"/>
  <c r="O52" i="1"/>
  <c r="O51" i="1"/>
  <c r="O50" i="1"/>
  <c r="P49" i="1"/>
  <c r="O48" i="1"/>
  <c r="O47" i="1"/>
  <c r="O46" i="1"/>
  <c r="O45" i="1"/>
  <c r="O44" i="1"/>
  <c r="O43" i="1"/>
  <c r="O42" i="1"/>
  <c r="O39" i="1"/>
  <c r="P38" i="1"/>
  <c r="O35" i="1"/>
  <c r="O30" i="1"/>
  <c r="O29" i="1"/>
  <c r="O28" i="1"/>
  <c r="O27" i="1"/>
  <c r="O26" i="1"/>
  <c r="O25" i="1"/>
  <c r="O24" i="1"/>
  <c r="P23" i="1"/>
  <c r="P272" i="1"/>
  <c r="O272" i="1"/>
  <c r="O36" i="1"/>
  <c r="O37" i="1"/>
  <c r="O40" i="1"/>
  <c r="O41" i="1"/>
  <c r="O49" i="1"/>
  <c r="O57" i="1"/>
  <c r="O58" i="1"/>
  <c r="O65" i="1"/>
  <c r="P72" i="1"/>
  <c r="O74" i="1"/>
  <c r="O75" i="1"/>
  <c r="O76" i="1"/>
  <c r="O78" i="1"/>
  <c r="P81" i="1"/>
  <c r="P89" i="1"/>
  <c r="P95" i="1"/>
  <c r="P104" i="1"/>
  <c r="P106" i="1"/>
  <c r="P107" i="1"/>
  <c r="P115" i="1"/>
  <c r="P117" i="1"/>
  <c r="P120" i="1"/>
  <c r="P131" i="1"/>
  <c r="P133" i="1"/>
  <c r="P134" i="1"/>
  <c r="P136" i="1"/>
  <c r="P138" i="1"/>
  <c r="P142" i="1"/>
  <c r="P144" i="1"/>
  <c r="P146" i="1"/>
  <c r="P149" i="1"/>
  <c r="P152" i="1"/>
  <c r="P156" i="1"/>
  <c r="P160" i="1"/>
  <c r="P162" i="1"/>
  <c r="O170" i="1"/>
  <c r="O171" i="1"/>
  <c r="O178" i="1"/>
  <c r="P183" i="1"/>
  <c r="P186" i="1"/>
  <c r="O188" i="1"/>
  <c r="O189" i="1"/>
  <c r="O190" i="1"/>
  <c r="O192" i="1"/>
  <c r="O193" i="1"/>
  <c r="O194" i="1"/>
  <c r="O202" i="1"/>
  <c r="O203" i="1"/>
  <c r="O205" i="1"/>
  <c r="O206" i="1"/>
  <c r="O207" i="1"/>
  <c r="O208" i="1"/>
  <c r="O210" i="1"/>
  <c r="O211" i="1"/>
  <c r="P216" i="1"/>
  <c r="O217" i="1"/>
  <c r="P218" i="1"/>
  <c r="P225" i="1"/>
  <c r="P231" i="1"/>
  <c r="O234" i="1"/>
  <c r="O235" i="1"/>
  <c r="O236" i="1"/>
  <c r="O238" i="1"/>
  <c r="O239" i="1"/>
  <c r="P240" i="1"/>
  <c r="P244" i="1"/>
  <c r="O248" i="1"/>
  <c r="O249" i="1"/>
  <c r="O250" i="1"/>
  <c r="O251" i="1"/>
  <c r="O252" i="1"/>
  <c r="O253" i="1"/>
  <c r="P257" i="1"/>
  <c r="O262" i="1"/>
  <c r="O263" i="1"/>
  <c r="O264" i="1"/>
  <c r="O267" i="1"/>
  <c r="O268" i="1"/>
  <c r="O269" i="1"/>
  <c r="P270" i="1"/>
  <c r="O274" i="1"/>
  <c r="O275" i="1"/>
  <c r="O276" i="1"/>
  <c r="O281" i="1"/>
  <c r="O282" i="1"/>
  <c r="O283" i="1"/>
  <c r="O286" i="1"/>
  <c r="O287" i="1"/>
  <c r="O288" i="1"/>
  <c r="O290" i="1"/>
  <c r="O291" i="1"/>
  <c r="O292" i="1"/>
  <c r="O297" i="1"/>
  <c r="O298" i="1"/>
  <c r="O299" i="1"/>
  <c r="O302" i="1"/>
  <c r="P303" i="1"/>
  <c r="O305" i="1"/>
  <c r="O306" i="1"/>
  <c r="O311" i="1"/>
  <c r="O312" i="1"/>
  <c r="O313" i="1"/>
  <c r="O314" i="1"/>
  <c r="O318" i="1"/>
  <c r="O319" i="1"/>
  <c r="O320" i="1"/>
  <c r="O322" i="1"/>
  <c r="O324" i="1"/>
  <c r="O325" i="1"/>
  <c r="O326" i="1"/>
  <c r="O328" i="1"/>
  <c r="O329" i="1"/>
  <c r="O330" i="1"/>
  <c r="O331" i="1"/>
  <c r="O335" i="1"/>
  <c r="O336" i="1"/>
  <c r="O337" i="1"/>
  <c r="O340" i="1"/>
  <c r="O341" i="1"/>
  <c r="O342" i="1"/>
  <c r="O344" i="1"/>
  <c r="O345" i="1"/>
  <c r="O346" i="1"/>
  <c r="P354" i="1"/>
  <c r="P357" i="1"/>
  <c r="P364" i="1"/>
  <c r="P365" i="1"/>
  <c r="P369" i="1"/>
  <c r="O377" i="1"/>
  <c r="O378" i="1"/>
  <c r="O379" i="1"/>
  <c r="O382" i="1"/>
  <c r="O383" i="1"/>
  <c r="O384" i="1"/>
  <c r="O386" i="1"/>
  <c r="O387" i="1"/>
  <c r="O388" i="1"/>
  <c r="O393" i="1"/>
  <c r="O394" i="1"/>
  <c r="O395" i="1"/>
  <c r="O397" i="1"/>
  <c r="O398" i="1"/>
  <c r="O399" i="1"/>
  <c r="O400" i="1"/>
  <c r="O402" i="1"/>
  <c r="O403" i="1"/>
  <c r="O404" i="1"/>
  <c r="O409" i="1"/>
  <c r="O410" i="1"/>
  <c r="O411" i="1"/>
  <c r="O413" i="1"/>
  <c r="O414" i="1"/>
  <c r="O415" i="1"/>
  <c r="O416" i="1"/>
  <c r="O417" i="1"/>
  <c r="O418" i="1"/>
  <c r="O419" i="1"/>
  <c r="O420" i="1"/>
  <c r="P422" i="1"/>
  <c r="P425" i="1"/>
  <c r="P430" i="1"/>
  <c r="P433" i="1"/>
  <c r="O434" i="1"/>
  <c r="P436" i="1"/>
  <c r="O439" i="1"/>
  <c r="P440" i="1"/>
  <c r="P445" i="1"/>
  <c r="O446" i="1"/>
  <c r="O458" i="1"/>
  <c r="P459" i="1"/>
  <c r="O462" i="1"/>
  <c r="O463" i="1"/>
  <c r="O464" i="1"/>
  <c r="O466" i="1"/>
  <c r="O467" i="1"/>
  <c r="O468" i="1"/>
  <c r="P471" i="1"/>
  <c r="O481" i="1"/>
  <c r="O482" i="1"/>
  <c r="O483" i="1"/>
  <c r="P485" i="1"/>
  <c r="P489" i="1"/>
  <c r="P494" i="1"/>
  <c r="P495" i="1"/>
  <c r="O496" i="1"/>
  <c r="P497" i="1"/>
  <c r="O506" i="1"/>
  <c r="P507" i="1"/>
  <c r="P512" i="1"/>
  <c r="P515" i="1"/>
  <c r="O519" i="1"/>
  <c r="P520" i="1"/>
  <c r="O524" i="1"/>
  <c r="O526" i="1"/>
  <c r="O527" i="1"/>
  <c r="O528" i="1"/>
  <c r="O520" i="1"/>
  <c r="O515" i="1"/>
  <c r="O512" i="1"/>
  <c r="O507" i="1"/>
  <c r="O497" i="1"/>
  <c r="O495" i="1"/>
  <c r="O494" i="1"/>
  <c r="O489" i="1"/>
  <c r="O485" i="1"/>
  <c r="O471" i="1"/>
  <c r="O459" i="1"/>
  <c r="O445" i="1"/>
  <c r="O440" i="1"/>
  <c r="O436" i="1"/>
  <c r="O433" i="1"/>
  <c r="O430" i="1"/>
  <c r="O425" i="1"/>
  <c r="O422" i="1"/>
  <c r="O369" i="1"/>
  <c r="O365" i="1"/>
  <c r="O364" i="1"/>
  <c r="O357" i="1"/>
  <c r="O354" i="1"/>
  <c r="O303" i="1"/>
  <c r="O270" i="1"/>
  <c r="O257" i="1"/>
  <c r="O244" i="1"/>
  <c r="O240" i="1"/>
  <c r="O231" i="1"/>
  <c r="O225" i="1"/>
  <c r="O218" i="1"/>
  <c r="O216" i="1"/>
  <c r="O186" i="1"/>
  <c r="O183" i="1"/>
  <c r="O162" i="1"/>
  <c r="O160" i="1"/>
  <c r="O156" i="1"/>
  <c r="O152" i="1"/>
  <c r="O149" i="1"/>
  <c r="O146" i="1"/>
  <c r="O144" i="1"/>
  <c r="O142" i="1"/>
  <c r="O138" i="1"/>
  <c r="O136" i="1"/>
  <c r="O134" i="1"/>
  <c r="O133" i="1"/>
  <c r="O131" i="1"/>
  <c r="O120" i="1"/>
  <c r="O117" i="1"/>
  <c r="O115" i="1"/>
  <c r="O107" i="1"/>
  <c r="O106" i="1"/>
  <c r="O104" i="1"/>
  <c r="O95" i="1"/>
  <c r="O89" i="1"/>
  <c r="O81" i="1"/>
  <c r="O72" i="1"/>
  <c r="P528" i="1"/>
  <c r="P527" i="1"/>
  <c r="P526" i="1"/>
  <c r="P524" i="1"/>
  <c r="P519" i="1"/>
  <c r="P506" i="1"/>
  <c r="P496" i="1"/>
  <c r="P483" i="1"/>
  <c r="P482" i="1"/>
  <c r="P481" i="1"/>
  <c r="P468" i="1"/>
  <c r="P467" i="1"/>
  <c r="P466" i="1"/>
  <c r="P465" i="1"/>
  <c r="P464" i="1"/>
  <c r="P463" i="1"/>
  <c r="P462" i="1"/>
  <c r="P458" i="1"/>
  <c r="P454" i="1"/>
  <c r="P446" i="1"/>
  <c r="P439" i="1"/>
  <c r="P434" i="1"/>
  <c r="P420" i="1"/>
  <c r="P419" i="1"/>
  <c r="P418" i="1"/>
  <c r="P416" i="1"/>
  <c r="P415" i="1"/>
  <c r="P414" i="1"/>
  <c r="P413" i="1"/>
  <c r="P411" i="1"/>
  <c r="P410" i="1"/>
  <c r="P409" i="1"/>
  <c r="P404" i="1"/>
  <c r="P403" i="1"/>
  <c r="P402" i="1"/>
  <c r="P400" i="1"/>
  <c r="P399" i="1"/>
  <c r="P398" i="1"/>
  <c r="P397" i="1"/>
  <c r="P395" i="1"/>
  <c r="P394" i="1"/>
  <c r="P393" i="1"/>
  <c r="P388" i="1"/>
  <c r="P387" i="1"/>
  <c r="P386" i="1"/>
  <c r="P384" i="1"/>
  <c r="P383" i="1"/>
  <c r="P382" i="1"/>
  <c r="P379" i="1"/>
  <c r="P378" i="1"/>
  <c r="P37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0" i="1"/>
  <c r="P329" i="1"/>
  <c r="P328" i="1"/>
  <c r="P326" i="1"/>
  <c r="P325" i="1"/>
  <c r="P324" i="1"/>
  <c r="P322" i="1"/>
  <c r="P320" i="1"/>
  <c r="P319" i="1"/>
  <c r="P318" i="1"/>
  <c r="P313" i="1"/>
  <c r="P312" i="1"/>
  <c r="P311" i="1"/>
  <c r="P306" i="1"/>
  <c r="P305" i="1"/>
  <c r="P302" i="1"/>
  <c r="P299" i="1"/>
  <c r="P298" i="1"/>
  <c r="P297" i="1"/>
  <c r="P292" i="1"/>
  <c r="P291" i="1"/>
  <c r="P290" i="1"/>
  <c r="P288" i="1"/>
  <c r="P287" i="1"/>
  <c r="P286" i="1"/>
  <c r="P283" i="1"/>
  <c r="P282" i="1"/>
  <c r="P281" i="1"/>
  <c r="P276" i="1"/>
  <c r="P275" i="1"/>
  <c r="P274" i="1"/>
  <c r="P273" i="1"/>
  <c r="P269" i="1"/>
  <c r="P268" i="1"/>
  <c r="P267" i="1"/>
  <c r="P266" i="1"/>
  <c r="P264" i="1"/>
  <c r="P263" i="1"/>
  <c r="P262" i="1"/>
  <c r="P253" i="1"/>
  <c r="P252" i="1"/>
  <c r="P251" i="1"/>
  <c r="P249" i="1"/>
  <c r="P248" i="1"/>
  <c r="P239" i="1"/>
  <c r="P238" i="1"/>
  <c r="P236" i="1"/>
  <c r="P235" i="1"/>
  <c r="P234" i="1"/>
  <c r="P217" i="1"/>
  <c r="P211" i="1"/>
  <c r="P210" i="1"/>
  <c r="P208" i="1"/>
  <c r="P207" i="1"/>
  <c r="P206" i="1"/>
  <c r="P203" i="1"/>
  <c r="P202" i="1"/>
  <c r="P201" i="1"/>
  <c r="P194" i="1"/>
  <c r="P193" i="1"/>
  <c r="P192" i="1"/>
  <c r="P190" i="1"/>
  <c r="P189" i="1"/>
  <c r="P188" i="1"/>
  <c r="P179" i="1"/>
  <c r="P178" i="1"/>
  <c r="P176" i="1"/>
  <c r="P171" i="1"/>
  <c r="P170" i="1"/>
  <c r="P78" i="1"/>
  <c r="P77" i="1"/>
  <c r="P76" i="1"/>
  <c r="P75" i="1"/>
  <c r="P74" i="1"/>
  <c r="P73" i="1"/>
  <c r="P66" i="1"/>
  <c r="P65" i="1"/>
  <c r="P64" i="1"/>
  <c r="P63" i="1"/>
  <c r="P58" i="1"/>
  <c r="P57" i="1"/>
  <c r="P56" i="1"/>
  <c r="P53" i="1"/>
  <c r="P52" i="1"/>
  <c r="P51" i="1"/>
  <c r="P50" i="1"/>
  <c r="P48" i="1"/>
  <c r="P47" i="1"/>
  <c r="P46" i="1"/>
  <c r="P41" i="1"/>
  <c r="P40" i="1"/>
  <c r="P39" i="1"/>
  <c r="P37" i="1"/>
  <c r="P36" i="1"/>
  <c r="P35" i="1"/>
  <c r="P28" i="1"/>
  <c r="P27" i="1"/>
  <c r="P26" i="1"/>
  <c r="P385" i="1" l="1"/>
  <c r="O401" i="1"/>
  <c r="O321" i="1"/>
  <c r="O196" i="1"/>
  <c r="O380" i="1"/>
  <c r="O209" i="1"/>
  <c r="P191" i="1"/>
  <c r="P289" i="1"/>
  <c r="P525" i="1"/>
  <c r="O381" i="1"/>
  <c r="O185" i="1"/>
  <c r="O38" i="1"/>
  <c r="P237" i="1"/>
  <c r="P412" i="1"/>
  <c r="P265" i="1"/>
  <c r="P29" i="1"/>
  <c r="P204" i="1"/>
  <c r="P300" i="1"/>
  <c r="P396" i="1"/>
  <c r="O484" i="1"/>
  <c r="P30" i="1"/>
  <c r="P55" i="1"/>
  <c r="P301" i="1"/>
  <c r="P327" i="1"/>
  <c r="P359" i="1"/>
  <c r="O307" i="1"/>
  <c r="O180" i="1"/>
  <c r="O285" i="1"/>
  <c r="O474" i="1"/>
  <c r="O284" i="1"/>
  <c r="O376" i="1"/>
  <c r="P261" i="1"/>
  <c r="P224" i="1"/>
  <c r="P230" i="1"/>
  <c r="P429" i="1"/>
  <c r="P408" i="1"/>
  <c r="P407" i="1"/>
  <c r="P199" i="1"/>
  <c r="P391" i="1"/>
  <c r="O375" i="1"/>
  <c r="O61" i="1"/>
  <c r="P173" i="1"/>
  <c r="P200" i="1"/>
  <c r="P392" i="1"/>
  <c r="O374" i="1"/>
  <c r="P60" i="1"/>
  <c r="P174" i="1"/>
  <c r="P177" i="1"/>
  <c r="P175" i="1"/>
  <c r="O280" i="1"/>
  <c r="P44" i="1"/>
  <c r="P62" i="1"/>
  <c r="P333" i="1"/>
  <c r="O428" i="1"/>
  <c r="O279" i="1"/>
  <c r="P79" i="1"/>
  <c r="P31" i="1"/>
  <c r="P45" i="1"/>
  <c r="P334" i="1"/>
  <c r="O317" i="1"/>
  <c r="O296" i="1"/>
  <c r="P24" i="1"/>
  <c r="P316" i="1"/>
  <c r="O453" i="1"/>
  <c r="O295" i="1"/>
  <c r="P125" i="1"/>
  <c r="P25" i="1"/>
  <c r="O347" i="1"/>
  <c r="O455" i="1"/>
  <c r="P168" i="1"/>
  <c r="O351" i="1"/>
  <c r="P478" i="1"/>
  <c r="O67" i="1"/>
  <c r="P479" i="1"/>
  <c r="O480" i="1"/>
  <c r="P260" i="1"/>
  <c r="P424" i="1"/>
  <c r="P390" i="1"/>
  <c r="O332" i="1"/>
  <c r="O315" i="1"/>
  <c r="P406" i="1"/>
  <c r="P294" i="1"/>
  <c r="P278" i="1"/>
  <c r="P259" i="1"/>
  <c r="P223" i="1"/>
  <c r="P198" i="1"/>
  <c r="O23" i="1"/>
  <c r="P43" i="1"/>
  <c r="P166" i="1"/>
  <c r="P122" i="1"/>
  <c r="P308" i="1"/>
  <c r="O447" i="1"/>
  <c r="P42" i="1"/>
  <c r="P59" i="1"/>
  <c r="P172" i="1"/>
  <c r="P195" i="1"/>
  <c r="P222" i="1"/>
  <c r="P254" i="1"/>
  <c r="P277" i="1"/>
  <c r="P293" i="1"/>
  <c r="P353" i="1"/>
  <c r="P389" i="1"/>
  <c r="P405" i="1"/>
  <c r="P421" i="1"/>
  <c r="P470" i="1"/>
  <c r="N529" i="1"/>
  <c r="M11" i="1" l="1"/>
  <c r="M12" i="1"/>
  <c r="M13" i="1" l="1"/>
</calcChain>
</file>

<file path=xl/sharedStrings.xml><?xml version="1.0" encoding="utf-8"?>
<sst xmlns="http://schemas.openxmlformats.org/spreadsheetml/2006/main" count="4579" uniqueCount="1220">
  <si>
    <t xml:space="preserve">                          Саженцы с ОКС по 25 шт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</si>
  <si>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</si>
  <si>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</si>
  <si>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</si>
  <si>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</si>
  <si>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</si>
  <si>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← Выберите период поставки</t>
  </si>
  <si>
    <t>Возраст саженцев:</t>
  </si>
  <si>
    <t>1+1</t>
  </si>
  <si>
    <t>Двулетний сеянец, прересаженный после первого года</t>
  </si>
  <si>
    <t xml:space="preserve">Итоговая сумма заказа 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</si>
  <si>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</si>
  <si>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</si>
  <si>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</si>
  <si>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</si>
  <si>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</si>
  <si>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</si>
  <si>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Общий минимальный заказ 30 тыс ₽. Минимальный заказ на сорт: 25 шт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</si>
  <si>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</si>
  <si>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</si>
  <si>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</si>
  <si>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</si>
  <si>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Тара бесплатно:</t>
  </si>
  <si>
    <t>1+0</t>
  </si>
  <si>
    <t xml:space="preserve"> Однолетний сеянец</t>
  </si>
  <si>
    <t>◦ картонные коробки (1,2 х 0,5 х 0,5 м вместимость до 300 шт), для упаковки деревьев выше 120 см, используется гофрокороб 1,7 х 0,6 х 0,4 м</t>
  </si>
  <si>
    <t>◦ деревянные бокс-паллеты (1 х 1,2 х 1 м вместимость до 1500 шт)</t>
  </si>
  <si>
    <t>Артикул</t>
  </si>
  <si>
    <t>Наименование</t>
  </si>
  <si>
    <t>Возраст</t>
  </si>
  <si>
    <t>Высота</t>
  </si>
  <si>
    <t>Кол-во веток</t>
  </si>
  <si>
    <t>Страна производства</t>
  </si>
  <si>
    <t>Кратность заказа</t>
  </si>
  <si>
    <t xml:space="preserve">Заказ, шт. </t>
  </si>
  <si>
    <t>46-38-11601</t>
  </si>
  <si>
    <t>Atropurpurea Nana</t>
  </si>
  <si>
    <t>RUS</t>
  </si>
  <si>
    <t>46-38-11602</t>
  </si>
  <si>
    <t>Вейгела цветущая</t>
  </si>
  <si>
    <t>Nana Variegata</t>
  </si>
  <si>
    <t>46-38-10935</t>
  </si>
  <si>
    <t>Rosea</t>
  </si>
  <si>
    <t>30-40</t>
  </si>
  <si>
    <t>46-38-10938</t>
  </si>
  <si>
    <t>Гортензия древовидная</t>
  </si>
  <si>
    <t>Annabelle</t>
  </si>
  <si>
    <t>1-2 ветки</t>
  </si>
  <si>
    <t>46-38-10757</t>
  </si>
  <si>
    <t>Candlelight / Hpopr013</t>
  </si>
  <si>
    <t>3-4 ветки</t>
  </si>
  <si>
    <t>46-38-10844</t>
  </si>
  <si>
    <t>Cotton Cream</t>
  </si>
  <si>
    <t>2-3 ветки</t>
  </si>
  <si>
    <t>46-38-11587</t>
  </si>
  <si>
    <t>Dentelle de Gorron / Rencri</t>
  </si>
  <si>
    <t>46-38-10846</t>
  </si>
  <si>
    <t>Diamant Rouge / Rendia</t>
  </si>
  <si>
    <t>46-38-10946</t>
  </si>
  <si>
    <t>Diamantino / Ren101</t>
  </si>
  <si>
    <t>46-38-11592</t>
  </si>
  <si>
    <t>Fraise Melba / Renba</t>
  </si>
  <si>
    <t>46-38-11588</t>
  </si>
  <si>
    <t>Goliath / White Goliath</t>
  </si>
  <si>
    <t>46-38-10940</t>
  </si>
  <si>
    <t>Grandiflora / Pee Gee</t>
  </si>
  <si>
    <t>46-38-10955</t>
  </si>
  <si>
    <t>Levana</t>
  </si>
  <si>
    <t>46-38-10953</t>
  </si>
  <si>
    <t>Limelight</t>
  </si>
  <si>
    <t>46-38-11598</t>
  </si>
  <si>
    <t>Magical Andes</t>
  </si>
  <si>
    <t>46-38-10849</t>
  </si>
  <si>
    <t>Magical Fire</t>
  </si>
  <si>
    <t>46-38-11597</t>
  </si>
  <si>
    <t>Magical Lime Sparkle</t>
  </si>
  <si>
    <t>46-38-11599</t>
  </si>
  <si>
    <t>Magical Mattehorn</t>
  </si>
  <si>
    <t>46-38-11596</t>
  </si>
  <si>
    <t>Magical Moonlight / Kolmagimo</t>
  </si>
  <si>
    <t>46-38-10957</t>
  </si>
  <si>
    <t>Mojito</t>
  </si>
  <si>
    <t>46-38-11626</t>
  </si>
  <si>
    <t>Perle de Festival / Romantic Ace</t>
  </si>
  <si>
    <t>46-38-10963</t>
  </si>
  <si>
    <t>Phantom</t>
  </si>
  <si>
    <t>46-38-10962</t>
  </si>
  <si>
    <t>46-38-10959</t>
  </si>
  <si>
    <t>Pink Diamond / Interhydia</t>
  </si>
  <si>
    <t>46-38-10961</t>
  </si>
  <si>
    <t>Pink Lady</t>
  </si>
  <si>
    <t>46-38-11629</t>
  </si>
  <si>
    <t>Pinky Winky / Dvppinky</t>
  </si>
  <si>
    <t>46-38-10872</t>
  </si>
  <si>
    <t>Polar Bear</t>
  </si>
  <si>
    <t>46-38-11589</t>
  </si>
  <si>
    <t>Praecox</t>
  </si>
  <si>
    <t>46-38-10876</t>
  </si>
  <si>
    <t>Silver Dollar</t>
  </si>
  <si>
    <t>46-38-10848</t>
  </si>
  <si>
    <t>Strawberry Blossom</t>
  </si>
  <si>
    <t>46-38-11633</t>
  </si>
  <si>
    <t>Sundae Fraise / Rensun</t>
  </si>
  <si>
    <t>46-38-10879</t>
  </si>
  <si>
    <t>Unique</t>
  </si>
  <si>
    <t>46-38-10841</t>
  </si>
  <si>
    <t>Vanille Fraise / Renhy</t>
  </si>
  <si>
    <t>46-38-11590</t>
  </si>
  <si>
    <t>White Lady</t>
  </si>
  <si>
    <t>46-38-10862</t>
  </si>
  <si>
    <t>Cornus alba</t>
  </si>
  <si>
    <t>Gouchaultii</t>
  </si>
  <si>
    <t>20-30</t>
  </si>
  <si>
    <t>46-38-10888</t>
  </si>
  <si>
    <t>Kesselringii</t>
  </si>
  <si>
    <t>46-38-11641</t>
  </si>
  <si>
    <t>46-38-10892</t>
  </si>
  <si>
    <t xml:space="preserve">Cornus stolonifera </t>
  </si>
  <si>
    <t>Flaviramea</t>
  </si>
  <si>
    <t>46-38-11603</t>
  </si>
  <si>
    <t>Hypericum hidcote</t>
  </si>
  <si>
    <t>46-38-11642</t>
  </si>
  <si>
    <t>Salix alba</t>
  </si>
  <si>
    <t>46-38-11648</t>
  </si>
  <si>
    <t>Salix fragilis</t>
  </si>
  <si>
    <t>46-38-11643</t>
  </si>
  <si>
    <t>Salix matsudana</t>
  </si>
  <si>
    <t>46-38-11644</t>
  </si>
  <si>
    <t xml:space="preserve">Salix purpurea </t>
  </si>
  <si>
    <t>Mayak</t>
  </si>
  <si>
    <t>46-38-11645</t>
  </si>
  <si>
    <t>Nana</t>
  </si>
  <si>
    <t>46-38-11649</t>
  </si>
  <si>
    <t>Salix schwerinii</t>
  </si>
  <si>
    <t>46-38-10895</t>
  </si>
  <si>
    <t>Cotoneaster lucidus</t>
  </si>
  <si>
    <t>46-38-11605</t>
  </si>
  <si>
    <t>Potentilla fruticosa</t>
  </si>
  <si>
    <t>Elizabeth</t>
  </si>
  <si>
    <t>46-38-11604</t>
  </si>
  <si>
    <t>Goldstar</t>
  </si>
  <si>
    <t>46-38-10972</t>
  </si>
  <si>
    <t>Physocarpus opulifolius</t>
  </si>
  <si>
    <t>Andre</t>
  </si>
  <si>
    <t>46-38-11650</t>
  </si>
  <si>
    <t>Diabolo</t>
  </si>
  <si>
    <t>46-38-11628</t>
  </si>
  <si>
    <t>Little Joker</t>
  </si>
  <si>
    <t>46-38-10903</t>
  </si>
  <si>
    <t>Luteus</t>
  </si>
  <si>
    <t>46-38-11652</t>
  </si>
  <si>
    <t>Nugget</t>
  </si>
  <si>
    <t>46-38-10905</t>
  </si>
  <si>
    <t>Red Baron</t>
  </si>
  <si>
    <t>46-38-11627</t>
  </si>
  <si>
    <t>Schuch</t>
  </si>
  <si>
    <t>46-38-11651</t>
  </si>
  <si>
    <t xml:space="preserve">Physocarpus opulifolius </t>
  </si>
  <si>
    <t>46-38-10855</t>
  </si>
  <si>
    <t>Spiraea douglasii</t>
  </si>
  <si>
    <t>46-38-11610</t>
  </si>
  <si>
    <t>Snowmound</t>
  </si>
  <si>
    <t>46-38-10860</t>
  </si>
  <si>
    <t>Anthony Waterer</t>
  </si>
  <si>
    <t>10-15</t>
  </si>
  <si>
    <t>46-38-11608</t>
  </si>
  <si>
    <t>Dart's Red</t>
  </si>
  <si>
    <t>46-38-11612</t>
  </si>
  <si>
    <t>Firelight</t>
  </si>
  <si>
    <t>46-38-11613</t>
  </si>
  <si>
    <t>Genpei</t>
  </si>
  <si>
    <t>46-38-10909</t>
  </si>
  <si>
    <t>Golden Princess</t>
  </si>
  <si>
    <t>15-20</t>
  </si>
  <si>
    <t>46-38-11611</t>
  </si>
  <si>
    <t>Goldmound</t>
  </si>
  <si>
    <t>46-38-10911</t>
  </si>
  <si>
    <t>Little Princess</t>
  </si>
  <si>
    <t>46-38-11609</t>
  </si>
  <si>
    <t>Manon</t>
  </si>
  <si>
    <t>46-38-11614</t>
  </si>
  <si>
    <t>Стефанандра надрезаннолистная</t>
  </si>
  <si>
    <t>Crispa</t>
  </si>
  <si>
    <t>46-38-11616</t>
  </si>
  <si>
    <t>Lynwood</t>
  </si>
  <si>
    <t>46-38-11615</t>
  </si>
  <si>
    <t>Spectabilis</t>
  </si>
  <si>
    <t>46-38-11622</t>
  </si>
  <si>
    <t>Alabaster</t>
  </si>
  <si>
    <t>46-38-11618</t>
  </si>
  <si>
    <t xml:space="preserve">Чубушник </t>
  </si>
  <si>
    <t>Balet Motylkov</t>
  </si>
  <si>
    <t>46-38-10931</t>
  </si>
  <si>
    <t>Dame Blanche</t>
  </si>
  <si>
    <t>46-38-10922</t>
  </si>
  <si>
    <t>Frosty Morn</t>
  </si>
  <si>
    <t>46-38-11621</t>
  </si>
  <si>
    <t>Mont Blanc</t>
  </si>
  <si>
    <t>46-38-10927</t>
  </si>
  <si>
    <t>Snowbelle</t>
  </si>
  <si>
    <t>46-38-11617</t>
  </si>
  <si>
    <t>Vozduschny Desant</t>
  </si>
  <si>
    <t>46-38-11619</t>
  </si>
  <si>
    <t>Yunnat</t>
  </si>
  <si>
    <t>46-38-11623</t>
  </si>
  <si>
    <t>Zoya Kosmodemyanskaya</t>
  </si>
  <si>
    <t>46-38-11620</t>
  </si>
  <si>
    <t>Philadelphus coronarius</t>
  </si>
  <si>
    <t>Чубушник венечный</t>
  </si>
  <si>
    <t>Lavina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</si>
  <si>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</si>
  <si>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</si>
  <si>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</si>
  <si>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</si>
  <si>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</si>
  <si>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</si>
  <si>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</si>
  <si>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</si>
  <si>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</si>
  <si>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</si>
  <si>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</si>
  <si>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</si>
  <si>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</si>
  <si>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</si>
  <si>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</si>
  <si>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</si>
  <si>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</si>
  <si>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</si>
  <si>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</si>
  <si>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</si>
  <si>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</si>
  <si>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</si>
  <si>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</si>
  <si>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</si>
  <si>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</si>
  <si>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</si>
  <si>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</si>
  <si>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</si>
  <si>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</si>
  <si>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</si>
  <si>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</si>
  <si>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</si>
  <si>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</si>
  <si>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</si>
  <si>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</si>
  <si>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</si>
  <si>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</si>
  <si>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</si>
  <si>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</si>
  <si>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</si>
  <si>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</si>
  <si>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</si>
  <si>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</si>
  <si>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</si>
  <si>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</si>
  <si>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</si>
  <si>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</si>
  <si>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</si>
  <si>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</si>
  <si>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</si>
  <si>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</si>
  <si>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</si>
  <si>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</si>
  <si>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</si>
  <si>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</si>
  <si>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</si>
  <si>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</si>
  <si>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</si>
  <si>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</si>
  <si>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</si>
  <si>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</si>
  <si>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</si>
  <si>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</si>
  <si>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</si>
  <si>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</si>
  <si>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</si>
  <si>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</si>
  <si>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</si>
  <si>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</si>
  <si>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</si>
  <si>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Цена, €</t>
  </si>
  <si>
    <t>Цена, ₽</t>
  </si>
  <si>
    <t>Количество саженцев (RUS)</t>
  </si>
  <si>
    <t>Количество саженцев (NL)</t>
  </si>
  <si>
    <t>Сумма за саженцы (NL)</t>
  </si>
  <si>
    <t>Сумма за саженцы (RUS)</t>
  </si>
  <si>
    <t>Курс продажи СберБанка</t>
  </si>
  <si>
    <t>Выдача заказов:  11-12 недели 2023 (13 марта - 25 марта) - приём заказов до 17.02.23</t>
  </si>
  <si>
    <t xml:space="preserve">                                 16 неделя 2023 (17-22 апреля) - приём заказов до 24.03.23</t>
  </si>
  <si>
    <t>Cкидка 5% при заказе от 100 шт на сорт.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</si>
  <si>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</si>
  <si>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87-14-0079</t>
  </si>
  <si>
    <t>87-14-0080</t>
  </si>
  <si>
    <t>87-14-0092</t>
  </si>
  <si>
    <t>87-14-1255</t>
  </si>
  <si>
    <t>87-14-0085</t>
  </si>
  <si>
    <t>87-14-1252</t>
  </si>
  <si>
    <t>87-14-0089</t>
  </si>
  <si>
    <t>87-14-1253</t>
  </si>
  <si>
    <t>87-14-0095</t>
  </si>
  <si>
    <t>87-14-0100</t>
  </si>
  <si>
    <t>87-14-0106</t>
  </si>
  <si>
    <t>87-14-0254</t>
  </si>
  <si>
    <t>87-14-0257</t>
  </si>
  <si>
    <t>87-14-0326</t>
  </si>
  <si>
    <t>87-14-0333</t>
  </si>
  <si>
    <t>87-14-0337</t>
  </si>
  <si>
    <t>87-14-0317</t>
  </si>
  <si>
    <t>87-14-1301</t>
  </si>
  <si>
    <t>87-14-1471</t>
  </si>
  <si>
    <t>87-14-1604</t>
  </si>
  <si>
    <t>87-14-0231</t>
  </si>
  <si>
    <t>87-14-0217</t>
  </si>
  <si>
    <t>87-14-0220</t>
  </si>
  <si>
    <t>87-14-0223</t>
  </si>
  <si>
    <t>87-14-0227</t>
  </si>
  <si>
    <t>87-14-0228</t>
  </si>
  <si>
    <t>87-14-0234</t>
  </si>
  <si>
    <t>87-14-0110</t>
  </si>
  <si>
    <t>87-14-0111</t>
  </si>
  <si>
    <t>87-14-0114</t>
  </si>
  <si>
    <t>87-14-1263</t>
  </si>
  <si>
    <t>87-14-0590</t>
  </si>
  <si>
    <t>87-14-0580</t>
  </si>
  <si>
    <t>87-14-0585</t>
  </si>
  <si>
    <t>87-14-1449</t>
  </si>
  <si>
    <t>87-14-1014</t>
  </si>
  <si>
    <t>87-14-1659</t>
  </si>
  <si>
    <t>87-14-1502</t>
  </si>
  <si>
    <t>87-14-0963</t>
  </si>
  <si>
    <t>87-14-0365</t>
  </si>
  <si>
    <t>87-14-0680</t>
  </si>
  <si>
    <t>87-14-0981</t>
  </si>
  <si>
    <t>87-14-0679</t>
  </si>
  <si>
    <t>87-14-0295</t>
  </si>
  <si>
    <t>87-14-1407</t>
  </si>
  <si>
    <t>87-14-0129</t>
  </si>
  <si>
    <t>87-14-0664</t>
  </si>
  <si>
    <t>87-14-0666</t>
  </si>
  <si>
    <t>87-14-1020</t>
  </si>
  <si>
    <t>87-14-0469</t>
  </si>
  <si>
    <t>87-14-1441</t>
  </si>
  <si>
    <t>87-14-0240</t>
  </si>
  <si>
    <t>87-14-0155</t>
  </si>
  <si>
    <t>87-14-0956</t>
  </si>
  <si>
    <t>87-14-0160</t>
  </si>
  <si>
    <t>87-14-0957</t>
  </si>
  <si>
    <t>87-14-0166</t>
  </si>
  <si>
    <t>87-14-0167</t>
  </si>
  <si>
    <t>87-14-0169</t>
  </si>
  <si>
    <t>87-14-0178</t>
  </si>
  <si>
    <t>87-14-1435</t>
  </si>
  <si>
    <t>87-14-1436</t>
  </si>
  <si>
    <t>87-14-1437</t>
  </si>
  <si>
    <t>87-14-0172</t>
  </si>
  <si>
    <t>87-14-0184</t>
  </si>
  <si>
    <t>87-14-0493</t>
  </si>
  <si>
    <t>87-14-0474</t>
  </si>
  <si>
    <t>87-14-0489</t>
  </si>
  <si>
    <t>87-14-0486</t>
  </si>
  <si>
    <t>87-14-0756</t>
  </si>
  <si>
    <t>87-14-0759</t>
  </si>
  <si>
    <t>87-14-0344</t>
  </si>
  <si>
    <t>87-14-0345</t>
  </si>
  <si>
    <t>87-14-0349</t>
  </si>
  <si>
    <t>87-14-1551</t>
  </si>
  <si>
    <t>87-14-1308</t>
  </si>
  <si>
    <t>87-14-0346</t>
  </si>
  <si>
    <t>87-14-1351</t>
  </si>
  <si>
    <t>87-14-0301</t>
  </si>
  <si>
    <t>87-14-0532</t>
  </si>
  <si>
    <t>87-14-0543</t>
  </si>
  <si>
    <t>87-14-0540</t>
  </si>
  <si>
    <t>87-14-0544</t>
  </si>
  <si>
    <t>87-14-0549</t>
  </si>
  <si>
    <t>87-14-1022</t>
  </si>
  <si>
    <t>87-14-0566</t>
  </si>
  <si>
    <t>87-14-0569</t>
  </si>
  <si>
    <t>87-14-0579</t>
  </si>
  <si>
    <t>87-14-0557</t>
  </si>
  <si>
    <t>87-14-0563</t>
  </si>
  <si>
    <t>87-14-0556</t>
  </si>
  <si>
    <t>87-14-0572</t>
  </si>
  <si>
    <t>87-14-1371</t>
  </si>
  <si>
    <t>87-14-0577</t>
  </si>
  <si>
    <t>87-14-0578</t>
  </si>
  <si>
    <t>87-14-0533</t>
  </si>
  <si>
    <t>87-14-0074</t>
  </si>
  <si>
    <t>87-14-1025</t>
  </si>
  <si>
    <t>87-14-0067</t>
  </si>
  <si>
    <t>87-14-0685</t>
  </si>
  <si>
    <t>87-14-0691</t>
  </si>
  <si>
    <t>87-14-1501</t>
  </si>
  <si>
    <t>87-14-0121</t>
  </si>
  <si>
    <t>87-14-0122</t>
  </si>
  <si>
    <t>87-14-0141</t>
  </si>
  <si>
    <t>87-14-0043</t>
  </si>
  <si>
    <t>87-14-1041</t>
  </si>
  <si>
    <t>87-14-0211</t>
  </si>
  <si>
    <t>87-14-1282</t>
  </si>
  <si>
    <t>87-14-0976</t>
  </si>
  <si>
    <t>87-14-0200</t>
  </si>
  <si>
    <t>87-14-0215</t>
  </si>
  <si>
    <t>87-14-0209</t>
  </si>
  <si>
    <t>87-14-0751</t>
  </si>
  <si>
    <t>87-14-0019</t>
  </si>
  <si>
    <t>87-14-0033</t>
  </si>
  <si>
    <t>87-14-0027</t>
  </si>
  <si>
    <t>87-14-0779</t>
  </si>
  <si>
    <t>87-14-0011</t>
  </si>
  <si>
    <t>87-14-0040</t>
  </si>
  <si>
    <t>87-14-1249</t>
  </si>
  <si>
    <t>87-14-1676</t>
  </si>
  <si>
    <t>87-14-1468</t>
  </si>
  <si>
    <t>87-14-0500</t>
  </si>
  <si>
    <t>87-14-1482</t>
  </si>
  <si>
    <t>87-14-1483</t>
  </si>
  <si>
    <t>87-14-0437</t>
  </si>
  <si>
    <t>87-14-1688</t>
  </si>
  <si>
    <t>87-14-0443</t>
  </si>
  <si>
    <t>87-14-0446</t>
  </si>
  <si>
    <t>87-14-0450</t>
  </si>
  <si>
    <t>87-14-1487</t>
  </si>
  <si>
    <t>87-14-1328</t>
  </si>
  <si>
    <t>87-14-0392</t>
  </si>
  <si>
    <t>87-14-0395</t>
  </si>
  <si>
    <t>87-14-1323</t>
  </si>
  <si>
    <t>87-14-0400</t>
  </si>
  <si>
    <t>87-14-0403</t>
  </si>
  <si>
    <t>87-14-0404</t>
  </si>
  <si>
    <t>87-14-0405</t>
  </si>
  <si>
    <t>87-14-0408</t>
  </si>
  <si>
    <t>87-14-0411</t>
  </si>
  <si>
    <t>87-14-1608</t>
  </si>
  <si>
    <t>87-14-1687</t>
  </si>
  <si>
    <t>87-14-0418</t>
  </si>
  <si>
    <t>87-14-1611</t>
  </si>
  <si>
    <t>87-14-0195</t>
  </si>
  <si>
    <t>87-14-0187</t>
  </si>
  <si>
    <t>87-14-0188</t>
  </si>
  <si>
    <t>87-14-0189</t>
  </si>
  <si>
    <t>87-14-1086</t>
  </si>
  <si>
    <t>87-14-1561</t>
  </si>
  <si>
    <t>87-14-0676</t>
  </si>
  <si>
    <t>87-14-0671</t>
  </si>
  <si>
    <t>87-14-0342</t>
  </si>
  <si>
    <t>87-14-0752</t>
  </si>
  <si>
    <t>87-14-0753</t>
  </si>
  <si>
    <t>87-14-0249</t>
  </si>
  <si>
    <t>87-14-0247</t>
  </si>
  <si>
    <t>87-14-1681</t>
  </si>
  <si>
    <t>87-14-1679</t>
  </si>
  <si>
    <t>87-14-0356</t>
  </si>
  <si>
    <t>87-14-0844</t>
  </si>
  <si>
    <t>87-14-0299</t>
  </si>
  <si>
    <t>87-14-0062</t>
  </si>
  <si>
    <t>87-14-0054</t>
  </si>
  <si>
    <t>87-14-0047</t>
  </si>
  <si>
    <t>87-14-0304</t>
  </si>
  <si>
    <t>87-14-0388</t>
  </si>
  <si>
    <t>87-14-0746</t>
  </si>
  <si>
    <t>87-14-1119</t>
  </si>
  <si>
    <t>87-14-1122</t>
  </si>
  <si>
    <t>87-14-1117</t>
  </si>
  <si>
    <t>87-14-1321</t>
  </si>
  <si>
    <t>87-14-1566</t>
  </si>
  <si>
    <t>87-14-0945</t>
  </si>
  <si>
    <t>87-14-0523</t>
  </si>
  <si>
    <t>87-14-0718</t>
  </si>
  <si>
    <t>87-14-0715</t>
  </si>
  <si>
    <t>87-14-0735</t>
  </si>
  <si>
    <t>87-14-1528</t>
  </si>
  <si>
    <t>87-14-0707</t>
  </si>
  <si>
    <t>87-14-1515</t>
  </si>
  <si>
    <t>87-14-0713</t>
  </si>
  <si>
    <t>87-14-0723</t>
  </si>
  <si>
    <t>87-14-1420</t>
  </si>
  <si>
    <t>87-14-0729</t>
  </si>
  <si>
    <t>87-14-1692</t>
  </si>
  <si>
    <t>87-14-0720</t>
  </si>
  <si>
    <t>87-14-1425</t>
  </si>
  <si>
    <t>87-14-0711</t>
  </si>
  <si>
    <t>87-14-1694</t>
  </si>
  <si>
    <t>87-14-0606</t>
  </si>
  <si>
    <t>87-14-1157</t>
  </si>
  <si>
    <t>87-14-0118</t>
  </si>
  <si>
    <t>87-14-1052</t>
  </si>
  <si>
    <t>87-14-0662</t>
  </si>
  <si>
    <t>87-14-1439</t>
  </si>
  <si>
    <t>87-14-1349</t>
  </si>
  <si>
    <t>87-14-0433</t>
  </si>
  <si>
    <t>87-14-0503</t>
  </si>
  <si>
    <t>87-14-1053</t>
  </si>
  <si>
    <t>87-14-1489</t>
  </si>
  <si>
    <t>87-14-1491</t>
  </si>
  <si>
    <t>87-14-1366</t>
  </si>
  <si>
    <t>87-14-1367</t>
  </si>
  <si>
    <t>87-14-0506</t>
  </si>
  <si>
    <t>87-14-1392</t>
  </si>
  <si>
    <t>87-14-0652</t>
  </si>
  <si>
    <t>87-14-1395</t>
  </si>
  <si>
    <t>87-14-0656</t>
  </si>
  <si>
    <t>87-14-0658</t>
  </si>
  <si>
    <t>87-14-0648</t>
  </si>
  <si>
    <t>87-14-0650</t>
  </si>
  <si>
    <t>87-14-1190</t>
  </si>
  <si>
    <t>87-14-1191</t>
  </si>
  <si>
    <t>87-14-1531</t>
  </si>
  <si>
    <t>87-14-1187</t>
  </si>
  <si>
    <t>87-14-0987</t>
  </si>
  <si>
    <t>87-14-0613</t>
  </si>
  <si>
    <t>87-14-0988</t>
  </si>
  <si>
    <t>87-14-1389</t>
  </si>
  <si>
    <t>87-14-1497</t>
  </si>
  <si>
    <t>87-14-1496</t>
  </si>
  <si>
    <t>87-14-1387</t>
  </si>
  <si>
    <t>87-14-0614</t>
  </si>
  <si>
    <t>87-14-0617</t>
  </si>
  <si>
    <t>87-14-1384</t>
  </si>
  <si>
    <t>87-14-0622</t>
  </si>
  <si>
    <t>87-14-0627</t>
  </si>
  <si>
    <t>87-14-1498</t>
  </si>
  <si>
    <t>87-14-1391</t>
  </si>
  <si>
    <t>87-14-1488</t>
  </si>
  <si>
    <t>87-14-0770</t>
  </si>
  <si>
    <t>87-14-0381</t>
  </si>
  <si>
    <t>87-14-0386</t>
  </si>
  <si>
    <t>87-14-0387</t>
  </si>
  <si>
    <t>87-14-0774</t>
  </si>
  <si>
    <t>87-14-1699</t>
  </si>
  <si>
    <t>87-14-1450</t>
  </si>
  <si>
    <t>87-14-1605</t>
  </si>
  <si>
    <t>87-14-0145</t>
  </si>
  <si>
    <t>87-14-0146</t>
  </si>
  <si>
    <t>87-14-0452</t>
  </si>
  <si>
    <t>87-14-0456</t>
  </si>
  <si>
    <t>87-14-0460</t>
  </si>
  <si>
    <t>87-14-0424</t>
  </si>
  <si>
    <t>87-14-1313</t>
  </si>
  <si>
    <t>87-14-1563</t>
  </si>
  <si>
    <t>87-14-0368</t>
  </si>
  <si>
    <t>87-14-1311</t>
  </si>
  <si>
    <t>87-14-0363</t>
  </si>
  <si>
    <t>87-14-1103</t>
  </si>
  <si>
    <t>87-14-1105</t>
  </si>
  <si>
    <t>87-14-0281</t>
  </si>
  <si>
    <t>Арония черноплодная</t>
  </si>
  <si>
    <t/>
  </si>
  <si>
    <t>30-50</t>
  </si>
  <si>
    <t>60-90</t>
  </si>
  <si>
    <t>3 ветки</t>
  </si>
  <si>
    <t>Барбарис обыкновенный</t>
  </si>
  <si>
    <t>2 ветки</t>
  </si>
  <si>
    <t>Барбарис тунберга</t>
  </si>
  <si>
    <t>Atropurpurea</t>
  </si>
  <si>
    <t>Береза бумажная</t>
  </si>
  <si>
    <t>60-100</t>
  </si>
  <si>
    <t>Береза повислая</t>
  </si>
  <si>
    <t>40-60</t>
  </si>
  <si>
    <t>Береза пушистая</t>
  </si>
  <si>
    <t>Бересклет европейский</t>
  </si>
  <si>
    <t>80-100</t>
  </si>
  <si>
    <t>Бирючина обыкновенная</t>
  </si>
  <si>
    <t>Atrovirens</t>
  </si>
  <si>
    <t>Lodense</t>
  </si>
  <si>
    <t>Бирючина овальнолистная</t>
  </si>
  <si>
    <t>Aureum</t>
  </si>
  <si>
    <t>Green Diamond</t>
  </si>
  <si>
    <t>0+1+2</t>
  </si>
  <si>
    <t>Бирючина туполистная</t>
  </si>
  <si>
    <t>Regelianum</t>
  </si>
  <si>
    <t>Боярышник алый</t>
  </si>
  <si>
    <t>Боярышник обыкновенный</t>
  </si>
  <si>
    <t>Боярышник однопестичный</t>
  </si>
  <si>
    <t>Боярышник сливолистный</t>
  </si>
  <si>
    <t>50-80</t>
  </si>
  <si>
    <t>Буддлея давида</t>
  </si>
  <si>
    <t>Empire Blue</t>
  </si>
  <si>
    <t>Pink Delight</t>
  </si>
  <si>
    <t>Royal Red</t>
  </si>
  <si>
    <t>White Profusion</t>
  </si>
  <si>
    <t>Бузина красная</t>
  </si>
  <si>
    <t>Бузина черная</t>
  </si>
  <si>
    <t>Aurea</t>
  </si>
  <si>
    <t>Бук лесной</t>
  </si>
  <si>
    <t>Atropunicea</t>
  </si>
  <si>
    <t>Bristol Ruby</t>
  </si>
  <si>
    <t>Foliis Purpureis</t>
  </si>
  <si>
    <t>Nana Purpurea</t>
  </si>
  <si>
    <t>Восковница обыкновенная</t>
  </si>
  <si>
    <t>Вяз гладкий</t>
  </si>
  <si>
    <t>Вяз малый</t>
  </si>
  <si>
    <t>Вяз шершавый</t>
  </si>
  <si>
    <t>Гибискус сирийский</t>
  </si>
  <si>
    <t>Глициния китайская</t>
  </si>
  <si>
    <t>Гортензия метельчатая</t>
  </si>
  <si>
    <t>Polestar / Switch Ophelia</t>
  </si>
  <si>
    <t>Граб обыкновенный</t>
  </si>
  <si>
    <t>Гребенщик/Тамарикс/Тамариск ветвистый</t>
  </si>
  <si>
    <t>Гребенщик/Тамарикс/Тамариск четырехтычинковый</t>
  </si>
  <si>
    <t>Груша Домашняя</t>
  </si>
  <si>
    <t>Груша обыкновенная</t>
  </si>
  <si>
    <t>Дейция изящная</t>
  </si>
  <si>
    <t>25-40</t>
  </si>
  <si>
    <t>Дейция шершавая</t>
  </si>
  <si>
    <t>Дерен белый</t>
  </si>
  <si>
    <t>Elegantissima</t>
  </si>
  <si>
    <t>Sibirica</t>
  </si>
  <si>
    <t>Westonbirt</t>
  </si>
  <si>
    <t>Дерен кроваво-красный</t>
  </si>
  <si>
    <t>Anny's Winter Orange</t>
  </si>
  <si>
    <t>Midwinter Fire</t>
  </si>
  <si>
    <t>Winter Beauty</t>
  </si>
  <si>
    <t>Дерен мужской</t>
  </si>
  <si>
    <t>Дерен отпрысковый</t>
  </si>
  <si>
    <t>Дуб красный</t>
  </si>
  <si>
    <t>Дуб скальный</t>
  </si>
  <si>
    <t>80-120</t>
  </si>
  <si>
    <t>Дуб черешчатый</t>
  </si>
  <si>
    <t>100-120</t>
  </si>
  <si>
    <t>Ель обыкновенная</t>
  </si>
  <si>
    <t>2+2</t>
  </si>
  <si>
    <t>Ель сербская</t>
  </si>
  <si>
    <t>Жимолость блестящая</t>
  </si>
  <si>
    <t>Elegant</t>
  </si>
  <si>
    <t>Maigrun</t>
  </si>
  <si>
    <t>Жимолость лесная</t>
  </si>
  <si>
    <t>Жимолость татарская</t>
  </si>
  <si>
    <t>Жимолость шапочная</t>
  </si>
  <si>
    <t>Жостер слабительный</t>
  </si>
  <si>
    <t>Зверобой кустарниковый</t>
  </si>
  <si>
    <t>Hidcote</t>
  </si>
  <si>
    <t>Ива белая</t>
  </si>
  <si>
    <t>Vitellina</t>
  </si>
  <si>
    <t>Ива волчниковая</t>
  </si>
  <si>
    <t>Ива козья</t>
  </si>
  <si>
    <t>Ива ломкая шаровидная</t>
  </si>
  <si>
    <t>Ива лохолистная</t>
  </si>
  <si>
    <t>Angustifolia</t>
  </si>
  <si>
    <t>Ива матсудана</t>
  </si>
  <si>
    <t>Erythroflexuosa</t>
  </si>
  <si>
    <t>Ива Пепельная</t>
  </si>
  <si>
    <t>Ива ползучая</t>
  </si>
  <si>
    <t>nitida</t>
  </si>
  <si>
    <t>Ива прутовидная</t>
  </si>
  <si>
    <t>Ива пурпурная</t>
  </si>
  <si>
    <t>Pendula</t>
  </si>
  <si>
    <t>Ива пятитычинковая</t>
  </si>
  <si>
    <t>Ива розмаринолистная</t>
  </si>
  <si>
    <t>Ива серая</t>
  </si>
  <si>
    <t>Ива трёхтычинковая</t>
  </si>
  <si>
    <t>Ива удская</t>
  </si>
  <si>
    <t>Sekka</t>
  </si>
  <si>
    <t>60-80</t>
  </si>
  <si>
    <t>Ива ушастая</t>
  </si>
  <si>
    <t>Ива шверина</t>
  </si>
  <si>
    <t>Ирга колосистая</t>
  </si>
  <si>
    <t>Ирга круглолистная</t>
  </si>
  <si>
    <t>Ирга Ламарка</t>
  </si>
  <si>
    <t>Калина гордовина</t>
  </si>
  <si>
    <t>Калина обыкновенная</t>
  </si>
  <si>
    <t>Roseum</t>
  </si>
  <si>
    <t>20-40</t>
  </si>
  <si>
    <t>Карагана/Акация древовидная</t>
  </si>
  <si>
    <t>15-30</t>
  </si>
  <si>
    <t>Катальпа бигнониевидная</t>
  </si>
  <si>
    <t>Каштан конский</t>
  </si>
  <si>
    <t>Каштан посевной</t>
  </si>
  <si>
    <t>Кизильник блестящий</t>
  </si>
  <si>
    <t>Кизильник горизонтальный</t>
  </si>
  <si>
    <t>Кизильник дильса</t>
  </si>
  <si>
    <t>Кизильник растопыренный</t>
  </si>
  <si>
    <t>Кизильник серый</t>
  </si>
  <si>
    <t>Кизильник Симонса</t>
  </si>
  <si>
    <t>Кизильник Франчетти</t>
  </si>
  <si>
    <t>Кипарисовик лавсона</t>
  </si>
  <si>
    <t>Клен дланевидный/веерный</t>
  </si>
  <si>
    <t>Клен ложноплатановый</t>
  </si>
  <si>
    <t>Клен остролистный</t>
  </si>
  <si>
    <t>175-200</t>
  </si>
  <si>
    <t>Клен полевой</t>
  </si>
  <si>
    <t>100-125</t>
  </si>
  <si>
    <t>Клен сахаристый</t>
  </si>
  <si>
    <t>Клен татарский</t>
  </si>
  <si>
    <t>Ginnala</t>
  </si>
  <si>
    <t>Кольквиция прелестная</t>
  </si>
  <si>
    <t>Pink Cloud</t>
  </si>
  <si>
    <t>Крушина ломкая</t>
  </si>
  <si>
    <t>Лавровишня лекарственная</t>
  </si>
  <si>
    <t>Etna</t>
  </si>
  <si>
    <t>Herbergii</t>
  </si>
  <si>
    <t>Лавровишня обыкновенная</t>
  </si>
  <si>
    <t>Caucasica</t>
  </si>
  <si>
    <t>Chamaeleon</t>
  </si>
  <si>
    <t>Novita</t>
  </si>
  <si>
    <t>Otto Luyken</t>
  </si>
  <si>
    <t>Rotundifolia</t>
  </si>
  <si>
    <t>Лавровишня португальская</t>
  </si>
  <si>
    <t>Any</t>
  </si>
  <si>
    <t>Лапчатка кустарниковая</t>
  </si>
  <si>
    <t>Abbotswood</t>
  </si>
  <si>
    <t>3-5 веток</t>
  </si>
  <si>
    <t>Goldfinger</t>
  </si>
  <si>
    <t>Goldteppich</t>
  </si>
  <si>
    <t>Klondike</t>
  </si>
  <si>
    <t>Marian Red Robin</t>
  </si>
  <si>
    <t>Pink Queen</t>
  </si>
  <si>
    <t>Red Ace</t>
  </si>
  <si>
    <t>Sunset</t>
  </si>
  <si>
    <t>Лещина/Орешник древовидная</t>
  </si>
  <si>
    <t>Лещина/Орешник обыкновенная</t>
  </si>
  <si>
    <t>Ликвидамбр смолоносный</t>
  </si>
  <si>
    <t>Липа крупнолистная</t>
  </si>
  <si>
    <t>Липа мелколистная</t>
  </si>
  <si>
    <t>Лириодендрон/Тюльпанное дерево тюльпановый</t>
  </si>
  <si>
    <t>Лиственница европейская</t>
  </si>
  <si>
    <t>Лиственница японская</t>
  </si>
  <si>
    <t>40-50</t>
  </si>
  <si>
    <t>Лох зонтичный</t>
  </si>
  <si>
    <t>Лох узколистный</t>
  </si>
  <si>
    <t xml:space="preserve">Магнолия </t>
  </si>
  <si>
    <t>Susan</t>
  </si>
  <si>
    <t>Магнолия звездчатая</t>
  </si>
  <si>
    <t>Магония падуболистная</t>
  </si>
  <si>
    <t>Мушмула германская</t>
  </si>
  <si>
    <t>Облепиха крушиновидная</t>
  </si>
  <si>
    <t>Ольха серая</t>
  </si>
  <si>
    <t>Ольха черная</t>
  </si>
  <si>
    <t>Ольха чупа</t>
  </si>
  <si>
    <t>Орех грецкий</t>
  </si>
  <si>
    <t>Осина обыкновенная</t>
  </si>
  <si>
    <t>Пихта кавказская</t>
  </si>
  <si>
    <t>Платан испанский</t>
  </si>
  <si>
    <t>El Gordo</t>
  </si>
  <si>
    <t>Malburg</t>
  </si>
  <si>
    <t>Платан кленолистный</t>
  </si>
  <si>
    <t>125-150</t>
  </si>
  <si>
    <t>Hispanica</t>
  </si>
  <si>
    <t>Псевдотсуга Менцизи</t>
  </si>
  <si>
    <t>Пузыреплодник калинолистный</t>
  </si>
  <si>
    <t>Dart's Gold</t>
  </si>
  <si>
    <t>Робиния псевдоакация</t>
  </si>
  <si>
    <t>Роза бедренецелистная</t>
  </si>
  <si>
    <t>Роза блестящая</t>
  </si>
  <si>
    <t>Роза виргинская</t>
  </si>
  <si>
    <t>Роза войлочная</t>
  </si>
  <si>
    <t>Роза канина</t>
  </si>
  <si>
    <t>Роза красно-бурая</t>
  </si>
  <si>
    <t>Роза многоцветковая</t>
  </si>
  <si>
    <t>Роза морщинистая</t>
  </si>
  <si>
    <t>Alba</t>
  </si>
  <si>
    <t>Rubra</t>
  </si>
  <si>
    <t>Роза пашенная</t>
  </si>
  <si>
    <t>Роза ржавчинная</t>
  </si>
  <si>
    <t>Роза руготида</t>
  </si>
  <si>
    <t>Роза сизая</t>
  </si>
  <si>
    <t>Роза щитконосная</t>
  </si>
  <si>
    <t>Рябина обыкновенная</t>
  </si>
  <si>
    <t>100-140</t>
  </si>
  <si>
    <t>Рябинник рябинолистный</t>
  </si>
  <si>
    <t>Самшит вечнозеленый</t>
  </si>
  <si>
    <t>20-25</t>
  </si>
  <si>
    <t>Сирень венгерская</t>
  </si>
  <si>
    <t>50-70</t>
  </si>
  <si>
    <t>Сирень обыкновенная</t>
  </si>
  <si>
    <t>Скумпия кожевенная</t>
  </si>
  <si>
    <t>Royal Purple</t>
  </si>
  <si>
    <t>Слива колючая</t>
  </si>
  <si>
    <t>Слива растопыренная</t>
  </si>
  <si>
    <t>Смородина альпийская</t>
  </si>
  <si>
    <t>Schmidt</t>
  </si>
  <si>
    <t>Смородина золотистая</t>
  </si>
  <si>
    <t>Смородина красная</t>
  </si>
  <si>
    <t>Смородина кроваво-красная</t>
  </si>
  <si>
    <t>King Edward VII</t>
  </si>
  <si>
    <t>Смородина черная</t>
  </si>
  <si>
    <t>Снежноягодник белый</t>
  </si>
  <si>
    <t>Снежноягодник доренбоза</t>
  </si>
  <si>
    <t>Magic Berry</t>
  </si>
  <si>
    <t>Mother of Pearl</t>
  </si>
  <si>
    <t>White Hedge</t>
  </si>
  <si>
    <t>Снежноягодник округлый</t>
  </si>
  <si>
    <t>Снежноягодник Хенаульта</t>
  </si>
  <si>
    <t>Hancock</t>
  </si>
  <si>
    <t>Сосна обыкновенная</t>
  </si>
  <si>
    <t>Сосна черная</t>
  </si>
  <si>
    <t>Larico</t>
  </si>
  <si>
    <t>15+</t>
  </si>
  <si>
    <t>nigra</t>
  </si>
  <si>
    <t>Спирея Аргута</t>
  </si>
  <si>
    <t>Спирея березолистная</t>
  </si>
  <si>
    <t>Tor</t>
  </si>
  <si>
    <t>Спирея Билларда</t>
  </si>
  <si>
    <t>Спирея Вангутта</t>
  </si>
  <si>
    <t>Спирея густоцветковая</t>
  </si>
  <si>
    <t>Спирея дубравколистная</t>
  </si>
  <si>
    <t>Спирея Дугласа</t>
  </si>
  <si>
    <t>Спирея ниппонская</t>
  </si>
  <si>
    <t>June Bride</t>
  </si>
  <si>
    <t>Спирея серая</t>
  </si>
  <si>
    <t>Grefsheim</t>
  </si>
  <si>
    <t>Спирея японская</t>
  </si>
  <si>
    <t>Albiflora</t>
  </si>
  <si>
    <t>Froebelii</t>
  </si>
  <si>
    <t>Goldflame</t>
  </si>
  <si>
    <t>25-30</t>
  </si>
  <si>
    <t>Терновник колючий</t>
  </si>
  <si>
    <t>Тис ягодный</t>
  </si>
  <si>
    <t>Тополь белый</t>
  </si>
  <si>
    <t>Тополь черный</t>
  </si>
  <si>
    <t>Italica</t>
  </si>
  <si>
    <t>Туя западная</t>
  </si>
  <si>
    <t>Smaragd</t>
  </si>
  <si>
    <t>Форзиция промежуточная</t>
  </si>
  <si>
    <t>Форзиция промежуточная/средняя</t>
  </si>
  <si>
    <t>Фотиния Фразера</t>
  </si>
  <si>
    <t>Red Robin</t>
  </si>
  <si>
    <t>Хеномелес/Айва японский</t>
  </si>
  <si>
    <t>Черемуха антипка</t>
  </si>
  <si>
    <t>Черемуха обыкновенная</t>
  </si>
  <si>
    <t>Черешня/Вишня птичья</t>
  </si>
  <si>
    <t>Manteau d'Hermine</t>
  </si>
  <si>
    <t>Virginal</t>
  </si>
  <si>
    <t>Чубушник лемуана</t>
  </si>
  <si>
    <t>Шелковица белая</t>
  </si>
  <si>
    <t>Яблоня лесная</t>
  </si>
  <si>
    <t>Bittenfelder</t>
  </si>
  <si>
    <t>Ясень обыкновенный</t>
  </si>
  <si>
    <t>Aronia melanocarpa</t>
  </si>
  <si>
    <t>Berberis vulgaris</t>
  </si>
  <si>
    <t>Berberis thunbergii</t>
  </si>
  <si>
    <t xml:space="preserve">Berberis thunbergii </t>
  </si>
  <si>
    <t xml:space="preserve">Berberis thunbergii f. atropurpurea </t>
  </si>
  <si>
    <t>Betula papyrifera</t>
  </si>
  <si>
    <t>Betula pendula</t>
  </si>
  <si>
    <t>Betula pubescens</t>
  </si>
  <si>
    <t>Euonymus europaeus</t>
  </si>
  <si>
    <t>Ligustrum vulgare</t>
  </si>
  <si>
    <t xml:space="preserve">Ligustrum vulgare </t>
  </si>
  <si>
    <t>Ligustrum ovalifolium</t>
  </si>
  <si>
    <t xml:space="preserve">Ligustrum ovalifolium </t>
  </si>
  <si>
    <t xml:space="preserve">Ligustrum obtusifolium </t>
  </si>
  <si>
    <t>Crataegus pedicellata</t>
  </si>
  <si>
    <t>Crataegus laevigata</t>
  </si>
  <si>
    <t>Crataegus monogyna</t>
  </si>
  <si>
    <t>Crataegus persimilis</t>
  </si>
  <si>
    <t xml:space="preserve">Buddleja davidii </t>
  </si>
  <si>
    <t>Sambucus racemosa</t>
  </si>
  <si>
    <t>Sambucus nigra</t>
  </si>
  <si>
    <t xml:space="preserve">Sambucus nigra </t>
  </si>
  <si>
    <t>Fagus sylvatica2</t>
  </si>
  <si>
    <t xml:space="preserve">Fagus sylvatica2 </t>
  </si>
  <si>
    <t xml:space="preserve">Weigela </t>
  </si>
  <si>
    <t xml:space="preserve">Weigela florida </t>
  </si>
  <si>
    <t>Myrica gale</t>
  </si>
  <si>
    <t>Ulmus laevis</t>
  </si>
  <si>
    <t>Ulmus minor</t>
  </si>
  <si>
    <t>Ulmus glabra</t>
  </si>
  <si>
    <t>Hibiscus syriacus</t>
  </si>
  <si>
    <t>Wisteria sinensis</t>
  </si>
  <si>
    <t xml:space="preserve">Hydrangea arborescens </t>
  </si>
  <si>
    <t xml:space="preserve">Hydrangea paniculata </t>
  </si>
  <si>
    <t>Carpinus betulus</t>
  </si>
  <si>
    <t>Tamarix ramosissima</t>
  </si>
  <si>
    <t>Tamarix tetrandra</t>
  </si>
  <si>
    <t>Pyrus communis</t>
  </si>
  <si>
    <t>Deutzia gracilis</t>
  </si>
  <si>
    <t>Deutzia scabra</t>
  </si>
  <si>
    <t xml:space="preserve">Cornus alba </t>
  </si>
  <si>
    <t>Cornus sanguinea</t>
  </si>
  <si>
    <t xml:space="preserve">Cornus sanguinea </t>
  </si>
  <si>
    <t>Cornus mas</t>
  </si>
  <si>
    <t>Quercus rubra</t>
  </si>
  <si>
    <t>Quercus petraea</t>
  </si>
  <si>
    <t>Quercus robur</t>
  </si>
  <si>
    <t>Picea abies</t>
  </si>
  <si>
    <t>Picea omorika</t>
  </si>
  <si>
    <t xml:space="preserve">Lonicera nitida </t>
  </si>
  <si>
    <t>Lonicera xylosteum</t>
  </si>
  <si>
    <t>Lonicera tatarica</t>
  </si>
  <si>
    <t xml:space="preserve">Lonicera tatarica </t>
  </si>
  <si>
    <t>Lonicera pileata</t>
  </si>
  <si>
    <t>Rhamnus cathartica</t>
  </si>
  <si>
    <t xml:space="preserve">Hypericum hidcote </t>
  </si>
  <si>
    <t xml:space="preserve">Salix alba </t>
  </si>
  <si>
    <t>Salix daphnoides</t>
  </si>
  <si>
    <t>Salix caprea</t>
  </si>
  <si>
    <t xml:space="preserve">Salix elaeagnos </t>
  </si>
  <si>
    <t xml:space="preserve">Salix matsudana </t>
  </si>
  <si>
    <t>Salix cinerea</t>
  </si>
  <si>
    <t>Salix repens</t>
  </si>
  <si>
    <t xml:space="preserve">Salix repens </t>
  </si>
  <si>
    <t>Salix viminalis</t>
  </si>
  <si>
    <t>Salix purpurea</t>
  </si>
  <si>
    <t>Salix pentandra</t>
  </si>
  <si>
    <t>Salix rosmarinifolia</t>
  </si>
  <si>
    <t>Salix triandra</t>
  </si>
  <si>
    <t xml:space="preserve">Salix udensis </t>
  </si>
  <si>
    <t>Salix aurita</t>
  </si>
  <si>
    <t>Amelanchier spicata</t>
  </si>
  <si>
    <t>Amelanchier ovalis</t>
  </si>
  <si>
    <t>Amelanchier lamarckii</t>
  </si>
  <si>
    <t>Viburnum lantana</t>
  </si>
  <si>
    <t>Viburnum opulus</t>
  </si>
  <si>
    <t xml:space="preserve">Viburnum opulus </t>
  </si>
  <si>
    <t>Caragana arborescens</t>
  </si>
  <si>
    <t>Catalpa bignonioides</t>
  </si>
  <si>
    <t>Aesculus hippocastanum</t>
  </si>
  <si>
    <t>Aesculus sativa</t>
  </si>
  <si>
    <t>Cotoneaster horizontalis</t>
  </si>
  <si>
    <t>Cotoneaster dielsianus</t>
  </si>
  <si>
    <t>Cotoneaster divaricatus</t>
  </si>
  <si>
    <t>Cotoneaster simonsii</t>
  </si>
  <si>
    <t>Cotoneaster franchetii</t>
  </si>
  <si>
    <t>Chamaecyparis lawsoniana</t>
  </si>
  <si>
    <t>Acer palmatum</t>
  </si>
  <si>
    <t>Acer pseudoplatanus</t>
  </si>
  <si>
    <t>Acer platanoides</t>
  </si>
  <si>
    <t>Acer campestre</t>
  </si>
  <si>
    <t>Acer saccharinum</t>
  </si>
  <si>
    <t xml:space="preserve">Acer tataricum </t>
  </si>
  <si>
    <t>Kolkwitzia amabilis</t>
  </si>
  <si>
    <t xml:space="preserve">Kolkwitzia amabilis </t>
  </si>
  <si>
    <t>Frangula alnus</t>
  </si>
  <si>
    <t xml:space="preserve">Prunus laurocerasus </t>
  </si>
  <si>
    <t xml:space="preserve">Prunus lusitanica </t>
  </si>
  <si>
    <t xml:space="preserve">Potentilla fruticosa </t>
  </si>
  <si>
    <t>Corylus colurna</t>
  </si>
  <si>
    <t>Corylus avellana</t>
  </si>
  <si>
    <t>Liquidambar styraciflua</t>
  </si>
  <si>
    <t>Tilia platyphyllos</t>
  </si>
  <si>
    <t>Tilia cordata</t>
  </si>
  <si>
    <t>Liriodendron tulipifera</t>
  </si>
  <si>
    <t>Larix decidua</t>
  </si>
  <si>
    <t>Larix kaempferi</t>
  </si>
  <si>
    <t>Elaeagnus umbellata</t>
  </si>
  <si>
    <t>Elaeagnus angustifolia</t>
  </si>
  <si>
    <t xml:space="preserve">Magnolia </t>
  </si>
  <si>
    <t>Magnolia stellata</t>
  </si>
  <si>
    <t>Mahonia aquifolium</t>
  </si>
  <si>
    <t>Mespilus germanica</t>
  </si>
  <si>
    <t>Hippophae rhamnoides</t>
  </si>
  <si>
    <t>Alnus incana</t>
  </si>
  <si>
    <t>Alnus glutinosa</t>
  </si>
  <si>
    <t>Alnus cordata</t>
  </si>
  <si>
    <t>Juglans regia</t>
  </si>
  <si>
    <t>Populus tremula</t>
  </si>
  <si>
    <t>Abies nordmanniana</t>
  </si>
  <si>
    <t xml:space="preserve">Platanus hispanica </t>
  </si>
  <si>
    <t>Platanus acerifolia</t>
  </si>
  <si>
    <t xml:space="preserve">Platanus acerifolia </t>
  </si>
  <si>
    <t>Pseudotsuga menziesii</t>
  </si>
  <si>
    <t>Robinia pseudoacacia</t>
  </si>
  <si>
    <t>Rose pimpinellifolia</t>
  </si>
  <si>
    <t>Rose nitida</t>
  </si>
  <si>
    <t>Rose virginiana</t>
  </si>
  <si>
    <t>Rose tomentosa</t>
  </si>
  <si>
    <t>Rose canina</t>
  </si>
  <si>
    <t>Rose rubiginosa</t>
  </si>
  <si>
    <t>Rose multiflora</t>
  </si>
  <si>
    <t>Rose rugosa</t>
  </si>
  <si>
    <t xml:space="preserve">Rose rugosa </t>
  </si>
  <si>
    <t>Rose arvensis</t>
  </si>
  <si>
    <t>Rose rugotida</t>
  </si>
  <si>
    <t>Rose glauca</t>
  </si>
  <si>
    <t>Rose corymbifera</t>
  </si>
  <si>
    <t>Sorbus aucuparia</t>
  </si>
  <si>
    <t>Sorbaria sorbifolia</t>
  </si>
  <si>
    <t>Buxus sempervirens</t>
  </si>
  <si>
    <t>Syringa josikaea</t>
  </si>
  <si>
    <t>Syringa vulgaris</t>
  </si>
  <si>
    <t xml:space="preserve">Cotinus coggygria </t>
  </si>
  <si>
    <t>Prunus spinosa</t>
  </si>
  <si>
    <t>Prunus cerasifera</t>
  </si>
  <si>
    <t>Ribes alpinum</t>
  </si>
  <si>
    <t xml:space="preserve">Ribes alpinum </t>
  </si>
  <si>
    <t>Ribes odoratum</t>
  </si>
  <si>
    <t>Ribes rubrum</t>
  </si>
  <si>
    <t>Ribes sanguineum</t>
  </si>
  <si>
    <t xml:space="preserve">Ribes sanguineum </t>
  </si>
  <si>
    <t>Ribes nigrum</t>
  </si>
  <si>
    <t>Symphoricarpos albus</t>
  </si>
  <si>
    <t xml:space="preserve">Symphoricarpos doorenbosii </t>
  </si>
  <si>
    <t>Symphoricarpos orbiculatus</t>
  </si>
  <si>
    <t>Symphoricarpos chenaultii</t>
  </si>
  <si>
    <t xml:space="preserve">Symphoricarpos chenaultii </t>
  </si>
  <si>
    <t>Pinus sylvestris</t>
  </si>
  <si>
    <t xml:space="preserve">Pinus nigra </t>
  </si>
  <si>
    <t xml:space="preserve">Pinus  </t>
  </si>
  <si>
    <t>Spiraea arguta</t>
  </si>
  <si>
    <t xml:space="preserve">Spiraea betulifolia </t>
  </si>
  <si>
    <t>Spiraea billiardii</t>
  </si>
  <si>
    <t>Spiraea vanhouttei</t>
  </si>
  <si>
    <t>Spiraea densiflora</t>
  </si>
  <si>
    <t>Spiraea chamaedryfolia</t>
  </si>
  <si>
    <t xml:space="preserve">Spiraea nipponica </t>
  </si>
  <si>
    <t xml:space="preserve">Spiraea cinerea </t>
  </si>
  <si>
    <t xml:space="preserve">Spiraea japonica </t>
  </si>
  <si>
    <t xml:space="preserve">Stephanandra incisa </t>
  </si>
  <si>
    <t>Taxus baccata</t>
  </si>
  <si>
    <t>Populus alba</t>
  </si>
  <si>
    <t>Populus nigra</t>
  </si>
  <si>
    <t xml:space="preserve">Populus nigra </t>
  </si>
  <si>
    <t>Thuja occidentalis</t>
  </si>
  <si>
    <t xml:space="preserve">Thuja occidentalis </t>
  </si>
  <si>
    <t xml:space="preserve">Forsythia intermedia </t>
  </si>
  <si>
    <t xml:space="preserve">Photinia fraseri </t>
  </si>
  <si>
    <t>Chaenomeles japonica</t>
  </si>
  <si>
    <t>Prunus mahaleb</t>
  </si>
  <si>
    <t>Prunus padus</t>
  </si>
  <si>
    <t>Prunus avium</t>
  </si>
  <si>
    <t xml:space="preserve">Philadelphus </t>
  </si>
  <si>
    <t xml:space="preserve">Philadelphus coronarius </t>
  </si>
  <si>
    <t>Philadelphus lemoinei</t>
  </si>
  <si>
    <t>Morus alba</t>
  </si>
  <si>
    <t>Malus sylvestris</t>
  </si>
  <si>
    <t xml:space="preserve">Malus sylvestris </t>
  </si>
  <si>
    <t>Fraxinus exсelsior</t>
  </si>
  <si>
    <t>Cумма, €</t>
  </si>
  <si>
    <t>Cумма, ₽</t>
  </si>
  <si>
    <t>NL</t>
  </si>
  <si>
    <t>евро</t>
  </si>
  <si>
    <t>руб</t>
  </si>
  <si>
    <t>11-12 недели 2023</t>
  </si>
  <si>
    <t>Подтверждение</t>
  </si>
  <si>
    <t>в теч. 3-х дней</t>
  </si>
  <si>
    <t>46-43-0001</t>
  </si>
  <si>
    <t>46-38-11657</t>
  </si>
  <si>
    <t>Задаток при бронировании:  50%, доплатата 50% за 3 недели до погрузки в Европе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</si>
  <si>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</si>
  <si>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</si>
  <si>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46-303-0085</t>
  </si>
  <si>
    <t>Schizandra chinensis</t>
  </si>
  <si>
    <t>Лимонник китайский</t>
  </si>
  <si>
    <t>Бесплатная доставка до терминалов ТК: ПЭК, Желдор, Вера-1</t>
  </si>
  <si>
    <t>приём заказов закрыт</t>
  </si>
  <si>
    <t>Хвойные растения доступны к выдаче только на 11-12 неделях 2023!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</si>
  <si>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</si>
  <si>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46-333-0018</t>
  </si>
  <si>
    <t>Спленденс</t>
  </si>
  <si>
    <t>46-333-0031</t>
  </si>
  <si>
    <t>Forsythia</t>
  </si>
  <si>
    <t>Форзиция</t>
  </si>
  <si>
    <t>Spring Glory</t>
  </si>
  <si>
    <t>46-38-12811</t>
  </si>
  <si>
    <t>46-38-12812</t>
  </si>
  <si>
    <t>46-38-12813</t>
  </si>
  <si>
    <t>1 ветка</t>
  </si>
  <si>
    <t>46-38-12447</t>
  </si>
  <si>
    <t>46-38-12448</t>
  </si>
  <si>
    <t>46-38-12449</t>
  </si>
  <si>
    <t>46-38-12814</t>
  </si>
  <si>
    <t>5-6 ветки</t>
  </si>
  <si>
    <t>46-38-10942</t>
  </si>
  <si>
    <t>46-38-12465</t>
  </si>
  <si>
    <t>46-38-12809</t>
  </si>
  <si>
    <t>46-38-12824</t>
  </si>
  <si>
    <t>46-38-10843</t>
  </si>
  <si>
    <t>46-38-12825</t>
  </si>
  <si>
    <t>46-38-12826</t>
  </si>
  <si>
    <t>46-38-12827</t>
  </si>
  <si>
    <t>46-38-10845</t>
  </si>
  <si>
    <t>46-38-12828</t>
  </si>
  <si>
    <t>46-38-11600</t>
  </si>
  <si>
    <t>46-38-12468</t>
  </si>
  <si>
    <t>46-38-12829</t>
  </si>
  <si>
    <t>46-38-11632</t>
  </si>
  <si>
    <t>46-38-12830</t>
  </si>
  <si>
    <t>Early Sensation</t>
  </si>
  <si>
    <t>46-38-12831</t>
  </si>
  <si>
    <t>46-38-12832</t>
  </si>
  <si>
    <t>46-38-10941</t>
  </si>
  <si>
    <t>46-38-12834</t>
  </si>
  <si>
    <t>46-38-10954</t>
  </si>
  <si>
    <t>46-38-12837</t>
  </si>
  <si>
    <t>46-38-10952</t>
  </si>
  <si>
    <t>46-38-10951</t>
  </si>
  <si>
    <t>46-38-12816</t>
  </si>
  <si>
    <t>46-38-12839</t>
  </si>
  <si>
    <t>46-38-12840</t>
  </si>
  <si>
    <t>46-38-12835</t>
  </si>
  <si>
    <t>46-38-12836</t>
  </si>
  <si>
    <t>46-38-12841</t>
  </si>
  <si>
    <t>46-38-12842</t>
  </si>
  <si>
    <t>46-38-12843</t>
  </si>
  <si>
    <t>46-38-10956</t>
  </si>
  <si>
    <t>46-38-12844</t>
  </si>
  <si>
    <t>46-38-12450</t>
  </si>
  <si>
    <t>46-38-12452</t>
  </si>
  <si>
    <t>46-38-12845</t>
  </si>
  <si>
    <t>46-38-10958</t>
  </si>
  <si>
    <t>46-38-10960</t>
  </si>
  <si>
    <t>46-38-12846</t>
  </si>
  <si>
    <t>46-38-12847</t>
  </si>
  <si>
    <t>46-38-12848</t>
  </si>
  <si>
    <t>46-38-12453</t>
  </si>
  <si>
    <t>5-10</t>
  </si>
  <si>
    <t>46-38-11593</t>
  </si>
  <si>
    <t>46-38-12469</t>
  </si>
  <si>
    <t>46-38-12850</t>
  </si>
  <si>
    <t>46-38-10877</t>
  </si>
  <si>
    <t>46-38-10875</t>
  </si>
  <si>
    <t>46-38-12851</t>
  </si>
  <si>
    <t>46-38-12456</t>
  </si>
  <si>
    <t>46-38-10847</t>
  </si>
  <si>
    <t>46-38-12459</t>
  </si>
  <si>
    <t>46-38-12093</t>
  </si>
  <si>
    <t>46-38-10880</t>
  </si>
  <si>
    <t>46-38-10878</t>
  </si>
  <si>
    <t>46-38-12852</t>
  </si>
  <si>
    <t>46-38-10842</t>
  </si>
  <si>
    <t>46-38-12853</t>
  </si>
  <si>
    <t>46-38-12855</t>
  </si>
  <si>
    <t>46-38-12860</t>
  </si>
  <si>
    <t>46-38-10969</t>
  </si>
  <si>
    <t>10-20</t>
  </si>
  <si>
    <t>46-38-12859</t>
  </si>
  <si>
    <t>46-38-10887</t>
  </si>
  <si>
    <t>46-38-12862</t>
  </si>
  <si>
    <t>46-38-12864</t>
  </si>
  <si>
    <t>46-38-12863</t>
  </si>
  <si>
    <t>46-38-12454</t>
  </si>
  <si>
    <t>46-38-12455</t>
  </si>
  <si>
    <t>46-38-12466</t>
  </si>
  <si>
    <t>46-38-12467</t>
  </si>
  <si>
    <t>46-38-12726</t>
  </si>
  <si>
    <t>46-38-12461</t>
  </si>
  <si>
    <t>46-38-12462</t>
  </si>
  <si>
    <t>46-38-12868</t>
  </si>
  <si>
    <t>46-38-12869</t>
  </si>
  <si>
    <t>46-38-12460</t>
  </si>
  <si>
    <t>46-38-12727</t>
  </si>
  <si>
    <t>46-38-12457</t>
  </si>
  <si>
    <t>46-38-12458</t>
  </si>
  <si>
    <t>46-38-12865</t>
  </si>
  <si>
    <t>46-38-12463</t>
  </si>
  <si>
    <t>46-38-12464</t>
  </si>
  <si>
    <t>46-38-12866</t>
  </si>
  <si>
    <t>46-38-12471</t>
  </si>
  <si>
    <t>46-38-12867</t>
  </si>
  <si>
    <t>Ива цельнолистная</t>
  </si>
  <si>
    <t>Salix integra</t>
  </si>
  <si>
    <t>Hakuro-nishiki</t>
  </si>
  <si>
    <t>46-38-12728</t>
  </si>
  <si>
    <t>180-200</t>
  </si>
  <si>
    <t>46-38-10416</t>
  </si>
  <si>
    <t>46-38-12872</t>
  </si>
  <si>
    <t>46-38-12873</t>
  </si>
  <si>
    <t>46-38-12473</t>
  </si>
  <si>
    <t>46-38-12476</t>
  </si>
  <si>
    <t>46-38-11324</t>
  </si>
  <si>
    <t>46-38-10973</t>
  </si>
  <si>
    <t>46-38-12478</t>
  </si>
  <si>
    <t>46-38-10975</t>
  </si>
  <si>
    <t>46-38-12875</t>
  </si>
  <si>
    <t>46-38-12877</t>
  </si>
  <si>
    <t>46-38-12475</t>
  </si>
  <si>
    <t>46-38-10902</t>
  </si>
  <si>
    <t>46-38-12878</t>
  </si>
  <si>
    <t>46-38-12879</t>
  </si>
  <si>
    <t>46-38-10904</t>
  </si>
  <si>
    <t>46-38-12880</t>
  </si>
  <si>
    <t>46-38-12881</t>
  </si>
  <si>
    <t>46-38-12882</t>
  </si>
  <si>
    <t>46-38-12648</t>
  </si>
  <si>
    <t>46-38-12649</t>
  </si>
  <si>
    <t>46-38-12650</t>
  </si>
  <si>
    <t>46-38-10854</t>
  </si>
  <si>
    <t>46-38-12493</t>
  </si>
  <si>
    <t>46-38-12494</t>
  </si>
  <si>
    <t>46-38-12729</t>
  </si>
  <si>
    <t>46-38-12604</t>
  </si>
  <si>
    <t>46-38-12499</t>
  </si>
  <si>
    <t>46-38-12500</t>
  </si>
  <si>
    <t>46-38-12730</t>
  </si>
  <si>
    <t>46-38-12439</t>
  </si>
  <si>
    <t>46-38-12440</t>
  </si>
  <si>
    <t>46-38-10910</t>
  </si>
  <si>
    <t>46-38-12485</t>
  </si>
  <si>
    <t>46-38-12496</t>
  </si>
  <si>
    <t>46-38-12497</t>
  </si>
  <si>
    <t>46-38-12498</t>
  </si>
  <si>
    <t>46-38-10913</t>
  </si>
  <si>
    <t>46-38-12484</t>
  </si>
  <si>
    <t>46-38-12492</t>
  </si>
  <si>
    <t>46-38-12884</t>
  </si>
  <si>
    <t>46-38-12605</t>
  </si>
  <si>
    <t>46-38-12606</t>
  </si>
  <si>
    <t>46-38-12611</t>
  </si>
  <si>
    <t>46-38-12612</t>
  </si>
  <si>
    <t>46-38-12608</t>
  </si>
  <si>
    <t>46-38-12609</t>
  </si>
  <si>
    <t>46-38-12886</t>
  </si>
  <si>
    <t>46-38-12441</t>
  </si>
  <si>
    <t>46-38-12442</t>
  </si>
  <si>
    <t>46-38-12443</t>
  </si>
  <si>
    <t>46-38-12619</t>
  </si>
  <si>
    <t>46-38-12620</t>
  </si>
  <si>
    <t>46-38-12888</t>
  </si>
  <si>
    <t>46-38-12616</t>
  </si>
  <si>
    <t>46-38-12894</t>
  </si>
  <si>
    <t>46-38-12627</t>
  </si>
  <si>
    <t>46-38-12628</t>
  </si>
  <si>
    <t>46-38-12451</t>
  </si>
  <si>
    <t>46-38-12895</t>
  </si>
  <si>
    <t>46-38-10926</t>
  </si>
  <si>
    <t>46-38-12896</t>
  </si>
  <si>
    <t>46-38-12887</t>
  </si>
  <si>
    <t>46-38-12613</t>
  </si>
  <si>
    <t>46-38-12614</t>
  </si>
  <si>
    <t>46-38-12615</t>
  </si>
  <si>
    <t>46-38-12810</t>
  </si>
  <si>
    <t>46-38-12621</t>
  </si>
  <si>
    <t>46-38-12444</t>
  </si>
  <si>
    <t>46-38-12445</t>
  </si>
  <si>
    <t>46-38-12446</t>
  </si>
  <si>
    <t>46-38-12624</t>
  </si>
  <si>
    <t>46-38-12625</t>
  </si>
  <si>
    <t>46-38-12626</t>
  </si>
  <si>
    <t>46-38-12815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</si>
</sst>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₽-419]_-;\-* #,##0.00\ [$₽-419]_-;_-* &quot;-&quot;??\ [$₽-419]_-;_-@_-"/>
    <numFmt numFmtId="167" formatCode="_-* #,##0.00\ [$€-1]_-;\-* #,##0.00\ [$€-1]_-;_-* &quot;-&quot;??\ [$€-1]_-;_-@_-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 Narrow"/>
      <family val="2"/>
    </font>
    <font>
      <sz val="10"/>
      <name val="Arial"/>
      <family val="2"/>
    </font>
    <font>
      <sz val="10.5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2"/>
      <color theme="1"/>
      <name val="Charcoal CY"/>
      <family val="2"/>
      <charset val="204"/>
    </font>
    <font>
      <sz val="11"/>
      <color theme="1"/>
      <name val="Arial Narrow"/>
      <family val="2"/>
      <charset val="204"/>
    </font>
    <font>
      <sz val="12"/>
      <name val="Arial"/>
      <family val="2"/>
      <charset val="204"/>
    </font>
    <font>
      <sz val="11"/>
      <color theme="2"/>
      <name val="Arial"/>
      <family val="2"/>
    </font>
    <font>
      <b/>
      <sz val="11"/>
      <color theme="2"/>
      <name val="Arial"/>
      <family val="2"/>
    </font>
    <font>
      <sz val="12"/>
      <color rgb="FF000000"/>
      <name val="ArialMT"/>
      <family val="2"/>
      <charset val="204"/>
    </font>
    <font>
      <b/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D2F2C1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/>
      <diagonal/>
    </border>
  </borders>
  <cellStyleXfs count="21">
    <xf numFmtId="0" fontId="0" fillId="0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11" fillId="0" borderId="0"/>
    <xf numFmtId="0" fontId="18" fillId="0" borderId="0"/>
    <xf numFmtId="0" fontId="20" fillId="0" borderId="0"/>
    <xf numFmtId="0" fontId="30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1" fillId="0" borderId="0"/>
    <xf numFmtId="0" fontId="23" fillId="0" borderId="0"/>
    <xf numFmtId="0" fontId="1" fillId="0" borderId="0"/>
    <xf numFmtId="0" fontId="23" fillId="0" borderId="0"/>
    <xf numFmtId="0" fontId="53" fillId="0" borderId="0"/>
    <xf numFmtId="0" fontId="1" fillId="0" borderId="0"/>
    <xf numFmtId="0" fontId="18" fillId="0" borderId="0"/>
    <xf numFmtId="0" fontId="56" fillId="0" borderId="0"/>
  </cellStyleXfs>
  <cellXfs count="164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1" fontId="5" fillId="0" borderId="0" xfId="1" applyNumberFormat="1" applyFont="1" applyAlignment="1">
      <alignment horizontal="center"/>
    </xf>
    <xf numFmtId="1" fontId="5" fillId="0" borderId="0" xfId="1" applyNumberFormat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2" applyFont="1" applyAlignment="1" applyProtection="1">
      <alignment horizontal="center"/>
      <protection locked="0"/>
    </xf>
    <xf numFmtId="0" fontId="1" fillId="0" borderId="0" xfId="2"/>
    <xf numFmtId="0" fontId="10" fillId="0" borderId="0" xfId="3" applyFont="1" applyFill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center" indent="1"/>
    </xf>
    <xf numFmtId="0" fontId="16" fillId="0" borderId="0" xfId="4" applyFont="1" applyAlignment="1">
      <alignment horizontal="left" vertical="center"/>
    </xf>
    <xf numFmtId="0" fontId="19" fillId="0" borderId="0" xfId="5" applyFont="1" applyAlignment="1" applyProtection="1">
      <alignment horizontal="left" vertical="center" indent="1"/>
      <protection locked="0"/>
    </xf>
    <xf numFmtId="0" fontId="5" fillId="0" borderId="0" xfId="1" applyFont="1" applyAlignment="1">
      <alignment horizontal="left"/>
    </xf>
    <xf numFmtId="0" fontId="21" fillId="0" borderId="0" xfId="6" applyFont="1" applyAlignment="1">
      <alignment horizontal="left" vertical="center"/>
    </xf>
    <xf numFmtId="0" fontId="15" fillId="0" borderId="0" xfId="5" applyFont="1" applyAlignment="1" applyProtection="1">
      <alignment horizontal="left" vertical="center" indent="1"/>
      <protection locked="0"/>
    </xf>
    <xf numFmtId="1" fontId="5" fillId="0" borderId="0" xfId="1" applyNumberFormat="1" applyFont="1" applyAlignment="1">
      <alignment horizontal="left"/>
    </xf>
    <xf numFmtId="0" fontId="16" fillId="0" borderId="0" xfId="1" applyFont="1"/>
    <xf numFmtId="0" fontId="23" fillId="0" borderId="0" xfId="5" applyFont="1" applyAlignment="1" applyProtection="1">
      <alignment horizontal="left" vertical="center" indent="1"/>
      <protection locked="0"/>
    </xf>
    <xf numFmtId="0" fontId="24" fillId="0" borderId="0" xfId="4" applyFont="1" applyAlignment="1" applyProtection="1">
      <alignment horizontal="left" vertical="center"/>
      <protection locked="0"/>
    </xf>
    <xf numFmtId="0" fontId="25" fillId="0" borderId="0" xfId="6" applyFont="1" applyAlignment="1">
      <alignment vertical="center"/>
    </xf>
    <xf numFmtId="0" fontId="19" fillId="2" borderId="4" xfId="4" applyFont="1" applyFill="1" applyBorder="1" applyAlignment="1">
      <alignment horizontal="left" vertical="top" wrapText="1" indent="1"/>
    </xf>
    <xf numFmtId="0" fontId="19" fillId="2" borderId="4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left" vertical="top" wrapText="1" indent="1"/>
    </xf>
    <xf numFmtId="0" fontId="2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7" fillId="0" borderId="0" xfId="4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28" fillId="2" borderId="4" xfId="4" applyFont="1" applyFill="1" applyBorder="1"/>
    <xf numFmtId="0" fontId="28" fillId="2" borderId="4" xfId="4" applyFont="1" applyFill="1" applyBorder="1" applyAlignment="1">
      <alignment horizontal="left" indent="1"/>
    </xf>
    <xf numFmtId="2" fontId="28" fillId="2" borderId="4" xfId="4" applyNumberFormat="1" applyFont="1" applyFill="1" applyBorder="1" applyAlignment="1">
      <alignment horizontal="center"/>
    </xf>
    <xf numFmtId="1" fontId="28" fillId="2" borderId="4" xfId="4" applyNumberFormat="1" applyFont="1" applyFill="1" applyBorder="1" applyAlignment="1">
      <alignment horizontal="center"/>
    </xf>
    <xf numFmtId="1" fontId="29" fillId="2" borderId="4" xfId="4" applyNumberFormat="1" applyFont="1" applyFill="1" applyBorder="1" applyAlignment="1">
      <alignment horizontal="center"/>
    </xf>
    <xf numFmtId="0" fontId="28" fillId="2" borderId="5" xfId="7" applyFont="1" applyFill="1" applyBorder="1" applyAlignment="1" applyProtection="1">
      <alignment horizontal="center"/>
      <protection locked="0"/>
    </xf>
    <xf numFmtId="44" fontId="28" fillId="2" borderId="4" xfId="4" applyNumberFormat="1" applyFont="1" applyFill="1" applyBorder="1" applyAlignment="1" applyProtection="1">
      <alignment horizontal="center"/>
      <protection locked="0"/>
    </xf>
    <xf numFmtId="0" fontId="11" fillId="0" borderId="0" xfId="4"/>
    <xf numFmtId="0" fontId="32" fillId="0" borderId="0" xfId="8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9" applyBorder="1"/>
    <xf numFmtId="0" fontId="1" fillId="0" borderId="7" xfId="9" applyBorder="1"/>
    <xf numFmtId="0" fontId="1" fillId="0" borderId="8" xfId="9" applyBorder="1"/>
    <xf numFmtId="0" fontId="1" fillId="0" borderId="0" xfId="9"/>
    <xf numFmtId="0" fontId="1" fillId="0" borderId="9" xfId="9" applyBorder="1"/>
    <xf numFmtId="0" fontId="1" fillId="0" borderId="10" xfId="9" applyBorder="1"/>
    <xf numFmtId="0" fontId="33" fillId="0" borderId="9" xfId="9" applyFont="1" applyBorder="1"/>
    <xf numFmtId="0" fontId="33" fillId="0" borderId="0" xfId="9" applyFont="1"/>
    <xf numFmtId="0" fontId="34" fillId="0" borderId="0" xfId="9" applyFont="1"/>
    <xf numFmtId="0" fontId="34" fillId="0" borderId="10" xfId="9" applyFont="1" applyBorder="1"/>
    <xf numFmtId="0" fontId="35" fillId="0" borderId="0" xfId="9" applyFont="1"/>
    <xf numFmtId="0" fontId="35" fillId="0" borderId="10" xfId="9" applyFont="1" applyBorder="1"/>
    <xf numFmtId="0" fontId="36" fillId="0" borderId="9" xfId="9" applyFont="1" applyBorder="1"/>
    <xf numFmtId="0" fontId="37" fillId="4" borderId="9" xfId="9" applyFont="1" applyFill="1" applyBorder="1" applyAlignment="1">
      <alignment horizontal="right"/>
    </xf>
    <xf numFmtId="0" fontId="37" fillId="0" borderId="0" xfId="9" applyFont="1"/>
    <xf numFmtId="0" fontId="38" fillId="0" borderId="0" xfId="9" applyFont="1"/>
    <xf numFmtId="0" fontId="38" fillId="0" borderId="10" xfId="9" applyFont="1" applyBorder="1"/>
    <xf numFmtId="0" fontId="39" fillId="4" borderId="9" xfId="9" applyFont="1" applyFill="1" applyBorder="1" applyAlignment="1">
      <alignment horizontal="left"/>
    </xf>
    <xf numFmtId="0" fontId="41" fillId="0" borderId="0" xfId="9" applyFont="1"/>
    <xf numFmtId="0" fontId="42" fillId="0" borderId="0" xfId="9" applyFont="1"/>
    <xf numFmtId="0" fontId="39" fillId="0" borderId="0" xfId="9" applyFont="1" applyAlignment="1">
      <alignment horizontal="left"/>
    </xf>
    <xf numFmtId="0" fontId="43" fillId="0" borderId="0" xfId="9" applyFont="1"/>
    <xf numFmtId="0" fontId="43" fillId="0" borderId="10" xfId="9" applyFont="1" applyBorder="1"/>
    <xf numFmtId="0" fontId="42" fillId="4" borderId="9" xfId="9" applyFont="1" applyFill="1" applyBorder="1"/>
    <xf numFmtId="0" fontId="44" fillId="0" borderId="0" xfId="9" applyFont="1" applyAlignment="1">
      <alignment horizontal="left" indent="2"/>
    </xf>
    <xf numFmtId="0" fontId="45" fillId="0" borderId="0" xfId="9" applyFont="1" applyAlignment="1">
      <alignment horizontal="right"/>
    </xf>
    <xf numFmtId="0" fontId="44" fillId="0" borderId="0" xfId="9" applyFont="1" applyAlignment="1">
      <alignment horizontal="left"/>
    </xf>
    <xf numFmtId="0" fontId="46" fillId="0" borderId="0" xfId="9" applyFont="1" applyAlignment="1">
      <alignment vertical="center"/>
    </xf>
    <xf numFmtId="0" fontId="47" fillId="4" borderId="9" xfId="9" applyFont="1" applyFill="1" applyBorder="1"/>
    <xf numFmtId="0" fontId="47" fillId="0" borderId="0" xfId="9" applyFont="1"/>
    <xf numFmtId="0" fontId="1" fillId="4" borderId="9" xfId="9" applyFill="1" applyBorder="1"/>
    <xf numFmtId="0" fontId="38" fillId="4" borderId="9" xfId="9" applyFont="1" applyFill="1" applyBorder="1" applyAlignment="1">
      <alignment horizontal="right"/>
    </xf>
    <xf numFmtId="0" fontId="48" fillId="0" borderId="0" xfId="9" applyFont="1" applyAlignment="1">
      <alignment horizontal="left"/>
    </xf>
    <xf numFmtId="0" fontId="2" fillId="0" borderId="0" xfId="9" applyFont="1"/>
    <xf numFmtId="0" fontId="2" fillId="0" borderId="10" xfId="9" applyFont="1" applyBorder="1"/>
    <xf numFmtId="0" fontId="38" fillId="4" borderId="9" xfId="9" applyFont="1" applyFill="1" applyBorder="1" applyAlignment="1">
      <alignment horizontal="right" vertical="top"/>
    </xf>
    <xf numFmtId="0" fontId="2" fillId="0" borderId="10" xfId="9" applyFont="1" applyBorder="1" applyAlignment="1">
      <alignment vertical="top"/>
    </xf>
    <xf numFmtId="0" fontId="2" fillId="0" borderId="0" xfId="9" applyFont="1" applyAlignment="1">
      <alignment vertical="top"/>
    </xf>
    <xf numFmtId="0" fontId="44" fillId="0" borderId="0" xfId="9" applyFont="1" applyAlignment="1">
      <alignment horizontal="left" vertical="top" wrapText="1" indent="2"/>
    </xf>
    <xf numFmtId="0" fontId="38" fillId="4" borderId="9" xfId="11" applyFont="1" applyFill="1" applyBorder="1" applyAlignment="1">
      <alignment horizontal="right" vertical="top"/>
    </xf>
    <xf numFmtId="0" fontId="1" fillId="0" borderId="10" xfId="11" applyBorder="1"/>
    <xf numFmtId="0" fontId="1" fillId="0" borderId="0" xfId="11"/>
    <xf numFmtId="0" fontId="49" fillId="0" borderId="0" xfId="1" applyFont="1" applyAlignment="1">
      <alignment horizontal="left"/>
    </xf>
    <xf numFmtId="0" fontId="49" fillId="0" borderId="0" xfId="1" applyFont="1"/>
    <xf numFmtId="0" fontId="48" fillId="0" borderId="0" xfId="11" applyFont="1" applyAlignment="1">
      <alignment horizontal="left" vertical="top" wrapText="1"/>
    </xf>
    <xf numFmtId="1" fontId="49" fillId="0" borderId="0" xfId="1" applyNumberFormat="1" applyFont="1" applyAlignment="1">
      <alignment horizontal="left"/>
    </xf>
    <xf numFmtId="0" fontId="50" fillId="0" borderId="0" xfId="12" applyFont="1" applyAlignment="1">
      <alignment horizontal="left" vertical="top" wrapText="1"/>
    </xf>
    <xf numFmtId="0" fontId="1" fillId="0" borderId="11" xfId="9" applyBorder="1"/>
    <xf numFmtId="0" fontId="1" fillId="0" borderId="12" xfId="9" applyBorder="1"/>
    <xf numFmtId="0" fontId="1" fillId="0" borderId="13" xfId="9" applyBorder="1"/>
    <xf numFmtId="0" fontId="12" fillId="0" borderId="0" xfId="16" applyFont="1"/>
    <xf numFmtId="0" fontId="2" fillId="0" borderId="0" xfId="11" applyFont="1" applyAlignment="1">
      <alignment vertical="top"/>
    </xf>
    <xf numFmtId="0" fontId="2" fillId="0" borderId="10" xfId="11" applyFont="1" applyBorder="1" applyAlignment="1">
      <alignment vertical="top"/>
    </xf>
    <xf numFmtId="0" fontId="1" fillId="4" borderId="9" xfId="11" applyFill="1" applyBorder="1"/>
    <xf numFmtId="0" fontId="19" fillId="0" borderId="4" xfId="4" applyFont="1" applyBorder="1"/>
    <xf numFmtId="0" fontId="19" fillId="0" borderId="4" xfId="4" applyFont="1" applyBorder="1" applyAlignment="1">
      <alignment horizontal="left" indent="1"/>
    </xf>
    <xf numFmtId="2" fontId="19" fillId="0" borderId="4" xfId="4" applyNumberFormat="1" applyFont="1" applyBorder="1" applyAlignment="1">
      <alignment horizontal="center"/>
    </xf>
    <xf numFmtId="1" fontId="19" fillId="0" borderId="4" xfId="4" applyNumberFormat="1" applyFont="1" applyBorder="1" applyAlignment="1">
      <alignment horizontal="left"/>
    </xf>
    <xf numFmtId="1" fontId="19" fillId="0" borderId="4" xfId="4" applyNumberFormat="1" applyFont="1" applyBorder="1" applyAlignment="1">
      <alignment horizontal="center"/>
    </xf>
    <xf numFmtId="167" fontId="15" fillId="0" borderId="4" xfId="4" applyNumberFormat="1" applyFont="1" applyBorder="1" applyAlignment="1">
      <alignment horizontal="center"/>
    </xf>
    <xf numFmtId="44" fontId="19" fillId="0" borderId="4" xfId="4" applyNumberFormat="1" applyFont="1" applyBorder="1" applyAlignment="1">
      <alignment horizontal="center"/>
    </xf>
    <xf numFmtId="0" fontId="19" fillId="3" borderId="5" xfId="7" applyFont="1" applyFill="1" applyBorder="1" applyAlignment="1" applyProtection="1">
      <alignment horizontal="center"/>
      <protection locked="0"/>
    </xf>
    <xf numFmtId="167" fontId="19" fillId="0" borderId="4" xfId="4" applyNumberFormat="1" applyFont="1" applyBorder="1" applyAlignment="1">
      <alignment horizontal="center"/>
    </xf>
    <xf numFmtId="44" fontId="19" fillId="0" borderId="4" xfId="4" applyNumberFormat="1" applyFont="1" applyBorder="1" applyAlignment="1" applyProtection="1">
      <alignment horizontal="center"/>
      <protection locked="0"/>
    </xf>
    <xf numFmtId="1" fontId="15" fillId="0" borderId="4" xfId="4" applyNumberFormat="1" applyFont="1" applyBorder="1" applyAlignment="1">
      <alignment horizontal="left"/>
    </xf>
    <xf numFmtId="0" fontId="19" fillId="0" borderId="0" xfId="1" applyFont="1" applyAlignment="1">
      <alignment horizontal="center" vertical="center" wrapText="1"/>
    </xf>
    <xf numFmtId="44" fontId="15" fillId="0" borderId="4" xfId="4" applyNumberFormat="1" applyFont="1" applyBorder="1" applyAlignment="1">
      <alignment horizontal="center"/>
    </xf>
    <xf numFmtId="0" fontId="54" fillId="0" borderId="4" xfId="4" applyFont="1" applyBorder="1"/>
    <xf numFmtId="0" fontId="54" fillId="0" borderId="4" xfId="4" applyFont="1" applyBorder="1" applyAlignment="1">
      <alignment horizontal="left" indent="1"/>
    </xf>
    <xf numFmtId="2" fontId="54" fillId="0" borderId="4" xfId="4" applyNumberFormat="1" applyFont="1" applyBorder="1" applyAlignment="1">
      <alignment horizontal="center"/>
    </xf>
    <xf numFmtId="1" fontId="54" fillId="0" borderId="4" xfId="4" applyNumberFormat="1" applyFont="1" applyBorder="1" applyAlignment="1">
      <alignment horizontal="left"/>
    </xf>
    <xf numFmtId="1" fontId="54" fillId="0" borderId="4" xfId="4" applyNumberFormat="1" applyFont="1" applyBorder="1" applyAlignment="1">
      <alignment horizontal="center"/>
    </xf>
    <xf numFmtId="167" fontId="55" fillId="0" borderId="4" xfId="4" applyNumberFormat="1" applyFont="1" applyBorder="1" applyAlignment="1">
      <alignment horizontal="center"/>
    </xf>
    <xf numFmtId="44" fontId="54" fillId="0" borderId="4" xfId="4" applyNumberFormat="1" applyFont="1" applyBorder="1" applyAlignment="1">
      <alignment horizontal="center"/>
    </xf>
    <xf numFmtId="0" fontId="54" fillId="3" borderId="5" xfId="7" applyFont="1" applyFill="1" applyBorder="1" applyAlignment="1" applyProtection="1">
      <alignment horizontal="center"/>
      <protection locked="0"/>
    </xf>
    <xf numFmtId="167" fontId="54" fillId="0" borderId="4" xfId="4" applyNumberFormat="1" applyFont="1" applyBorder="1" applyAlignment="1">
      <alignment horizontal="center"/>
    </xf>
    <xf numFmtId="44" fontId="54" fillId="0" borderId="4" xfId="4" applyNumberFormat="1" applyFont="1" applyBorder="1" applyAlignment="1" applyProtection="1">
      <alignment horizontal="center"/>
      <protection locked="0"/>
    </xf>
    <xf numFmtId="1" fontId="55" fillId="0" borderId="4" xfId="4" applyNumberFormat="1" applyFont="1" applyBorder="1" applyAlignment="1">
      <alignment horizontal="left"/>
    </xf>
    <xf numFmtId="0" fontId="54" fillId="0" borderId="0" xfId="1" applyFont="1" applyAlignment="1">
      <alignment horizontal="center" vertical="center" wrapText="1"/>
    </xf>
    <xf numFmtId="44" fontId="55" fillId="0" borderId="4" xfId="4" applyNumberFormat="1" applyFont="1" applyBorder="1" applyAlignment="1">
      <alignment horizontal="center"/>
    </xf>
    <xf numFmtId="0" fontId="8" fillId="0" borderId="14" xfId="20" applyFont="1" applyBorder="1" applyAlignment="1">
      <alignment horizontal="center"/>
    </xf>
    <xf numFmtId="14" fontId="57" fillId="0" borderId="0" xfId="0" applyNumberFormat="1" applyFont="1" applyAlignment="1">
      <alignment horizontal="center"/>
    </xf>
    <xf numFmtId="0" fontId="58" fillId="0" borderId="14" xfId="0" applyFont="1" applyBorder="1" applyAlignment="1">
      <alignment horizontal="center" vertical="top" wrapText="1"/>
    </xf>
    <xf numFmtId="0" fontId="5" fillId="0" borderId="0" xfId="1" applyFont="1" applyAlignment="1">
      <alignment horizontal="center" vertical="center"/>
    </xf>
    <xf numFmtId="0" fontId="1" fillId="0" borderId="0" xfId="2" applyAlignment="1">
      <alignment horizontal="center"/>
    </xf>
    <xf numFmtId="14" fontId="59" fillId="0" borderId="0" xfId="0" applyNumberFormat="1" applyFont="1" applyAlignment="1">
      <alignment horizontal="center"/>
    </xf>
    <xf numFmtId="0" fontId="29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49" fontId="19" fillId="0" borderId="4" xfId="4" applyNumberFormat="1" applyFont="1" applyBorder="1" applyAlignment="1">
      <alignment horizontal="center"/>
    </xf>
    <xf numFmtId="49" fontId="19" fillId="0" borderId="4" xfId="4" applyNumberFormat="1" applyFont="1" applyBorder="1" applyAlignment="1">
      <alignment horizontal="left"/>
    </xf>
    <xf numFmtId="44" fontId="29" fillId="0" borderId="4" xfId="4" applyNumberFormat="1" applyFont="1" applyBorder="1" applyAlignment="1">
      <alignment horizontal="center"/>
    </xf>
    <xf numFmtId="167" fontId="28" fillId="0" borderId="4" xfId="4" applyNumberFormat="1" applyFont="1" applyBorder="1" applyAlignment="1">
      <alignment horizontal="center"/>
    </xf>
    <xf numFmtId="0" fontId="8" fillId="0" borderId="0" xfId="20" applyFont="1" applyBorder="1" applyAlignment="1">
      <alignment horizontal="center"/>
    </xf>
    <xf numFmtId="49" fontId="54" fillId="0" borderId="4" xfId="4" applyNumberFormat="1" applyFont="1" applyBorder="1" applyAlignment="1">
      <alignment horizontal="center"/>
    </xf>
    <xf numFmtId="44" fontId="15" fillId="6" borderId="4" xfId="6" applyNumberFormat="1" applyFont="1" applyFill="1" applyBorder="1" applyAlignment="1">
      <alignment horizontal="center"/>
    </xf>
    <xf numFmtId="0" fontId="29" fillId="5" borderId="0" xfId="19" applyFont="1" applyFill="1" applyAlignment="1" applyProtection="1">
      <alignment horizontal="left" wrapText="1"/>
      <protection locked="0"/>
    </xf>
    <xf numFmtId="0" fontId="10" fillId="0" borderId="0" xfId="3" applyFont="1" applyFill="1" applyAlignment="1" applyProtection="1">
      <alignment horizontal="center" vertical="center"/>
      <protection locked="0"/>
    </xf>
    <xf numFmtId="0" fontId="14" fillId="2" borderId="2" xfId="4" applyFont="1" applyFill="1" applyBorder="1" applyAlignment="1">
      <alignment horizontal="right" vertical="center"/>
    </xf>
    <xf numFmtId="0" fontId="14" fillId="2" borderId="3" xfId="4" applyFont="1" applyFill="1" applyBorder="1" applyAlignment="1">
      <alignment horizontal="right" vertical="center"/>
    </xf>
    <xf numFmtId="2" fontId="17" fillId="0" borderId="2" xfId="2" applyNumberFormat="1" applyFont="1" applyBorder="1" applyAlignment="1">
      <alignment vertical="center"/>
    </xf>
    <xf numFmtId="2" fontId="17" fillId="0" borderId="3" xfId="2" applyNumberFormat="1" applyFont="1" applyBorder="1" applyAlignment="1">
      <alignment vertical="center"/>
    </xf>
    <xf numFmtId="44" fontId="22" fillId="0" borderId="2" xfId="2" applyNumberFormat="1" applyFont="1" applyBorder="1" applyAlignment="1">
      <alignment horizontal="right" vertical="center"/>
    </xf>
    <xf numFmtId="44" fontId="22" fillId="0" borderId="3" xfId="2" applyNumberFormat="1" applyFont="1" applyBorder="1" applyAlignment="1">
      <alignment horizontal="right" vertical="center"/>
    </xf>
    <xf numFmtId="164" fontId="52" fillId="0" borderId="2" xfId="14" applyNumberFormat="1" applyFont="1" applyBorder="1" applyAlignment="1">
      <alignment horizontal="right"/>
    </xf>
    <xf numFmtId="164" fontId="52" fillId="0" borderId="3" xfId="14" applyNumberFormat="1" applyFont="1" applyBorder="1" applyAlignment="1">
      <alignment horizontal="right"/>
    </xf>
    <xf numFmtId="165" fontId="52" fillId="0" borderId="2" xfId="14" applyNumberFormat="1" applyFont="1" applyBorder="1" applyAlignment="1">
      <alignment horizontal="right"/>
    </xf>
    <xf numFmtId="165" fontId="52" fillId="0" borderId="3" xfId="14" applyNumberFormat="1" applyFont="1" applyBorder="1" applyAlignment="1">
      <alignment horizontal="right"/>
    </xf>
    <xf numFmtId="166" fontId="17" fillId="2" borderId="2" xfId="7" applyNumberFormat="1" applyFont="1" applyFill="1" applyBorder="1" applyAlignment="1" applyProtection="1">
      <alignment horizontal="center" vertical="center"/>
      <protection locked="0"/>
    </xf>
    <xf numFmtId="166" fontId="17" fillId="2" borderId="3" xfId="7" applyNumberFormat="1" applyFont="1" applyFill="1" applyBorder="1" applyAlignment="1" applyProtection="1">
      <alignment horizontal="center" vertical="center"/>
      <protection locked="0"/>
    </xf>
    <xf numFmtId="0" fontId="48" fillId="0" borderId="0" xfId="9" applyFont="1" applyAlignment="1">
      <alignment horizontal="left" vertical="top" wrapText="1"/>
    </xf>
    <xf numFmtId="0" fontId="44" fillId="0" borderId="0" xfId="9" applyFont="1" applyAlignment="1">
      <alignment horizontal="left" vertical="top" wrapText="1" indent="2"/>
    </xf>
    <xf numFmtId="0" fontId="44" fillId="0" borderId="0" xfId="9" quotePrefix="1" applyFont="1" applyAlignment="1">
      <alignment horizontal="left" vertical="top" wrapText="1" indent="4"/>
    </xf>
    <xf numFmtId="0" fontId="44" fillId="0" borderId="0" xfId="9" applyFont="1" applyAlignment="1">
      <alignment horizontal="left" vertical="top" wrapText="1" indent="4"/>
    </xf>
    <xf numFmtId="0" fontId="48" fillId="0" borderId="0" xfId="18" applyFont="1" applyAlignment="1">
      <alignment horizontal="left" vertical="top" wrapText="1"/>
    </xf>
    <xf numFmtId="0" fontId="48" fillId="0" borderId="0" xfId="11" applyFont="1" applyAlignment="1">
      <alignment horizontal="left" vertical="top" wrapText="1"/>
    </xf>
    <xf numFmtId="0" fontId="48" fillId="0" borderId="0" xfId="10" applyFont="1" applyAlignment="1">
      <alignment horizontal="left" vertical="top" wrapText="1"/>
    </xf>
    <xf numFmtId="0" fontId="44" fillId="0" borderId="0" xfId="10" applyFont="1" applyAlignment="1">
      <alignment horizontal="left" vertical="top" wrapText="1" indent="2"/>
    </xf>
    <xf numFmtId="0" fontId="44" fillId="0" borderId="0" xfId="18" applyFont="1" applyAlignment="1">
      <alignment horizontal="left" vertical="top" wrapText="1" indent="2"/>
    </xf>
    <xf numFmtId="0" fontId="44" fillId="0" borderId="0" xfId="9" applyFont="1" applyAlignment="1">
      <alignment horizontal="left" vertical="top" wrapText="1" indent="3"/>
    </xf>
    <xf numFmtId="0" fontId="50" fillId="0" borderId="0" xfId="12" applyFont="1" applyAlignment="1">
      <alignment horizontal="left" vertical="top" wrapText="1"/>
    </xf>
  </cellXfs>
  <cellStyles count="21">
    <cellStyle name="Гиперссылка 2" xfId="3" xr:uid="{4104BBEF-62A0-475B-A1DB-454860AB09C1}"/>
    <cellStyle name="Обычный" xfId="0" builtinId="0"/>
    <cellStyle name="Обычный 11" xfId="15" xr:uid="{25D736A3-4514-4EC2-8414-7E8FA032B225}"/>
    <cellStyle name="Обычный 2" xfId="9" xr:uid="{8884AE3C-3853-419B-AB2A-4A9723294F9A}"/>
    <cellStyle name="Обычный 2 2" xfId="20" xr:uid="{007EC3C6-C7EA-4813-855E-EA52C63487EF}"/>
    <cellStyle name="Обычный 2 2 2 2" xfId="4" xr:uid="{CDAC0428-B93B-4737-B2D4-133B80EA186B}"/>
    <cellStyle name="Обычный 2 2 2 2 2" xfId="6" xr:uid="{8E69D2FD-8CD5-4ED3-996B-C9095A5A845C}"/>
    <cellStyle name="Обычный 2 2 2 3" xfId="11" xr:uid="{AD195217-F53B-414A-92AB-5995AE50A6FE}"/>
    <cellStyle name="Обычный 2 3" xfId="14" xr:uid="{D224BC62-DC01-404C-AB48-B75B0B90FE42}"/>
    <cellStyle name="Обычный 2 4" xfId="7" xr:uid="{DB216F82-D7C7-4414-81E5-8392858D79D1}"/>
    <cellStyle name="Обычный 3 2" xfId="1" xr:uid="{D8F74B8B-1A5D-4D61-B94E-F505954B070B}"/>
    <cellStyle name="Обычный 3 2 2" xfId="10" xr:uid="{0EA70F09-70F5-48C4-899F-47E1EA802B4E}"/>
    <cellStyle name="Обычный 3 2 2 2" xfId="18" xr:uid="{22CB5C02-472C-4369-9B84-8950EE95BFA7}"/>
    <cellStyle name="Обычный 3 3" xfId="12" xr:uid="{3F8D8D11-8C5E-4FAF-A178-1C47B56FF356}"/>
    <cellStyle name="Обычный 3 4" xfId="2" xr:uid="{D3CA53C6-6B11-4552-967E-E58FBDF04FA7}"/>
    <cellStyle name="Обычный 4" xfId="17" xr:uid="{B9AC6A01-AF91-405C-9FDD-5A2312D558A8}"/>
    <cellStyle name="Обычный 4 2" xfId="8" xr:uid="{AD0672E9-ED74-447C-95FB-C799F2FED87D}"/>
    <cellStyle name="Обычный 5" xfId="13" xr:uid="{7155BF3D-D65D-4F45-A0FD-FB2D8EE00CB2}"/>
    <cellStyle name="Обычный 5 2" xfId="16" xr:uid="{C0792BB7-332C-4212-A25C-5588ACDD1EB3}"/>
    <cellStyle name="Обычный_Лист1" xfId="5" xr:uid="{09B5FF66-866A-4B39-801B-1983E52BAE68}"/>
    <cellStyle name="Обычный_Лист1 2" xfId="19" xr:uid="{89DF70DC-93D6-4B39-968D-91B5FBFA237B}"/>
  </cellStyles>
  <dxfs count="13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312112</xdr:colOff>
      <xdr:row>4</xdr:row>
      <xdr:rowOff>66536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71FE487-2ED0-4C04-9FB5-3FC65B9B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1ABEC0-FC95-496B-8CC3-FDAD8A22A42D}"/>
            </a:ext>
          </a:extLst>
        </xdr:cNvPr>
        <xdr:cNvSpPr txBox="1"/>
      </xdr:nvSpPr>
      <xdr:spPr>
        <a:xfrm>
          <a:off x="258536" y="22151"/>
          <a:ext cx="9341303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D9DA5D-7A4D-4722-9446-40EB1D82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31177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10B1F22-9A47-45EC-8A63-EB80F2CE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520557"/>
          <a:ext cx="250540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D3BCFCA-731E-416C-AE10-05A2EB838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399829"/>
          <a:ext cx="313958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039F491-CEA2-4101-B675-ACA9B138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1217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4E3F61B-EA29-4E84-9254-7B4665655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54106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FA9AB74-B0A2-40AF-BE64-70E26BA7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049514"/>
          <a:ext cx="5118317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5080F62-148A-47D6-A8FB-26325553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142168"/>
          <a:ext cx="9534525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3BCCF88-9292-4AC2-AFA4-FA4D5C02D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50435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9FC7214B-74AF-4837-96AE-E682D0372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619124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6AE7-38ED-48B5-9B4D-AD3977C112E1}">
  <sheetPr filterMode="1"/>
  <dimension ref="A1:IN533"/>
  <sheetViews>
    <sheetView showGridLines="0" tabSelected="1" zoomScaleNormal="100" workbookViewId="0">
      <selection activeCell="N23" sqref="N23"/>
    </sheetView>
  </sheetViews>
  <sheetFormatPr defaultColWidth="8.81640625" defaultRowHeight="14.5"/>
  <cols>
    <col min="1" max="1" width="10.7265625" style="127" customWidth="1"/>
    <col min="2" max="2" width="10.453125" style="10" hidden="1" customWidth="1"/>
    <col min="3" max="3" width="7.54296875" style="10" hidden="1" customWidth="1"/>
    <col min="4" max="4" width="22.453125" style="10" customWidth="1"/>
    <col min="5" max="5" width="32.453125" style="10" customWidth="1"/>
    <col min="6" max="6" width="24.26953125" style="10" customWidth="1"/>
    <col min="7" max="7" width="8.90625" style="10" customWidth="1"/>
    <col min="8" max="8" width="8.36328125" style="10" customWidth="1"/>
    <col min="9" max="9" width="8.7265625" style="10" customWidth="1"/>
    <col min="10" max="11" width="7.1796875" style="10" customWidth="1"/>
    <col min="12" max="12" width="9" style="10" customWidth="1"/>
    <col min="13" max="13" width="11.36328125" style="42" customWidth="1"/>
    <col min="14" max="14" width="10" style="10" customWidth="1"/>
    <col min="15" max="15" width="15.08984375" style="10" customWidth="1"/>
    <col min="16" max="16" width="18.81640625" style="10" customWidth="1"/>
    <col min="17" max="17" width="35.26953125" style="10" customWidth="1"/>
    <col min="18" max="16384" width="8.81640625" style="10"/>
  </cols>
  <sheetData>
    <row r="1" spans="1:20" s="2" customFormat="1" ht="15" customHeight="1">
      <c r="A1" s="128"/>
      <c r="B1" s="1"/>
      <c r="C1" s="1"/>
      <c r="G1" s="3"/>
      <c r="H1" s="3"/>
      <c r="I1" s="3"/>
      <c r="J1" s="3"/>
      <c r="K1" s="3"/>
      <c r="L1" s="3"/>
      <c r="M1" s="4"/>
      <c r="N1" s="5"/>
      <c r="O1" s="5"/>
    </row>
    <row r="2" spans="1:20" s="6" customFormat="1" ht="45.75" customHeight="1">
      <c r="A2" s="126"/>
      <c r="D2" s="7"/>
      <c r="E2" s="7"/>
      <c r="F2" s="7" t="s">
        <v>0</v>
      </c>
      <c r="I2" s="7"/>
      <c r="J2" s="7"/>
      <c r="K2" s="7"/>
      <c r="L2" s="7"/>
      <c r="M2" s="7"/>
      <c r="N2" s="7"/>
      <c r="O2" s="7"/>
      <c r="P2" s="8"/>
    </row>
    <row r="3" spans="1:20" s="6" customFormat="1" ht="13.5" customHeight="1">
      <c r="A3" s="126"/>
      <c r="B3" s="7"/>
      <c r="C3" s="7"/>
      <c r="D3" s="7"/>
      <c r="E3" s="7"/>
      <c r="F3" s="7"/>
      <c r="G3" s="9" t="s">
        <v>1</v>
      </c>
      <c r="I3" s="10"/>
      <c r="J3" s="10"/>
      <c r="K3" s="10"/>
      <c r="L3" s="10"/>
      <c r="M3" s="7"/>
      <c r="N3" s="7"/>
      <c r="O3" s="7"/>
      <c r="P3" s="8"/>
    </row>
    <row r="4" spans="1:20" s="6" customFormat="1" ht="13.5" customHeight="1">
      <c r="A4" s="126"/>
      <c r="B4" s="7"/>
      <c r="C4" s="7"/>
      <c r="D4" s="7"/>
      <c r="E4" s="7"/>
      <c r="F4" s="140" t="s">
        <v>2</v>
      </c>
      <c r="G4" s="140"/>
      <c r="H4" s="140"/>
      <c r="I4" s="140"/>
      <c r="J4" s="11"/>
      <c r="K4" s="7"/>
      <c r="L4" s="7"/>
      <c r="M4" s="7"/>
      <c r="N4" s="7"/>
      <c r="O4" s="8"/>
    </row>
    <row r="5" spans="1:20" s="6" customFormat="1" ht="13.5" customHeight="1">
      <c r="A5" s="126"/>
      <c r="B5" s="7"/>
      <c r="C5" s="7"/>
      <c r="D5" s="7"/>
      <c r="E5" s="7"/>
      <c r="F5" s="7"/>
      <c r="G5" s="12" t="s">
        <v>3</v>
      </c>
      <c r="H5" s="13" t="s">
        <v>4</v>
      </c>
      <c r="M5" s="7"/>
      <c r="N5" s="7"/>
      <c r="O5" s="7"/>
      <c r="P5" s="8"/>
    </row>
    <row r="6" spans="1:20" s="6" customFormat="1" ht="13.5" customHeight="1">
      <c r="A6" s="12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P6" s="8"/>
    </row>
    <row r="7" spans="1:20" s="6" customFormat="1" ht="13.5" customHeight="1">
      <c r="A7" s="126"/>
      <c r="B7" s="7"/>
      <c r="C7" s="7"/>
      <c r="D7" s="14" t="s">
        <v>5</v>
      </c>
      <c r="E7" s="7"/>
      <c r="F7" s="7"/>
      <c r="G7" s="7"/>
      <c r="H7" s="7"/>
      <c r="I7" s="7"/>
      <c r="J7" s="7"/>
      <c r="K7" s="7"/>
      <c r="L7" s="7"/>
      <c r="M7" s="151">
        <v>83.33</v>
      </c>
      <c r="N7" s="152"/>
      <c r="O7" s="17" t="s">
        <v>286</v>
      </c>
      <c r="P7" s="17"/>
    </row>
    <row r="8" spans="1:20" s="2" customFormat="1" ht="16.5" customHeight="1">
      <c r="A8" s="3"/>
      <c r="D8" s="16" t="s">
        <v>287</v>
      </c>
      <c r="E8" s="14"/>
      <c r="F8" s="14"/>
      <c r="G8" s="3"/>
      <c r="H8" s="3"/>
      <c r="I8" s="3"/>
      <c r="J8" s="3"/>
      <c r="K8" s="3"/>
      <c r="L8" s="3"/>
      <c r="M8" s="141" t="s">
        <v>1023</v>
      </c>
      <c r="N8" s="142"/>
      <c r="O8" s="15" t="s">
        <v>6</v>
      </c>
      <c r="S8" s="2" t="s">
        <v>7</v>
      </c>
    </row>
    <row r="9" spans="1:20" s="2" customFormat="1" ht="14">
      <c r="A9" s="3"/>
      <c r="D9" s="16" t="s">
        <v>288</v>
      </c>
      <c r="E9" s="16"/>
      <c r="F9" s="16"/>
      <c r="G9" s="3"/>
      <c r="H9" s="3"/>
      <c r="I9" s="3"/>
      <c r="J9" s="3"/>
      <c r="K9" s="3"/>
      <c r="L9" s="3"/>
      <c r="M9" s="143">
        <f>SUMIF(C23:C528,"евро",N23:N528)</f>
        <v>0</v>
      </c>
      <c r="N9" s="144"/>
      <c r="O9" s="17" t="s">
        <v>283</v>
      </c>
      <c r="S9" s="18" t="s">
        <v>8</v>
      </c>
      <c r="T9" s="2" t="s">
        <v>9</v>
      </c>
    </row>
    <row r="10" spans="1:20" s="2" customFormat="1" ht="14">
      <c r="A10" s="3"/>
      <c r="D10" s="22" t="s">
        <v>1036</v>
      </c>
      <c r="E10" s="16"/>
      <c r="F10" s="16"/>
      <c r="G10" s="19"/>
      <c r="H10" s="3"/>
      <c r="I10" s="4"/>
      <c r="J10" s="4"/>
      <c r="K10" s="4"/>
      <c r="L10" s="4"/>
      <c r="M10" s="143">
        <f>SUMIF(C23:C528,"руб",N23:N528)</f>
        <v>0</v>
      </c>
      <c r="N10" s="144"/>
      <c r="O10" s="17" t="s">
        <v>282</v>
      </c>
      <c r="S10" s="21" t="s">
        <v>11</v>
      </c>
      <c r="T10" s="2" t="s">
        <v>12</v>
      </c>
    </row>
    <row r="11" spans="1:20" s="2" customFormat="1" ht="14">
      <c r="A11" s="3"/>
      <c r="D11" s="16" t="s">
        <v>17</v>
      </c>
      <c r="E11" s="16"/>
      <c r="F11" s="16"/>
      <c r="G11" s="19"/>
      <c r="H11" s="3"/>
      <c r="I11" s="4"/>
      <c r="J11" s="4"/>
      <c r="K11" s="4"/>
      <c r="L11" s="4"/>
      <c r="M11" s="147">
        <f>SUMIF(C23:C528,"евро",O23:O528)</f>
        <v>0</v>
      </c>
      <c r="N11" s="148"/>
      <c r="O11" s="17" t="s">
        <v>284</v>
      </c>
      <c r="S11" s="21" t="s">
        <v>13</v>
      </c>
      <c r="T11" s="2" t="s">
        <v>14</v>
      </c>
    </row>
    <row r="12" spans="1:20" s="2" customFormat="1" ht="14">
      <c r="A12" s="3"/>
      <c r="D12" s="93" t="s">
        <v>289</v>
      </c>
      <c r="E12" s="16"/>
      <c r="F12" s="16"/>
      <c r="G12" s="19"/>
      <c r="H12" s="3"/>
      <c r="I12" s="4"/>
      <c r="J12" s="4"/>
      <c r="K12" s="4"/>
      <c r="L12" s="4"/>
      <c r="M12" s="149">
        <f>SUMIF(C23:C528,"руб",P23:P528)</f>
        <v>0</v>
      </c>
      <c r="N12" s="150"/>
      <c r="O12" s="17" t="s">
        <v>285</v>
      </c>
      <c r="S12" s="21" t="s">
        <v>15</v>
      </c>
      <c r="T12" s="2" t="s">
        <v>16</v>
      </c>
    </row>
    <row r="13" spans="1:20" s="2" customFormat="1" ht="14">
      <c r="A13" s="3"/>
      <c r="D13" s="14" t="s">
        <v>1028</v>
      </c>
      <c r="E13" s="14"/>
      <c r="F13" s="14"/>
      <c r="G13" s="19"/>
      <c r="H13" s="3"/>
      <c r="I13" s="4"/>
      <c r="J13" s="4"/>
      <c r="K13" s="4"/>
      <c r="L13" s="4"/>
      <c r="M13" s="145">
        <f>M12+M11*M7</f>
        <v>0</v>
      </c>
      <c r="N13" s="146"/>
      <c r="O13" s="20" t="s">
        <v>10</v>
      </c>
      <c r="S13" s="18" t="s">
        <v>18</v>
      </c>
      <c r="T13" s="2" t="s">
        <v>19</v>
      </c>
    </row>
    <row r="14" spans="1:20" s="2" customFormat="1" ht="14">
      <c r="A14" s="3"/>
      <c r="D14" s="2" t="s">
        <v>290</v>
      </c>
      <c r="E14" s="14"/>
      <c r="F14" s="14"/>
      <c r="G14" s="19"/>
      <c r="H14" s="3"/>
      <c r="S14" s="18" t="s">
        <v>20</v>
      </c>
      <c r="T14" s="2" t="s">
        <v>21</v>
      </c>
    </row>
    <row r="15" spans="1:20" s="2" customFormat="1" ht="14">
      <c r="A15" s="3"/>
      <c r="D15" s="14" t="s">
        <v>22</v>
      </c>
      <c r="E15" s="14"/>
      <c r="F15" s="14"/>
      <c r="G15" s="19"/>
      <c r="H15" s="3"/>
      <c r="S15" s="18" t="s">
        <v>23</v>
      </c>
      <c r="T15" s="2" t="s">
        <v>24</v>
      </c>
    </row>
    <row r="16" spans="1:20" s="2" customFormat="1" ht="14">
      <c r="A16" s="3"/>
      <c r="D16" s="14" t="s">
        <v>25</v>
      </c>
      <c r="E16" s="14"/>
      <c r="F16" s="14"/>
      <c r="G16" s="3"/>
      <c r="H16" s="3"/>
      <c r="O16" s="23"/>
      <c r="S16" s="21"/>
    </row>
    <row r="17" spans="1:248" s="2" customFormat="1" ht="14">
      <c r="A17" s="3"/>
      <c r="D17" s="14" t="s">
        <v>26</v>
      </c>
      <c r="E17" s="14"/>
      <c r="F17" s="14"/>
      <c r="G17" s="3"/>
      <c r="H17" s="3"/>
      <c r="S17" s="18"/>
    </row>
    <row r="18" spans="1:248" s="2" customFormat="1" ht="14">
      <c r="A18" s="3"/>
      <c r="D18" s="24" t="s">
        <v>1034</v>
      </c>
      <c r="E18" s="24"/>
      <c r="F18" s="24"/>
      <c r="G18" s="3"/>
      <c r="H18" s="3"/>
      <c r="O18" s="23"/>
    </row>
    <row r="19" spans="1:248" s="2" customFormat="1" ht="14">
      <c r="A19" s="3"/>
      <c r="D19" s="24"/>
      <c r="E19" s="24"/>
      <c r="F19" s="24"/>
      <c r="G19" s="3"/>
      <c r="H19" s="3"/>
      <c r="O19" s="23"/>
    </row>
    <row r="20" spans="1:248" s="2" customFormat="1" ht="60.9" customHeight="1">
      <c r="A20" s="3"/>
      <c r="D20" s="139" t="s">
        <v>1037</v>
      </c>
      <c r="E20" s="139"/>
      <c r="F20" s="139"/>
      <c r="G20" s="139"/>
      <c r="H20" s="139"/>
      <c r="I20" s="139"/>
      <c r="J20" s="139"/>
      <c r="K20" s="139"/>
      <c r="L20" s="139"/>
      <c r="O20" s="23"/>
    </row>
    <row r="21" spans="1:248" s="2" customFormat="1">
      <c r="A21" s="124"/>
      <c r="B21" s="25"/>
      <c r="C21" s="25"/>
      <c r="G21" s="3"/>
      <c r="H21" s="3"/>
      <c r="I21" s="3"/>
      <c r="J21" s="3"/>
      <c r="K21" s="3"/>
      <c r="L21" s="3"/>
      <c r="M21" s="4"/>
    </row>
    <row r="22" spans="1:248" s="30" customFormat="1" ht="66.75" customHeight="1">
      <c r="A22" s="125"/>
      <c r="B22" s="26" t="s">
        <v>27</v>
      </c>
      <c r="C22" s="26"/>
      <c r="D22" s="26" t="s">
        <v>28</v>
      </c>
      <c r="E22" s="26"/>
      <c r="F22" s="26"/>
      <c r="G22" s="27" t="s">
        <v>30</v>
      </c>
      <c r="H22" s="27" t="s">
        <v>29</v>
      </c>
      <c r="I22" s="27" t="s">
        <v>31</v>
      </c>
      <c r="J22" s="27" t="s">
        <v>32</v>
      </c>
      <c r="K22" s="27" t="s">
        <v>33</v>
      </c>
      <c r="L22" s="28" t="s">
        <v>280</v>
      </c>
      <c r="M22" s="28" t="s">
        <v>281</v>
      </c>
      <c r="N22" s="27" t="s">
        <v>34</v>
      </c>
      <c r="O22" s="27" t="s">
        <v>1018</v>
      </c>
      <c r="P22" s="27" t="s">
        <v>1019</v>
      </c>
      <c r="Q22" s="27" t="s">
        <v>1024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</row>
    <row r="23" spans="1:248" s="108" customFormat="1" ht="15" customHeight="1">
      <c r="A23" s="129"/>
      <c r="B23" s="97" t="s">
        <v>291</v>
      </c>
      <c r="C23" s="97" t="s">
        <v>1021</v>
      </c>
      <c r="D23" s="98" t="s">
        <v>828</v>
      </c>
      <c r="E23" s="98" t="s">
        <v>546</v>
      </c>
      <c r="F23" s="98" t="s">
        <v>547</v>
      </c>
      <c r="G23" s="99" t="s">
        <v>548</v>
      </c>
      <c r="H23" s="99" t="s">
        <v>8</v>
      </c>
      <c r="I23" s="100"/>
      <c r="J23" s="101" t="s">
        <v>1020</v>
      </c>
      <c r="K23" s="101">
        <v>25</v>
      </c>
      <c r="L23" s="102">
        <v>1.47</v>
      </c>
      <c r="M23" s="103">
        <f>L23*$M$7</f>
        <v>122.49509999999999</v>
      </c>
      <c r="N23" s="104"/>
      <c r="O23" s="105">
        <f>IF(N23&lt;100,L23*N23,L23*N23*0.95)</f>
        <v>0</v>
      </c>
      <c r="P23" s="106">
        <f>IF(N23&lt;100,M23*N23,M23*N23*0.95)</f>
        <v>0</v>
      </c>
      <c r="Q23" s="107" t="s">
        <v>1025</v>
      </c>
    </row>
    <row r="24" spans="1:248" s="108" customFormat="1" ht="15" customHeight="1">
      <c r="A24" s="129"/>
      <c r="B24" s="97" t="s">
        <v>292</v>
      </c>
      <c r="C24" s="97" t="s">
        <v>1021</v>
      </c>
      <c r="D24" s="98" t="s">
        <v>828</v>
      </c>
      <c r="E24" s="98" t="s">
        <v>546</v>
      </c>
      <c r="F24" s="98" t="s">
        <v>547</v>
      </c>
      <c r="G24" s="99" t="s">
        <v>549</v>
      </c>
      <c r="H24" s="99" t="s">
        <v>11</v>
      </c>
      <c r="I24" s="100" t="s">
        <v>550</v>
      </c>
      <c r="J24" s="101" t="s">
        <v>1020</v>
      </c>
      <c r="K24" s="101">
        <v>25</v>
      </c>
      <c r="L24" s="102">
        <v>2.7899999999999996</v>
      </c>
      <c r="M24" s="103">
        <f t="shared" ref="M24:M30" si="0">L24*$M$7</f>
        <v>232.49069999999995</v>
      </c>
      <c r="N24" s="104"/>
      <c r="O24" s="105">
        <f t="shared" ref="O24:O125" si="1">IF(N24&lt;100,L24*N24,L24*N24*0.95)</f>
        <v>0</v>
      </c>
      <c r="P24" s="106">
        <f t="shared" ref="P24:P125" si="2">IF(N24&lt;100,M24*N24,M24*N24*0.95)</f>
        <v>0</v>
      </c>
      <c r="Q24" s="107" t="s">
        <v>1025</v>
      </c>
    </row>
    <row r="25" spans="1:248" s="108" customFormat="1" ht="15" customHeight="1">
      <c r="A25" s="129"/>
      <c r="B25" s="97" t="s">
        <v>293</v>
      </c>
      <c r="C25" s="97" t="s">
        <v>1021</v>
      </c>
      <c r="D25" s="98" t="s">
        <v>829</v>
      </c>
      <c r="E25" s="98" t="s">
        <v>551</v>
      </c>
      <c r="F25" s="98" t="s">
        <v>547</v>
      </c>
      <c r="G25" s="99" t="s">
        <v>112</v>
      </c>
      <c r="H25" s="99" t="s">
        <v>8</v>
      </c>
      <c r="I25" s="100"/>
      <c r="J25" s="101" t="s">
        <v>1020</v>
      </c>
      <c r="K25" s="101">
        <v>25</v>
      </c>
      <c r="L25" s="102">
        <v>1.92</v>
      </c>
      <c r="M25" s="103">
        <f t="shared" si="0"/>
        <v>159.99359999999999</v>
      </c>
      <c r="N25" s="104"/>
      <c r="O25" s="105">
        <f t="shared" si="1"/>
        <v>0</v>
      </c>
      <c r="P25" s="106">
        <f t="shared" si="2"/>
        <v>0</v>
      </c>
      <c r="Q25" s="107" t="s">
        <v>1025</v>
      </c>
    </row>
    <row r="26" spans="1:248" s="121" customFormat="1" ht="17" hidden="1" customHeight="1">
      <c r="A26" s="130"/>
      <c r="B26" s="110" t="s">
        <v>294</v>
      </c>
      <c r="C26" s="110" t="s">
        <v>1021</v>
      </c>
      <c r="D26" s="111" t="s">
        <v>829</v>
      </c>
      <c r="E26" s="111" t="s">
        <v>551</v>
      </c>
      <c r="F26" s="111" t="s">
        <v>547</v>
      </c>
      <c r="G26" s="112" t="s">
        <v>43</v>
      </c>
      <c r="H26" s="112" t="s">
        <v>8</v>
      </c>
      <c r="I26" s="113" t="s">
        <v>552</v>
      </c>
      <c r="J26" s="114" t="s">
        <v>1020</v>
      </c>
      <c r="K26" s="114">
        <v>25</v>
      </c>
      <c r="L26" s="115">
        <v>2.21</v>
      </c>
      <c r="M26" s="116">
        <f t="shared" si="0"/>
        <v>184.1593</v>
      </c>
      <c r="N26" s="117"/>
      <c r="O26" s="118">
        <f t="shared" si="1"/>
        <v>0</v>
      </c>
      <c r="P26" s="119">
        <f t="shared" si="2"/>
        <v>0</v>
      </c>
      <c r="Q26" s="120" t="s">
        <v>1025</v>
      </c>
    </row>
    <row r="27" spans="1:248" s="108" customFormat="1" ht="15" customHeight="1">
      <c r="A27" s="123"/>
      <c r="B27" s="97" t="s">
        <v>295</v>
      </c>
      <c r="C27" s="97" t="s">
        <v>1021</v>
      </c>
      <c r="D27" s="98" t="s">
        <v>830</v>
      </c>
      <c r="E27" s="98" t="s">
        <v>553</v>
      </c>
      <c r="F27" s="98" t="s">
        <v>547</v>
      </c>
      <c r="G27" s="99" t="s">
        <v>112</v>
      </c>
      <c r="H27" s="99" t="s">
        <v>8</v>
      </c>
      <c r="I27" s="100"/>
      <c r="J27" s="101" t="s">
        <v>1020</v>
      </c>
      <c r="K27" s="101">
        <v>25</v>
      </c>
      <c r="L27" s="102">
        <v>1.36</v>
      </c>
      <c r="M27" s="103">
        <f t="shared" si="0"/>
        <v>113.3288</v>
      </c>
      <c r="N27" s="104"/>
      <c r="O27" s="105">
        <f t="shared" si="1"/>
        <v>0</v>
      </c>
      <c r="P27" s="106">
        <f t="shared" si="2"/>
        <v>0</v>
      </c>
      <c r="Q27" s="107" t="s">
        <v>1025</v>
      </c>
    </row>
    <row r="28" spans="1:248" s="108" customFormat="1" ht="15" customHeight="1">
      <c r="A28" s="123"/>
      <c r="B28" s="97" t="s">
        <v>296</v>
      </c>
      <c r="C28" s="97" t="s">
        <v>1021</v>
      </c>
      <c r="D28" s="98" t="s">
        <v>830</v>
      </c>
      <c r="E28" s="98" t="s">
        <v>553</v>
      </c>
      <c r="F28" s="98" t="s">
        <v>547</v>
      </c>
      <c r="G28" s="99" t="s">
        <v>43</v>
      </c>
      <c r="H28" s="99" t="s">
        <v>8</v>
      </c>
      <c r="I28" s="100" t="s">
        <v>552</v>
      </c>
      <c r="J28" s="101" t="s">
        <v>1020</v>
      </c>
      <c r="K28" s="101">
        <v>25</v>
      </c>
      <c r="L28" s="102">
        <v>1.92</v>
      </c>
      <c r="M28" s="103">
        <f t="shared" si="0"/>
        <v>159.99359999999999</v>
      </c>
      <c r="N28" s="104"/>
      <c r="O28" s="105">
        <f t="shared" si="1"/>
        <v>0</v>
      </c>
      <c r="P28" s="106">
        <f t="shared" si="2"/>
        <v>0</v>
      </c>
      <c r="Q28" s="107" t="s">
        <v>1025</v>
      </c>
    </row>
    <row r="29" spans="1:248" s="108" customFormat="1" ht="15" customHeight="1">
      <c r="A29" s="123"/>
      <c r="B29" s="97" t="s">
        <v>297</v>
      </c>
      <c r="C29" s="97" t="s">
        <v>1021</v>
      </c>
      <c r="D29" s="98" t="s">
        <v>831</v>
      </c>
      <c r="E29" s="98" t="s">
        <v>553</v>
      </c>
      <c r="F29" s="98" t="s">
        <v>554</v>
      </c>
      <c r="G29" s="99" t="s">
        <v>112</v>
      </c>
      <c r="H29" s="99" t="s">
        <v>8</v>
      </c>
      <c r="I29" s="100"/>
      <c r="J29" s="101" t="s">
        <v>1020</v>
      </c>
      <c r="K29" s="101">
        <v>25</v>
      </c>
      <c r="L29" s="102">
        <v>1.46</v>
      </c>
      <c r="M29" s="103">
        <f t="shared" si="0"/>
        <v>121.6618</v>
      </c>
      <c r="N29" s="104"/>
      <c r="O29" s="105">
        <f t="shared" si="1"/>
        <v>0</v>
      </c>
      <c r="P29" s="106">
        <f t="shared" si="2"/>
        <v>0</v>
      </c>
      <c r="Q29" s="107" t="s">
        <v>1025</v>
      </c>
    </row>
    <row r="30" spans="1:248" s="108" customFormat="1" ht="15" customHeight="1">
      <c r="A30" s="123"/>
      <c r="B30" s="97" t="s">
        <v>298</v>
      </c>
      <c r="C30" s="97" t="s">
        <v>1021</v>
      </c>
      <c r="D30" s="98" t="s">
        <v>831</v>
      </c>
      <c r="E30" s="98" t="s">
        <v>553</v>
      </c>
      <c r="F30" s="98" t="s">
        <v>554</v>
      </c>
      <c r="G30" s="99" t="s">
        <v>43</v>
      </c>
      <c r="H30" s="99" t="s">
        <v>8</v>
      </c>
      <c r="I30" s="100" t="s">
        <v>552</v>
      </c>
      <c r="J30" s="101" t="s">
        <v>1020</v>
      </c>
      <c r="K30" s="101">
        <v>25</v>
      </c>
      <c r="L30" s="102">
        <v>2.0299999999999998</v>
      </c>
      <c r="M30" s="103">
        <f t="shared" si="0"/>
        <v>169.15989999999999</v>
      </c>
      <c r="N30" s="104"/>
      <c r="O30" s="105">
        <f t="shared" si="1"/>
        <v>0</v>
      </c>
      <c r="P30" s="106">
        <f t="shared" si="2"/>
        <v>0</v>
      </c>
      <c r="Q30" s="107" t="s">
        <v>1025</v>
      </c>
    </row>
    <row r="31" spans="1:248" s="121" customFormat="1" ht="15" hidden="1" customHeight="1">
      <c r="A31" s="130"/>
      <c r="B31" s="110" t="s">
        <v>35</v>
      </c>
      <c r="C31" s="110" t="s">
        <v>1022</v>
      </c>
      <c r="D31" s="111" t="s">
        <v>832</v>
      </c>
      <c r="E31" s="111" t="s">
        <v>553</v>
      </c>
      <c r="F31" s="111" t="s">
        <v>36</v>
      </c>
      <c r="G31" s="112"/>
      <c r="H31" s="112" t="s">
        <v>18</v>
      </c>
      <c r="I31" s="113"/>
      <c r="J31" s="114" t="s">
        <v>37</v>
      </c>
      <c r="K31" s="114">
        <v>25</v>
      </c>
      <c r="L31" s="118">
        <f>M31/$M$7</f>
        <v>2.5201008040321615</v>
      </c>
      <c r="M31" s="122">
        <v>210</v>
      </c>
      <c r="N31" s="117"/>
      <c r="O31" s="118">
        <f t="shared" si="1"/>
        <v>0</v>
      </c>
      <c r="P31" s="119">
        <f t="shared" si="2"/>
        <v>0</v>
      </c>
      <c r="Q31" s="113" t="s">
        <v>1035</v>
      </c>
    </row>
    <row r="32" spans="1:248" s="108" customFormat="1" ht="15" customHeight="1">
      <c r="A32" s="131"/>
      <c r="B32" s="97" t="s">
        <v>1044</v>
      </c>
      <c r="C32" s="97" t="s">
        <v>1022</v>
      </c>
      <c r="D32" s="98" t="s">
        <v>832</v>
      </c>
      <c r="E32" s="98" t="s">
        <v>553</v>
      </c>
      <c r="F32" s="98" t="s">
        <v>36</v>
      </c>
      <c r="G32" s="132" t="s">
        <v>164</v>
      </c>
      <c r="H32" s="99" t="s">
        <v>18</v>
      </c>
      <c r="I32" s="133" t="s">
        <v>53</v>
      </c>
      <c r="J32" s="101" t="s">
        <v>37</v>
      </c>
      <c r="K32" s="101">
        <v>25</v>
      </c>
      <c r="L32" s="105">
        <f t="shared" ref="L32:L34" si="3">M32/$M$7</f>
        <v>2.7721108844353775</v>
      </c>
      <c r="M32" s="109">
        <v>231</v>
      </c>
      <c r="N32" s="104"/>
      <c r="O32" s="105">
        <f t="shared" ref="O32:O34" si="4">IF(N32&lt;100,L32*N32,L32*N32*0.95)</f>
        <v>0</v>
      </c>
      <c r="P32" s="106">
        <f t="shared" ref="P32:P34" si="5">IF(N32&lt;100,M32*N32,M32*N32*0.95)</f>
        <v>0</v>
      </c>
      <c r="Q32" s="100"/>
    </row>
    <row r="33" spans="1:17" s="108" customFormat="1" ht="15" customHeight="1">
      <c r="A33" s="131"/>
      <c r="B33" s="97" t="s">
        <v>1045</v>
      </c>
      <c r="C33" s="97" t="s">
        <v>1022</v>
      </c>
      <c r="D33" s="98" t="s">
        <v>832</v>
      </c>
      <c r="E33" s="98" t="s">
        <v>553</v>
      </c>
      <c r="F33" s="98" t="s">
        <v>36</v>
      </c>
      <c r="G33" s="132" t="s">
        <v>164</v>
      </c>
      <c r="H33" s="99" t="s">
        <v>18</v>
      </c>
      <c r="I33" s="133" t="s">
        <v>47</v>
      </c>
      <c r="J33" s="101" t="s">
        <v>37</v>
      </c>
      <c r="K33" s="101">
        <v>25</v>
      </c>
      <c r="L33" s="105">
        <f t="shared" si="3"/>
        <v>2.5201008040321615</v>
      </c>
      <c r="M33" s="109">
        <v>210</v>
      </c>
      <c r="N33" s="104"/>
      <c r="O33" s="105">
        <f t="shared" si="4"/>
        <v>0</v>
      </c>
      <c r="P33" s="106">
        <f t="shared" si="5"/>
        <v>0</v>
      </c>
      <c r="Q33" s="100"/>
    </row>
    <row r="34" spans="1:17" s="108" customFormat="1" ht="15" customHeight="1">
      <c r="A34" s="131"/>
      <c r="B34" s="97" t="s">
        <v>1046</v>
      </c>
      <c r="C34" s="97" t="s">
        <v>1022</v>
      </c>
      <c r="D34" s="98" t="s">
        <v>832</v>
      </c>
      <c r="E34" s="98" t="s">
        <v>553</v>
      </c>
      <c r="F34" s="98" t="s">
        <v>36</v>
      </c>
      <c r="G34" s="132" t="s">
        <v>164</v>
      </c>
      <c r="H34" s="99" t="s">
        <v>18</v>
      </c>
      <c r="I34" s="133" t="s">
        <v>1047</v>
      </c>
      <c r="J34" s="101" t="s">
        <v>37</v>
      </c>
      <c r="K34" s="101">
        <v>25</v>
      </c>
      <c r="L34" s="105">
        <f t="shared" si="3"/>
        <v>2.2680907236289451</v>
      </c>
      <c r="M34" s="109">
        <v>189</v>
      </c>
      <c r="N34" s="104"/>
      <c r="O34" s="105">
        <f t="shared" si="4"/>
        <v>0</v>
      </c>
      <c r="P34" s="106">
        <f t="shared" si="5"/>
        <v>0</v>
      </c>
      <c r="Q34" s="100"/>
    </row>
    <row r="35" spans="1:17" s="121" customFormat="1" ht="15" hidden="1" customHeight="1">
      <c r="A35" s="130"/>
      <c r="B35" s="110" t="s">
        <v>299</v>
      </c>
      <c r="C35" s="110" t="s">
        <v>1021</v>
      </c>
      <c r="D35" s="111" t="s">
        <v>833</v>
      </c>
      <c r="E35" s="111" t="s">
        <v>555</v>
      </c>
      <c r="F35" s="111" t="s">
        <v>547</v>
      </c>
      <c r="G35" s="112" t="s">
        <v>556</v>
      </c>
      <c r="H35" s="112" t="s">
        <v>8</v>
      </c>
      <c r="I35" s="113"/>
      <c r="J35" s="114" t="s">
        <v>1020</v>
      </c>
      <c r="K35" s="114">
        <v>25</v>
      </c>
      <c r="L35" s="115">
        <v>2.21</v>
      </c>
      <c r="M35" s="116">
        <f t="shared" ref="M35:M66" si="6">L35*$M$7</f>
        <v>184.1593</v>
      </c>
      <c r="N35" s="117"/>
      <c r="O35" s="118">
        <f t="shared" si="1"/>
        <v>0</v>
      </c>
      <c r="P35" s="119">
        <f t="shared" si="2"/>
        <v>0</v>
      </c>
      <c r="Q35" s="113" t="s">
        <v>1035</v>
      </c>
    </row>
    <row r="36" spans="1:17" s="121" customFormat="1" ht="15" hidden="1" customHeight="1">
      <c r="A36" s="130"/>
      <c r="B36" s="110" t="s">
        <v>300</v>
      </c>
      <c r="C36" s="110" t="s">
        <v>1021</v>
      </c>
      <c r="D36" s="111" t="s">
        <v>834</v>
      </c>
      <c r="E36" s="111" t="s">
        <v>557</v>
      </c>
      <c r="F36" s="111" t="s">
        <v>547</v>
      </c>
      <c r="G36" s="112" t="s">
        <v>558</v>
      </c>
      <c r="H36" s="112" t="s">
        <v>8</v>
      </c>
      <c r="I36" s="113"/>
      <c r="J36" s="114" t="s">
        <v>1020</v>
      </c>
      <c r="K36" s="114">
        <v>25</v>
      </c>
      <c r="L36" s="115">
        <v>1.52</v>
      </c>
      <c r="M36" s="116">
        <f t="shared" si="6"/>
        <v>126.66159999999999</v>
      </c>
      <c r="N36" s="117"/>
      <c r="O36" s="118">
        <f t="shared" si="1"/>
        <v>0</v>
      </c>
      <c r="P36" s="119">
        <f t="shared" si="2"/>
        <v>0</v>
      </c>
      <c r="Q36" s="113" t="s">
        <v>1035</v>
      </c>
    </row>
    <row r="37" spans="1:17" s="121" customFormat="1" ht="15" hidden="1" customHeight="1">
      <c r="A37" s="130"/>
      <c r="B37" s="110" t="s">
        <v>301</v>
      </c>
      <c r="C37" s="110" t="s">
        <v>1021</v>
      </c>
      <c r="D37" s="111" t="s">
        <v>835</v>
      </c>
      <c r="E37" s="111" t="s">
        <v>559</v>
      </c>
      <c r="F37" s="111" t="s">
        <v>547</v>
      </c>
      <c r="G37" s="112" t="s">
        <v>556</v>
      </c>
      <c r="H37" s="112" t="s">
        <v>8</v>
      </c>
      <c r="I37" s="113"/>
      <c r="J37" s="114" t="s">
        <v>1020</v>
      </c>
      <c r="K37" s="114">
        <v>25</v>
      </c>
      <c r="L37" s="115">
        <v>1.89</v>
      </c>
      <c r="M37" s="116">
        <f t="shared" si="6"/>
        <v>157.49369999999999</v>
      </c>
      <c r="N37" s="117"/>
      <c r="O37" s="118">
        <f t="shared" si="1"/>
        <v>0</v>
      </c>
      <c r="P37" s="119">
        <f t="shared" si="2"/>
        <v>0</v>
      </c>
      <c r="Q37" s="113" t="s">
        <v>1035</v>
      </c>
    </row>
    <row r="38" spans="1:17" s="108" customFormat="1" ht="15" customHeight="1">
      <c r="A38" s="123"/>
      <c r="B38" s="97" t="s">
        <v>302</v>
      </c>
      <c r="C38" s="97" t="s">
        <v>1021</v>
      </c>
      <c r="D38" s="98" t="s">
        <v>836</v>
      </c>
      <c r="E38" s="98" t="s">
        <v>560</v>
      </c>
      <c r="F38" s="98" t="s">
        <v>547</v>
      </c>
      <c r="G38" s="99" t="s">
        <v>558</v>
      </c>
      <c r="H38" s="99" t="s">
        <v>8</v>
      </c>
      <c r="I38" s="100"/>
      <c r="J38" s="101" t="s">
        <v>1020</v>
      </c>
      <c r="K38" s="101">
        <v>25</v>
      </c>
      <c r="L38" s="102">
        <v>1.37</v>
      </c>
      <c r="M38" s="103">
        <f t="shared" si="6"/>
        <v>114.16210000000001</v>
      </c>
      <c r="N38" s="104"/>
      <c r="O38" s="105">
        <f t="shared" si="1"/>
        <v>0</v>
      </c>
      <c r="P38" s="106">
        <f t="shared" si="2"/>
        <v>0</v>
      </c>
      <c r="Q38" s="107" t="s">
        <v>1025</v>
      </c>
    </row>
    <row r="39" spans="1:17" s="121" customFormat="1" ht="15" hidden="1" customHeight="1">
      <c r="A39" s="130"/>
      <c r="B39" s="110" t="s">
        <v>303</v>
      </c>
      <c r="C39" s="110" t="s">
        <v>1021</v>
      </c>
      <c r="D39" s="111" t="s">
        <v>836</v>
      </c>
      <c r="E39" s="111" t="s">
        <v>560</v>
      </c>
      <c r="F39" s="111" t="s">
        <v>547</v>
      </c>
      <c r="G39" s="112" t="s">
        <v>561</v>
      </c>
      <c r="H39" s="112" t="s">
        <v>8</v>
      </c>
      <c r="I39" s="113"/>
      <c r="J39" s="114" t="s">
        <v>1020</v>
      </c>
      <c r="K39" s="114">
        <v>25</v>
      </c>
      <c r="L39" s="115">
        <v>2</v>
      </c>
      <c r="M39" s="116">
        <f t="shared" si="6"/>
        <v>166.66</v>
      </c>
      <c r="N39" s="117"/>
      <c r="O39" s="118">
        <f t="shared" si="1"/>
        <v>0</v>
      </c>
      <c r="P39" s="119">
        <f t="shared" si="2"/>
        <v>0</v>
      </c>
      <c r="Q39" s="120" t="s">
        <v>1025</v>
      </c>
    </row>
    <row r="40" spans="1:17" s="121" customFormat="1" ht="15" hidden="1" customHeight="1">
      <c r="A40" s="130"/>
      <c r="B40" s="110" t="s">
        <v>304</v>
      </c>
      <c r="C40" s="110" t="s">
        <v>1021</v>
      </c>
      <c r="D40" s="111" t="s">
        <v>837</v>
      </c>
      <c r="E40" s="111" t="s">
        <v>562</v>
      </c>
      <c r="F40" s="111" t="s">
        <v>547</v>
      </c>
      <c r="G40" s="112" t="s">
        <v>548</v>
      </c>
      <c r="H40" s="112" t="s">
        <v>13</v>
      </c>
      <c r="I40" s="113"/>
      <c r="J40" s="114" t="s">
        <v>1020</v>
      </c>
      <c r="K40" s="114">
        <v>25</v>
      </c>
      <c r="L40" s="115">
        <v>0.94000000000000006</v>
      </c>
      <c r="M40" s="116">
        <f t="shared" si="6"/>
        <v>78.330200000000005</v>
      </c>
      <c r="N40" s="117"/>
      <c r="O40" s="118">
        <f t="shared" si="1"/>
        <v>0</v>
      </c>
      <c r="P40" s="119">
        <f t="shared" si="2"/>
        <v>0</v>
      </c>
      <c r="Q40" s="113" t="s">
        <v>1035</v>
      </c>
    </row>
    <row r="41" spans="1:17" s="121" customFormat="1" ht="15" hidden="1" customHeight="1">
      <c r="A41" s="130"/>
      <c r="B41" s="110" t="s">
        <v>305</v>
      </c>
      <c r="C41" s="110" t="s">
        <v>1021</v>
      </c>
      <c r="D41" s="111" t="s">
        <v>838</v>
      </c>
      <c r="E41" s="111" t="s">
        <v>562</v>
      </c>
      <c r="F41" s="111" t="s">
        <v>563</v>
      </c>
      <c r="G41" s="112" t="s">
        <v>558</v>
      </c>
      <c r="H41" s="112" t="s">
        <v>13</v>
      </c>
      <c r="I41" s="113" t="s">
        <v>552</v>
      </c>
      <c r="J41" s="114" t="s">
        <v>1020</v>
      </c>
      <c r="K41" s="114">
        <v>25</v>
      </c>
      <c r="L41" s="115">
        <v>1.37</v>
      </c>
      <c r="M41" s="116">
        <f t="shared" si="6"/>
        <v>114.16210000000001</v>
      </c>
      <c r="N41" s="117"/>
      <c r="O41" s="118">
        <f t="shared" si="1"/>
        <v>0</v>
      </c>
      <c r="P41" s="119">
        <f t="shared" si="2"/>
        <v>0</v>
      </c>
      <c r="Q41" s="113" t="s">
        <v>1035</v>
      </c>
    </row>
    <row r="42" spans="1:17" s="121" customFormat="1" ht="15" hidden="1" customHeight="1">
      <c r="A42" s="130"/>
      <c r="B42" s="110" t="s">
        <v>306</v>
      </c>
      <c r="C42" s="110" t="s">
        <v>1021</v>
      </c>
      <c r="D42" s="111" t="s">
        <v>838</v>
      </c>
      <c r="E42" s="111" t="s">
        <v>562</v>
      </c>
      <c r="F42" s="111" t="s">
        <v>564</v>
      </c>
      <c r="G42" s="112" t="s">
        <v>548</v>
      </c>
      <c r="H42" s="112" t="s">
        <v>15</v>
      </c>
      <c r="I42" s="113"/>
      <c r="J42" s="114" t="s">
        <v>1020</v>
      </c>
      <c r="K42" s="114">
        <v>25</v>
      </c>
      <c r="L42" s="115">
        <v>2</v>
      </c>
      <c r="M42" s="116">
        <f t="shared" si="6"/>
        <v>166.66</v>
      </c>
      <c r="N42" s="117"/>
      <c r="O42" s="118">
        <f t="shared" si="1"/>
        <v>0</v>
      </c>
      <c r="P42" s="119">
        <f t="shared" si="2"/>
        <v>0</v>
      </c>
      <c r="Q42" s="113" t="s">
        <v>1035</v>
      </c>
    </row>
    <row r="43" spans="1:17" s="121" customFormat="1" ht="15" hidden="1" customHeight="1">
      <c r="A43" s="130"/>
      <c r="B43" s="110" t="s">
        <v>307</v>
      </c>
      <c r="C43" s="110" t="s">
        <v>1021</v>
      </c>
      <c r="D43" s="111" t="s">
        <v>839</v>
      </c>
      <c r="E43" s="111" t="s">
        <v>565</v>
      </c>
      <c r="F43" s="111" t="s">
        <v>547</v>
      </c>
      <c r="G43" s="112" t="s">
        <v>548</v>
      </c>
      <c r="H43" s="112" t="s">
        <v>13</v>
      </c>
      <c r="I43" s="113"/>
      <c r="J43" s="114" t="s">
        <v>1020</v>
      </c>
      <c r="K43" s="114">
        <v>25</v>
      </c>
      <c r="L43" s="115">
        <v>1.29</v>
      </c>
      <c r="M43" s="116">
        <f t="shared" si="6"/>
        <v>107.4957</v>
      </c>
      <c r="N43" s="117"/>
      <c r="O43" s="118">
        <f t="shared" si="1"/>
        <v>0</v>
      </c>
      <c r="P43" s="119">
        <f t="shared" si="2"/>
        <v>0</v>
      </c>
      <c r="Q43" s="113" t="s">
        <v>1035</v>
      </c>
    </row>
    <row r="44" spans="1:17" s="121" customFormat="1" ht="15" hidden="1" customHeight="1">
      <c r="A44" s="130"/>
      <c r="B44" s="110" t="s">
        <v>308</v>
      </c>
      <c r="C44" s="110" t="s">
        <v>1021</v>
      </c>
      <c r="D44" s="111" t="s">
        <v>840</v>
      </c>
      <c r="E44" s="111" t="s">
        <v>565</v>
      </c>
      <c r="F44" s="111" t="s">
        <v>566</v>
      </c>
      <c r="G44" s="112" t="s">
        <v>43</v>
      </c>
      <c r="H44" s="112" t="s">
        <v>15</v>
      </c>
      <c r="I44" s="113" t="s">
        <v>53</v>
      </c>
      <c r="J44" s="114" t="s">
        <v>1020</v>
      </c>
      <c r="K44" s="114">
        <v>25</v>
      </c>
      <c r="L44" s="115">
        <v>3.03</v>
      </c>
      <c r="M44" s="116">
        <f t="shared" si="6"/>
        <v>252.48989999999998</v>
      </c>
      <c r="N44" s="117"/>
      <c r="O44" s="118">
        <f t="shared" si="1"/>
        <v>0</v>
      </c>
      <c r="P44" s="119">
        <f t="shared" si="2"/>
        <v>0</v>
      </c>
      <c r="Q44" s="113" t="s">
        <v>1035</v>
      </c>
    </row>
    <row r="45" spans="1:17" s="121" customFormat="1" ht="15" hidden="1" customHeight="1">
      <c r="A45" s="130"/>
      <c r="B45" s="110" t="s">
        <v>309</v>
      </c>
      <c r="C45" s="110" t="s">
        <v>1021</v>
      </c>
      <c r="D45" s="111" t="s">
        <v>840</v>
      </c>
      <c r="E45" s="111" t="s">
        <v>565</v>
      </c>
      <c r="F45" s="111" t="s">
        <v>567</v>
      </c>
      <c r="G45" s="112"/>
      <c r="H45" s="112" t="s">
        <v>568</v>
      </c>
      <c r="I45" s="113" t="s">
        <v>53</v>
      </c>
      <c r="J45" s="114" t="s">
        <v>1020</v>
      </c>
      <c r="K45" s="114">
        <v>25</v>
      </c>
      <c r="L45" s="115">
        <v>3.78</v>
      </c>
      <c r="M45" s="116">
        <f t="shared" si="6"/>
        <v>314.98739999999998</v>
      </c>
      <c r="N45" s="117"/>
      <c r="O45" s="118">
        <f t="shared" si="1"/>
        <v>0</v>
      </c>
      <c r="P45" s="119">
        <f t="shared" si="2"/>
        <v>0</v>
      </c>
      <c r="Q45" s="113" t="s">
        <v>1035</v>
      </c>
    </row>
    <row r="46" spans="1:17" s="121" customFormat="1" ht="15" hidden="1" customHeight="1">
      <c r="A46" s="130"/>
      <c r="B46" s="110" t="s">
        <v>310</v>
      </c>
      <c r="C46" s="110" t="s">
        <v>1021</v>
      </c>
      <c r="D46" s="111" t="s">
        <v>841</v>
      </c>
      <c r="E46" s="111" t="s">
        <v>569</v>
      </c>
      <c r="F46" s="111" t="s">
        <v>570</v>
      </c>
      <c r="G46" s="112" t="s">
        <v>548</v>
      </c>
      <c r="H46" s="112" t="s">
        <v>15</v>
      </c>
      <c r="I46" s="113" t="s">
        <v>53</v>
      </c>
      <c r="J46" s="114" t="s">
        <v>1020</v>
      </c>
      <c r="K46" s="114">
        <v>25</v>
      </c>
      <c r="L46" s="115">
        <v>2.9</v>
      </c>
      <c r="M46" s="116">
        <f t="shared" si="6"/>
        <v>241.65699999999998</v>
      </c>
      <c r="N46" s="117"/>
      <c r="O46" s="118">
        <f t="shared" si="1"/>
        <v>0</v>
      </c>
      <c r="P46" s="119">
        <f t="shared" si="2"/>
        <v>0</v>
      </c>
      <c r="Q46" s="113" t="s">
        <v>1035</v>
      </c>
    </row>
    <row r="47" spans="1:17" s="121" customFormat="1" ht="15" hidden="1" customHeight="1">
      <c r="A47" s="130"/>
      <c r="B47" s="110" t="s">
        <v>311</v>
      </c>
      <c r="C47" s="110" t="s">
        <v>1021</v>
      </c>
      <c r="D47" s="111" t="s">
        <v>842</v>
      </c>
      <c r="E47" s="111" t="s">
        <v>571</v>
      </c>
      <c r="F47" s="111" t="s">
        <v>547</v>
      </c>
      <c r="G47" s="112" t="s">
        <v>558</v>
      </c>
      <c r="H47" s="112" t="s">
        <v>8</v>
      </c>
      <c r="I47" s="113"/>
      <c r="J47" s="114" t="s">
        <v>1020</v>
      </c>
      <c r="K47" s="114">
        <v>25</v>
      </c>
      <c r="L47" s="115">
        <v>2.21</v>
      </c>
      <c r="M47" s="116">
        <f t="shared" si="6"/>
        <v>184.1593</v>
      </c>
      <c r="N47" s="117"/>
      <c r="O47" s="118">
        <f t="shared" si="1"/>
        <v>0</v>
      </c>
      <c r="P47" s="119">
        <f t="shared" si="2"/>
        <v>0</v>
      </c>
      <c r="Q47" s="113" t="s">
        <v>1035</v>
      </c>
    </row>
    <row r="48" spans="1:17" s="121" customFormat="1" ht="15" hidden="1" customHeight="1">
      <c r="A48" s="130"/>
      <c r="B48" s="110" t="s">
        <v>312</v>
      </c>
      <c r="C48" s="110" t="s">
        <v>1021</v>
      </c>
      <c r="D48" s="111" t="s">
        <v>843</v>
      </c>
      <c r="E48" s="111" t="s">
        <v>572</v>
      </c>
      <c r="F48" s="111" t="s">
        <v>547</v>
      </c>
      <c r="G48" s="112" t="s">
        <v>558</v>
      </c>
      <c r="H48" s="112" t="s">
        <v>8</v>
      </c>
      <c r="I48" s="113"/>
      <c r="J48" s="114" t="s">
        <v>1020</v>
      </c>
      <c r="K48" s="114">
        <v>25</v>
      </c>
      <c r="L48" s="115">
        <v>1.76</v>
      </c>
      <c r="M48" s="116">
        <f t="shared" si="6"/>
        <v>146.66079999999999</v>
      </c>
      <c r="N48" s="117"/>
      <c r="O48" s="118">
        <f t="shared" si="1"/>
        <v>0</v>
      </c>
      <c r="P48" s="119">
        <f t="shared" si="2"/>
        <v>0</v>
      </c>
      <c r="Q48" s="120" t="s">
        <v>1025</v>
      </c>
    </row>
    <row r="49" spans="1:17" s="108" customFormat="1" ht="15" customHeight="1">
      <c r="A49" s="129"/>
      <c r="B49" s="97" t="s">
        <v>313</v>
      </c>
      <c r="C49" s="97" t="s">
        <v>1021</v>
      </c>
      <c r="D49" s="98" t="s">
        <v>843</v>
      </c>
      <c r="E49" s="98" t="s">
        <v>572</v>
      </c>
      <c r="F49" s="98" t="s">
        <v>547</v>
      </c>
      <c r="G49" s="99" t="s">
        <v>556</v>
      </c>
      <c r="H49" s="99" t="s">
        <v>8</v>
      </c>
      <c r="I49" s="100" t="s">
        <v>552</v>
      </c>
      <c r="J49" s="101" t="s">
        <v>1020</v>
      </c>
      <c r="K49" s="101">
        <v>25</v>
      </c>
      <c r="L49" s="102">
        <v>2.9</v>
      </c>
      <c r="M49" s="103">
        <f t="shared" si="6"/>
        <v>241.65699999999998</v>
      </c>
      <c r="N49" s="104"/>
      <c r="O49" s="105">
        <f t="shared" si="1"/>
        <v>0</v>
      </c>
      <c r="P49" s="106">
        <f t="shared" si="2"/>
        <v>0</v>
      </c>
      <c r="Q49" s="107" t="s">
        <v>1025</v>
      </c>
    </row>
    <row r="50" spans="1:17" s="108" customFormat="1" ht="15" customHeight="1">
      <c r="A50" s="123"/>
      <c r="B50" s="97" t="s">
        <v>314</v>
      </c>
      <c r="C50" s="97" t="s">
        <v>1021</v>
      </c>
      <c r="D50" s="98" t="s">
        <v>844</v>
      </c>
      <c r="E50" s="98" t="s">
        <v>573</v>
      </c>
      <c r="F50" s="98" t="s">
        <v>547</v>
      </c>
      <c r="G50" s="99" t="s">
        <v>558</v>
      </c>
      <c r="H50" s="99" t="s">
        <v>23</v>
      </c>
      <c r="I50" s="100"/>
      <c r="J50" s="101" t="s">
        <v>1020</v>
      </c>
      <c r="K50" s="101">
        <v>25</v>
      </c>
      <c r="L50" s="102">
        <v>0.73</v>
      </c>
      <c r="M50" s="103">
        <f t="shared" si="6"/>
        <v>60.8309</v>
      </c>
      <c r="N50" s="104"/>
      <c r="O50" s="105">
        <f t="shared" si="1"/>
        <v>0</v>
      </c>
      <c r="P50" s="106">
        <f t="shared" si="2"/>
        <v>0</v>
      </c>
      <c r="Q50" s="107" t="s">
        <v>1025</v>
      </c>
    </row>
    <row r="51" spans="1:17" s="108" customFormat="1" ht="15" customHeight="1">
      <c r="A51" s="123"/>
      <c r="B51" s="97" t="s">
        <v>315</v>
      </c>
      <c r="C51" s="97" t="s">
        <v>1021</v>
      </c>
      <c r="D51" s="98" t="s">
        <v>844</v>
      </c>
      <c r="E51" s="98" t="s">
        <v>573</v>
      </c>
      <c r="F51" s="98" t="s">
        <v>547</v>
      </c>
      <c r="G51" s="99" t="s">
        <v>556</v>
      </c>
      <c r="H51" s="99" t="s">
        <v>8</v>
      </c>
      <c r="I51" s="100"/>
      <c r="J51" s="101" t="s">
        <v>1020</v>
      </c>
      <c r="K51" s="101">
        <v>25</v>
      </c>
      <c r="L51" s="102">
        <v>1.69</v>
      </c>
      <c r="M51" s="103">
        <f t="shared" si="6"/>
        <v>140.82769999999999</v>
      </c>
      <c r="N51" s="104"/>
      <c r="O51" s="105">
        <f t="shared" si="1"/>
        <v>0</v>
      </c>
      <c r="P51" s="106">
        <f t="shared" si="2"/>
        <v>0</v>
      </c>
      <c r="Q51" s="107" t="s">
        <v>1025</v>
      </c>
    </row>
    <row r="52" spans="1:17" s="108" customFormat="1" ht="15" customHeight="1">
      <c r="A52" s="123"/>
      <c r="B52" s="97" t="s">
        <v>316</v>
      </c>
      <c r="C52" s="97" t="s">
        <v>1021</v>
      </c>
      <c r="D52" s="98" t="s">
        <v>844</v>
      </c>
      <c r="E52" s="98" t="s">
        <v>573</v>
      </c>
      <c r="F52" s="98" t="s">
        <v>547</v>
      </c>
      <c r="G52" s="99" t="s">
        <v>561</v>
      </c>
      <c r="H52" s="99" t="s">
        <v>11</v>
      </c>
      <c r="I52" s="100" t="s">
        <v>53</v>
      </c>
      <c r="J52" s="101" t="s">
        <v>1020</v>
      </c>
      <c r="K52" s="101">
        <v>25</v>
      </c>
      <c r="L52" s="102">
        <v>2.59</v>
      </c>
      <c r="M52" s="103">
        <f t="shared" si="6"/>
        <v>215.82469999999998</v>
      </c>
      <c r="N52" s="104"/>
      <c r="O52" s="105">
        <f t="shared" si="1"/>
        <v>0</v>
      </c>
      <c r="P52" s="106">
        <f t="shared" si="2"/>
        <v>0</v>
      </c>
      <c r="Q52" s="107" t="s">
        <v>1025</v>
      </c>
    </row>
    <row r="53" spans="1:17" s="108" customFormat="1" ht="15" customHeight="1">
      <c r="A53" s="129"/>
      <c r="B53" s="97" t="s">
        <v>317</v>
      </c>
      <c r="C53" s="97" t="s">
        <v>1021</v>
      </c>
      <c r="D53" s="98" t="s">
        <v>845</v>
      </c>
      <c r="E53" s="98" t="s">
        <v>574</v>
      </c>
      <c r="F53" s="98" t="s">
        <v>547</v>
      </c>
      <c r="G53" s="99" t="s">
        <v>575</v>
      </c>
      <c r="H53" s="99" t="s">
        <v>8</v>
      </c>
      <c r="I53" s="100"/>
      <c r="J53" s="101" t="s">
        <v>1020</v>
      </c>
      <c r="K53" s="101">
        <v>25</v>
      </c>
      <c r="L53" s="102">
        <v>2.21</v>
      </c>
      <c r="M53" s="103">
        <f>L53*$M$7</f>
        <v>184.1593</v>
      </c>
      <c r="N53" s="104"/>
      <c r="O53" s="105">
        <f t="shared" si="1"/>
        <v>0</v>
      </c>
      <c r="P53" s="106">
        <f t="shared" si="2"/>
        <v>0</v>
      </c>
      <c r="Q53" s="107" t="s">
        <v>1025</v>
      </c>
    </row>
    <row r="54" spans="1:17" s="108" customFormat="1" ht="15" customHeight="1">
      <c r="A54" s="131"/>
      <c r="B54" s="97" t="s">
        <v>1038</v>
      </c>
      <c r="C54" s="97" t="s">
        <v>1022</v>
      </c>
      <c r="D54" s="98" t="s">
        <v>845</v>
      </c>
      <c r="E54" s="98" t="s">
        <v>574</v>
      </c>
      <c r="F54" s="98" t="s">
        <v>1039</v>
      </c>
      <c r="G54" s="99"/>
      <c r="H54" s="99"/>
      <c r="I54" s="100"/>
      <c r="J54" s="101" t="s">
        <v>37</v>
      </c>
      <c r="K54" s="101">
        <v>25</v>
      </c>
      <c r="L54" s="102">
        <f>M54/$M$7</f>
        <v>4.3681747269890794</v>
      </c>
      <c r="M54" s="103">
        <v>364</v>
      </c>
      <c r="N54" s="104"/>
      <c r="O54" s="105">
        <f t="shared" ref="O54" si="7">IF(N54&lt;100,L54*N54,L54*N54*0.95)</f>
        <v>0</v>
      </c>
      <c r="P54" s="106">
        <f t="shared" ref="P54" si="8">IF(N54&lt;100,M54*N54,M54*N54*0.95)</f>
        <v>0</v>
      </c>
      <c r="Q54" s="107" t="s">
        <v>1025</v>
      </c>
    </row>
    <row r="55" spans="1:17" s="121" customFormat="1" ht="15" hidden="1" customHeight="1">
      <c r="A55" s="130"/>
      <c r="B55" s="110" t="s">
        <v>318</v>
      </c>
      <c r="C55" s="110" t="s">
        <v>1021</v>
      </c>
      <c r="D55" s="111" t="s">
        <v>846</v>
      </c>
      <c r="E55" s="111" t="s">
        <v>576</v>
      </c>
      <c r="F55" s="111" t="s">
        <v>577</v>
      </c>
      <c r="G55" s="112" t="s">
        <v>575</v>
      </c>
      <c r="H55" s="112" t="s">
        <v>13</v>
      </c>
      <c r="I55" s="113" t="s">
        <v>550</v>
      </c>
      <c r="J55" s="114" t="s">
        <v>1020</v>
      </c>
      <c r="K55" s="114">
        <v>25</v>
      </c>
      <c r="L55" s="115">
        <v>3.6599999999999997</v>
      </c>
      <c r="M55" s="116">
        <f t="shared" si="6"/>
        <v>304.98779999999999</v>
      </c>
      <c r="N55" s="117"/>
      <c r="O55" s="118">
        <f t="shared" si="1"/>
        <v>0</v>
      </c>
      <c r="P55" s="119">
        <f t="shared" si="2"/>
        <v>0</v>
      </c>
      <c r="Q55" s="113" t="s">
        <v>1035</v>
      </c>
    </row>
    <row r="56" spans="1:17" s="121" customFormat="1" ht="15" hidden="1" customHeight="1">
      <c r="A56" s="130"/>
      <c r="B56" s="110" t="s">
        <v>319</v>
      </c>
      <c r="C56" s="110" t="s">
        <v>1021</v>
      </c>
      <c r="D56" s="111" t="s">
        <v>846</v>
      </c>
      <c r="E56" s="111" t="s">
        <v>576</v>
      </c>
      <c r="F56" s="111" t="s">
        <v>578</v>
      </c>
      <c r="G56" s="112" t="s">
        <v>558</v>
      </c>
      <c r="H56" s="112" t="s">
        <v>13</v>
      </c>
      <c r="I56" s="113" t="s">
        <v>552</v>
      </c>
      <c r="J56" s="114" t="s">
        <v>1020</v>
      </c>
      <c r="K56" s="114">
        <v>25</v>
      </c>
      <c r="L56" s="115">
        <v>3.03</v>
      </c>
      <c r="M56" s="116">
        <f t="shared" si="6"/>
        <v>252.48989999999998</v>
      </c>
      <c r="N56" s="117"/>
      <c r="O56" s="118">
        <f t="shared" si="1"/>
        <v>0</v>
      </c>
      <c r="P56" s="119">
        <f t="shared" si="2"/>
        <v>0</v>
      </c>
      <c r="Q56" s="113" t="s">
        <v>1035</v>
      </c>
    </row>
    <row r="57" spans="1:17" s="121" customFormat="1" ht="15" hidden="1" customHeight="1">
      <c r="A57" s="130"/>
      <c r="B57" s="110" t="s">
        <v>320</v>
      </c>
      <c r="C57" s="110" t="s">
        <v>1021</v>
      </c>
      <c r="D57" s="111" t="s">
        <v>846</v>
      </c>
      <c r="E57" s="111" t="s">
        <v>576</v>
      </c>
      <c r="F57" s="111" t="s">
        <v>579</v>
      </c>
      <c r="G57" s="112" t="s">
        <v>575</v>
      </c>
      <c r="H57" s="112" t="s">
        <v>13</v>
      </c>
      <c r="I57" s="113" t="s">
        <v>550</v>
      </c>
      <c r="J57" s="114" t="s">
        <v>1020</v>
      </c>
      <c r="K57" s="114">
        <v>25</v>
      </c>
      <c r="L57" s="115">
        <v>3.6599999999999997</v>
      </c>
      <c r="M57" s="116">
        <f t="shared" si="6"/>
        <v>304.98779999999999</v>
      </c>
      <c r="N57" s="117"/>
      <c r="O57" s="118">
        <f t="shared" si="1"/>
        <v>0</v>
      </c>
      <c r="P57" s="119">
        <f t="shared" si="2"/>
        <v>0</v>
      </c>
      <c r="Q57" s="113" t="s">
        <v>1035</v>
      </c>
    </row>
    <row r="58" spans="1:17" s="121" customFormat="1" ht="15" hidden="1" customHeight="1">
      <c r="A58" s="130"/>
      <c r="B58" s="110" t="s">
        <v>321</v>
      </c>
      <c r="C58" s="110" t="s">
        <v>1021</v>
      </c>
      <c r="D58" s="111" t="s">
        <v>846</v>
      </c>
      <c r="E58" s="111" t="s">
        <v>576</v>
      </c>
      <c r="F58" s="111" t="s">
        <v>580</v>
      </c>
      <c r="G58" s="112" t="s">
        <v>558</v>
      </c>
      <c r="H58" s="112" t="s">
        <v>13</v>
      </c>
      <c r="I58" s="113" t="s">
        <v>552</v>
      </c>
      <c r="J58" s="114" t="s">
        <v>1020</v>
      </c>
      <c r="K58" s="114">
        <v>25</v>
      </c>
      <c r="L58" s="115">
        <v>3.03</v>
      </c>
      <c r="M58" s="116">
        <f t="shared" si="6"/>
        <v>252.48989999999998</v>
      </c>
      <c r="N58" s="117"/>
      <c r="O58" s="118">
        <f t="shared" si="1"/>
        <v>0</v>
      </c>
      <c r="P58" s="119">
        <f t="shared" si="2"/>
        <v>0</v>
      </c>
      <c r="Q58" s="113" t="s">
        <v>1035</v>
      </c>
    </row>
    <row r="59" spans="1:17" s="121" customFormat="1" ht="15" hidden="1" customHeight="1">
      <c r="A59" s="130"/>
      <c r="B59" s="110" t="s">
        <v>322</v>
      </c>
      <c r="C59" s="110" t="s">
        <v>1021</v>
      </c>
      <c r="D59" s="111" t="s">
        <v>847</v>
      </c>
      <c r="E59" s="111" t="s">
        <v>581</v>
      </c>
      <c r="F59" s="111" t="s">
        <v>547</v>
      </c>
      <c r="G59" s="112" t="s">
        <v>556</v>
      </c>
      <c r="H59" s="112" t="s">
        <v>8</v>
      </c>
      <c r="I59" s="113"/>
      <c r="J59" s="114" t="s">
        <v>1020</v>
      </c>
      <c r="K59" s="114">
        <v>25</v>
      </c>
      <c r="L59" s="115">
        <v>2.0799999999999996</v>
      </c>
      <c r="M59" s="116">
        <f t="shared" si="6"/>
        <v>173.32639999999998</v>
      </c>
      <c r="N59" s="117"/>
      <c r="O59" s="118">
        <f t="shared" si="1"/>
        <v>0</v>
      </c>
      <c r="P59" s="119">
        <f t="shared" si="2"/>
        <v>0</v>
      </c>
      <c r="Q59" s="113" t="s">
        <v>1035</v>
      </c>
    </row>
    <row r="60" spans="1:17" s="121" customFormat="1" ht="15" hidden="1" customHeight="1">
      <c r="A60" s="130"/>
      <c r="B60" s="110" t="s">
        <v>323</v>
      </c>
      <c r="C60" s="110" t="s">
        <v>1021</v>
      </c>
      <c r="D60" s="111" t="s">
        <v>848</v>
      </c>
      <c r="E60" s="111" t="s">
        <v>582</v>
      </c>
      <c r="F60" s="111" t="s">
        <v>547</v>
      </c>
      <c r="G60" s="112" t="s">
        <v>558</v>
      </c>
      <c r="H60" s="112" t="s">
        <v>13</v>
      </c>
      <c r="I60" s="113"/>
      <c r="J60" s="114" t="s">
        <v>1020</v>
      </c>
      <c r="K60" s="114">
        <v>25</v>
      </c>
      <c r="L60" s="115">
        <v>1.83</v>
      </c>
      <c r="M60" s="116">
        <f t="shared" si="6"/>
        <v>152.4939</v>
      </c>
      <c r="N60" s="117"/>
      <c r="O60" s="118">
        <f t="shared" si="1"/>
        <v>0</v>
      </c>
      <c r="P60" s="119">
        <f t="shared" si="2"/>
        <v>0</v>
      </c>
      <c r="Q60" s="120" t="s">
        <v>1025</v>
      </c>
    </row>
    <row r="61" spans="1:17" s="121" customFormat="1" ht="15" hidden="1" customHeight="1">
      <c r="A61" s="130"/>
      <c r="B61" s="110" t="s">
        <v>324</v>
      </c>
      <c r="C61" s="110" t="s">
        <v>1021</v>
      </c>
      <c r="D61" s="111" t="s">
        <v>849</v>
      </c>
      <c r="E61" s="111" t="s">
        <v>582</v>
      </c>
      <c r="F61" s="111" t="s">
        <v>583</v>
      </c>
      <c r="G61" s="112" t="s">
        <v>558</v>
      </c>
      <c r="H61" s="112" t="s">
        <v>13</v>
      </c>
      <c r="I61" s="113"/>
      <c r="J61" s="114" t="s">
        <v>1020</v>
      </c>
      <c r="K61" s="114">
        <v>25</v>
      </c>
      <c r="L61" s="115">
        <v>2.0099999999999998</v>
      </c>
      <c r="M61" s="116">
        <f t="shared" si="6"/>
        <v>167.49329999999998</v>
      </c>
      <c r="N61" s="117"/>
      <c r="O61" s="118">
        <f t="shared" si="1"/>
        <v>0</v>
      </c>
      <c r="P61" s="119">
        <f t="shared" si="2"/>
        <v>0</v>
      </c>
      <c r="Q61" s="113" t="s">
        <v>1035</v>
      </c>
    </row>
    <row r="62" spans="1:17" s="121" customFormat="1" ht="15" hidden="1" customHeight="1">
      <c r="A62" s="130"/>
      <c r="B62" s="110" t="s">
        <v>325</v>
      </c>
      <c r="C62" s="110" t="s">
        <v>1021</v>
      </c>
      <c r="D62" s="111" t="s">
        <v>850</v>
      </c>
      <c r="E62" s="111" t="s">
        <v>584</v>
      </c>
      <c r="F62" s="111" t="s">
        <v>547</v>
      </c>
      <c r="G62" s="112" t="s">
        <v>558</v>
      </c>
      <c r="H62" s="112" t="s">
        <v>11</v>
      </c>
      <c r="I62" s="113"/>
      <c r="J62" s="114" t="s">
        <v>1020</v>
      </c>
      <c r="K62" s="114">
        <v>25</v>
      </c>
      <c r="L62" s="115">
        <v>1.43</v>
      </c>
      <c r="M62" s="116">
        <f t="shared" si="6"/>
        <v>119.16189999999999</v>
      </c>
      <c r="N62" s="117"/>
      <c r="O62" s="118">
        <f t="shared" si="1"/>
        <v>0</v>
      </c>
      <c r="P62" s="119">
        <f t="shared" si="2"/>
        <v>0</v>
      </c>
      <c r="Q62" s="113" t="s">
        <v>1035</v>
      </c>
    </row>
    <row r="63" spans="1:17" s="121" customFormat="1" ht="15" hidden="1" customHeight="1">
      <c r="A63" s="130"/>
      <c r="B63" s="110" t="s">
        <v>326</v>
      </c>
      <c r="C63" s="110" t="s">
        <v>1021</v>
      </c>
      <c r="D63" s="111" t="s">
        <v>851</v>
      </c>
      <c r="E63" s="111" t="s">
        <v>584</v>
      </c>
      <c r="F63" s="111" t="s">
        <v>585</v>
      </c>
      <c r="G63" s="112" t="s">
        <v>558</v>
      </c>
      <c r="H63" s="112" t="s">
        <v>11</v>
      </c>
      <c r="I63" s="113"/>
      <c r="J63" s="114" t="s">
        <v>1020</v>
      </c>
      <c r="K63" s="114">
        <v>25</v>
      </c>
      <c r="L63" s="115">
        <v>2.59</v>
      </c>
      <c r="M63" s="116">
        <f t="shared" si="6"/>
        <v>215.82469999999998</v>
      </c>
      <c r="N63" s="117"/>
      <c r="O63" s="118">
        <f t="shared" si="1"/>
        <v>0</v>
      </c>
      <c r="P63" s="119">
        <f t="shared" si="2"/>
        <v>0</v>
      </c>
      <c r="Q63" s="113" t="s">
        <v>1035</v>
      </c>
    </row>
    <row r="64" spans="1:17" s="121" customFormat="1" ht="15" hidden="1" customHeight="1">
      <c r="A64" s="130"/>
      <c r="B64" s="110" t="s">
        <v>327</v>
      </c>
      <c r="C64" s="110" t="s">
        <v>1021</v>
      </c>
      <c r="D64" s="111" t="s">
        <v>852</v>
      </c>
      <c r="E64" s="111" t="s">
        <v>39</v>
      </c>
      <c r="F64" s="111" t="s">
        <v>586</v>
      </c>
      <c r="G64" s="112" t="s">
        <v>549</v>
      </c>
      <c r="H64" s="112" t="s">
        <v>15</v>
      </c>
      <c r="I64" s="113"/>
      <c r="J64" s="114" t="s">
        <v>1020</v>
      </c>
      <c r="K64" s="114">
        <v>25</v>
      </c>
      <c r="L64" s="115">
        <v>2.73</v>
      </c>
      <c r="M64" s="116">
        <f t="shared" si="6"/>
        <v>227.49089999999998</v>
      </c>
      <c r="N64" s="117"/>
      <c r="O64" s="118">
        <f t="shared" si="1"/>
        <v>0</v>
      </c>
      <c r="P64" s="119">
        <f t="shared" si="2"/>
        <v>0</v>
      </c>
      <c r="Q64" s="113" t="s">
        <v>1035</v>
      </c>
    </row>
    <row r="65" spans="1:17" s="121" customFormat="1" ht="15" hidden="1" customHeight="1">
      <c r="A65" s="130"/>
      <c r="B65" s="110" t="s">
        <v>328</v>
      </c>
      <c r="C65" s="110" t="s">
        <v>1021</v>
      </c>
      <c r="D65" s="111" t="s">
        <v>853</v>
      </c>
      <c r="E65" s="111" t="s">
        <v>39</v>
      </c>
      <c r="F65" s="111" t="s">
        <v>587</v>
      </c>
      <c r="G65" s="112" t="s">
        <v>548</v>
      </c>
      <c r="H65" s="112" t="s">
        <v>18</v>
      </c>
      <c r="I65" s="113" t="s">
        <v>53</v>
      </c>
      <c r="J65" s="114" t="s">
        <v>1020</v>
      </c>
      <c r="K65" s="114">
        <v>25</v>
      </c>
      <c r="L65" s="115">
        <v>3.03</v>
      </c>
      <c r="M65" s="116">
        <f t="shared" si="6"/>
        <v>252.48989999999998</v>
      </c>
      <c r="N65" s="117"/>
      <c r="O65" s="118">
        <f t="shared" si="1"/>
        <v>0</v>
      </c>
      <c r="P65" s="119">
        <f t="shared" si="2"/>
        <v>0</v>
      </c>
      <c r="Q65" s="113" t="s">
        <v>1035</v>
      </c>
    </row>
    <row r="66" spans="1:17" s="121" customFormat="1" ht="15" hidden="1" customHeight="1">
      <c r="A66" s="130"/>
      <c r="B66" s="110" t="s">
        <v>329</v>
      </c>
      <c r="C66" s="110" t="s">
        <v>1021</v>
      </c>
      <c r="D66" s="111" t="s">
        <v>853</v>
      </c>
      <c r="E66" s="111" t="s">
        <v>39</v>
      </c>
      <c r="F66" s="111" t="s">
        <v>588</v>
      </c>
      <c r="G66" s="112" t="s">
        <v>548</v>
      </c>
      <c r="H66" s="112" t="s">
        <v>18</v>
      </c>
      <c r="I66" s="113" t="s">
        <v>53</v>
      </c>
      <c r="J66" s="114" t="s">
        <v>1020</v>
      </c>
      <c r="K66" s="114">
        <v>25</v>
      </c>
      <c r="L66" s="115">
        <v>3.03</v>
      </c>
      <c r="M66" s="116">
        <f t="shared" si="6"/>
        <v>252.48989999999998</v>
      </c>
      <c r="N66" s="117"/>
      <c r="O66" s="118">
        <f t="shared" si="1"/>
        <v>0</v>
      </c>
      <c r="P66" s="119">
        <f t="shared" si="2"/>
        <v>0</v>
      </c>
      <c r="Q66" s="113" t="s">
        <v>1035</v>
      </c>
    </row>
    <row r="67" spans="1:17" s="121" customFormat="1" ht="15" hidden="1" customHeight="1">
      <c r="A67" s="130"/>
      <c r="B67" s="110" t="s">
        <v>38</v>
      </c>
      <c r="C67" s="110" t="s">
        <v>1022</v>
      </c>
      <c r="D67" s="111" t="s">
        <v>853</v>
      </c>
      <c r="E67" s="111" t="s">
        <v>39</v>
      </c>
      <c r="F67" s="111" t="s">
        <v>40</v>
      </c>
      <c r="G67" s="112"/>
      <c r="H67" s="112" t="s">
        <v>18</v>
      </c>
      <c r="I67" s="113"/>
      <c r="J67" s="114" t="s">
        <v>37</v>
      </c>
      <c r="K67" s="114">
        <v>25</v>
      </c>
      <c r="L67" s="115">
        <f>M67/$M$7</f>
        <v>1.8480739229569183</v>
      </c>
      <c r="M67" s="116">
        <v>154</v>
      </c>
      <c r="N67" s="117"/>
      <c r="O67" s="118">
        <f t="shared" si="1"/>
        <v>0</v>
      </c>
      <c r="P67" s="119">
        <f t="shared" si="2"/>
        <v>0</v>
      </c>
      <c r="Q67" s="113" t="s">
        <v>1035</v>
      </c>
    </row>
    <row r="68" spans="1:17" s="108" customFormat="1" ht="15" customHeight="1">
      <c r="A68" s="131"/>
      <c r="B68" s="97" t="s">
        <v>1048</v>
      </c>
      <c r="C68" s="97" t="s">
        <v>1022</v>
      </c>
      <c r="D68" s="98" t="s">
        <v>853</v>
      </c>
      <c r="E68" s="98" t="s">
        <v>39</v>
      </c>
      <c r="F68" s="98" t="s">
        <v>40</v>
      </c>
      <c r="G68" s="99" t="s">
        <v>112</v>
      </c>
      <c r="H68" s="99" t="s">
        <v>18</v>
      </c>
      <c r="I68" s="100"/>
      <c r="J68" s="101" t="s">
        <v>37</v>
      </c>
      <c r="K68" s="101">
        <v>25</v>
      </c>
      <c r="L68" s="135">
        <f t="shared" ref="L68:L70" si="9">M68/$M$7</f>
        <v>1.5240609624384975</v>
      </c>
      <c r="M68" s="134">
        <v>127</v>
      </c>
      <c r="N68" s="104"/>
      <c r="O68" s="105">
        <f t="shared" ref="O68:O71" si="10">IF(N68&lt;100,L68*N68,L68*N68*0.95)</f>
        <v>0</v>
      </c>
      <c r="P68" s="106">
        <f t="shared" ref="P68:P71" si="11">IF(N68&lt;100,M68*N68,M68*N68*0.95)</f>
        <v>0</v>
      </c>
      <c r="Q68" s="100"/>
    </row>
    <row r="69" spans="1:17" s="108" customFormat="1" ht="15" customHeight="1">
      <c r="A69" s="131"/>
      <c r="B69" s="97" t="s">
        <v>1049</v>
      </c>
      <c r="C69" s="97" t="s">
        <v>1022</v>
      </c>
      <c r="D69" s="98" t="s">
        <v>853</v>
      </c>
      <c r="E69" s="98" t="s">
        <v>39</v>
      </c>
      <c r="F69" s="98" t="s">
        <v>40</v>
      </c>
      <c r="G69" s="99" t="s">
        <v>43</v>
      </c>
      <c r="H69" s="99" t="s">
        <v>18</v>
      </c>
      <c r="I69" s="100"/>
      <c r="J69" s="101" t="s">
        <v>37</v>
      </c>
      <c r="K69" s="101">
        <v>25</v>
      </c>
      <c r="L69" s="135">
        <f t="shared" si="9"/>
        <v>1.6920676827073082</v>
      </c>
      <c r="M69" s="134">
        <v>141</v>
      </c>
      <c r="N69" s="104"/>
      <c r="O69" s="105">
        <f t="shared" si="10"/>
        <v>0</v>
      </c>
      <c r="P69" s="106">
        <f t="shared" si="11"/>
        <v>0</v>
      </c>
      <c r="Q69" s="100"/>
    </row>
    <row r="70" spans="1:17" s="108" customFormat="1" ht="15" customHeight="1">
      <c r="A70" s="131"/>
      <c r="B70" s="97" t="s">
        <v>1050</v>
      </c>
      <c r="C70" s="97" t="s">
        <v>1022</v>
      </c>
      <c r="D70" s="98" t="s">
        <v>853</v>
      </c>
      <c r="E70" s="98" t="s">
        <v>39</v>
      </c>
      <c r="F70" s="98" t="s">
        <v>40</v>
      </c>
      <c r="G70" s="99" t="s">
        <v>558</v>
      </c>
      <c r="H70" s="99" t="s">
        <v>18</v>
      </c>
      <c r="I70" s="100"/>
      <c r="J70" s="101" t="s">
        <v>37</v>
      </c>
      <c r="K70" s="101">
        <v>25</v>
      </c>
      <c r="L70" s="135">
        <f t="shared" si="9"/>
        <v>1.8480739229569183</v>
      </c>
      <c r="M70" s="134">
        <v>154</v>
      </c>
      <c r="N70" s="104"/>
      <c r="O70" s="105">
        <f t="shared" si="10"/>
        <v>0</v>
      </c>
      <c r="P70" s="106">
        <f t="shared" si="11"/>
        <v>0</v>
      </c>
      <c r="Q70" s="100"/>
    </row>
    <row r="71" spans="1:17" s="108" customFormat="1" ht="15" customHeight="1">
      <c r="A71" s="131"/>
      <c r="B71" s="97" t="s">
        <v>1051</v>
      </c>
      <c r="C71" s="97" t="s">
        <v>1022</v>
      </c>
      <c r="D71" s="98" t="s">
        <v>853</v>
      </c>
      <c r="E71" s="98" t="s">
        <v>39</v>
      </c>
      <c r="F71" s="98" t="s">
        <v>42</v>
      </c>
      <c r="G71" s="99" t="s">
        <v>112</v>
      </c>
      <c r="H71" s="99" t="s">
        <v>18</v>
      </c>
      <c r="I71" s="100"/>
      <c r="J71" s="101" t="s">
        <v>37</v>
      </c>
      <c r="K71" s="101">
        <v>25</v>
      </c>
      <c r="L71" s="105">
        <f>M71/$M$7</f>
        <v>2.2920916836673468</v>
      </c>
      <c r="M71" s="134">
        <v>191</v>
      </c>
      <c r="N71" s="104"/>
      <c r="O71" s="105">
        <f t="shared" si="10"/>
        <v>0</v>
      </c>
      <c r="P71" s="106">
        <f t="shared" si="11"/>
        <v>0</v>
      </c>
      <c r="Q71" s="100"/>
    </row>
    <row r="72" spans="1:17" s="108" customFormat="1" ht="15" customHeight="1">
      <c r="A72" s="123"/>
      <c r="B72" s="97" t="s">
        <v>41</v>
      </c>
      <c r="C72" s="97" t="s">
        <v>1022</v>
      </c>
      <c r="D72" s="98" t="s">
        <v>853</v>
      </c>
      <c r="E72" s="98" t="s">
        <v>39</v>
      </c>
      <c r="F72" s="98" t="s">
        <v>42</v>
      </c>
      <c r="G72" s="99" t="s">
        <v>43</v>
      </c>
      <c r="H72" s="99" t="s">
        <v>18</v>
      </c>
      <c r="I72" s="100"/>
      <c r="J72" s="101" t="s">
        <v>37</v>
      </c>
      <c r="K72" s="101">
        <v>25</v>
      </c>
      <c r="L72" s="105">
        <f>M72/$M$7</f>
        <v>2.3880955238209527</v>
      </c>
      <c r="M72" s="109">
        <v>199</v>
      </c>
      <c r="N72" s="104"/>
      <c r="O72" s="105">
        <f t="shared" si="1"/>
        <v>0</v>
      </c>
      <c r="P72" s="106">
        <f t="shared" si="2"/>
        <v>0</v>
      </c>
      <c r="Q72" s="107" t="s">
        <v>1025</v>
      </c>
    </row>
    <row r="73" spans="1:17" s="121" customFormat="1" ht="15" hidden="1" customHeight="1">
      <c r="A73" s="130"/>
      <c r="B73" s="110" t="s">
        <v>330</v>
      </c>
      <c r="C73" s="110" t="s">
        <v>1021</v>
      </c>
      <c r="D73" s="111" t="s">
        <v>854</v>
      </c>
      <c r="E73" s="111" t="s">
        <v>589</v>
      </c>
      <c r="F73" s="111" t="s">
        <v>547</v>
      </c>
      <c r="G73" s="112" t="s">
        <v>548</v>
      </c>
      <c r="H73" s="112" t="s">
        <v>13</v>
      </c>
      <c r="I73" s="113"/>
      <c r="J73" s="114" t="s">
        <v>1020</v>
      </c>
      <c r="K73" s="114">
        <v>25</v>
      </c>
      <c r="L73" s="115">
        <v>3.6599999999999997</v>
      </c>
      <c r="M73" s="116">
        <f t="shared" ref="M73:M78" si="12">L73*$M$7</f>
        <v>304.98779999999999</v>
      </c>
      <c r="N73" s="117"/>
      <c r="O73" s="118">
        <f t="shared" si="1"/>
        <v>0</v>
      </c>
      <c r="P73" s="119">
        <f t="shared" si="2"/>
        <v>0</v>
      </c>
      <c r="Q73" s="113" t="s">
        <v>1035</v>
      </c>
    </row>
    <row r="74" spans="1:17" s="121" customFormat="1" ht="15" hidden="1" customHeight="1">
      <c r="A74" s="130"/>
      <c r="B74" s="110" t="s">
        <v>331</v>
      </c>
      <c r="C74" s="110" t="s">
        <v>1021</v>
      </c>
      <c r="D74" s="111" t="s">
        <v>855</v>
      </c>
      <c r="E74" s="111" t="s">
        <v>590</v>
      </c>
      <c r="F74" s="111" t="s">
        <v>547</v>
      </c>
      <c r="G74" s="112" t="s">
        <v>556</v>
      </c>
      <c r="H74" s="112" t="s">
        <v>8</v>
      </c>
      <c r="I74" s="113"/>
      <c r="J74" s="114" t="s">
        <v>1020</v>
      </c>
      <c r="K74" s="114">
        <v>25</v>
      </c>
      <c r="L74" s="115">
        <v>2.0799999999999996</v>
      </c>
      <c r="M74" s="116">
        <f t="shared" si="12"/>
        <v>173.32639999999998</v>
      </c>
      <c r="N74" s="117"/>
      <c r="O74" s="118">
        <f t="shared" si="1"/>
        <v>0</v>
      </c>
      <c r="P74" s="119">
        <f t="shared" si="2"/>
        <v>0</v>
      </c>
      <c r="Q74" s="113" t="s">
        <v>1035</v>
      </c>
    </row>
    <row r="75" spans="1:17" s="121" customFormat="1" ht="15" hidden="1" customHeight="1">
      <c r="A75" s="130"/>
      <c r="B75" s="110" t="s">
        <v>332</v>
      </c>
      <c r="C75" s="110" t="s">
        <v>1021</v>
      </c>
      <c r="D75" s="111" t="s">
        <v>856</v>
      </c>
      <c r="E75" s="111" t="s">
        <v>591</v>
      </c>
      <c r="F75" s="111" t="s">
        <v>547</v>
      </c>
      <c r="G75" s="112" t="s">
        <v>558</v>
      </c>
      <c r="H75" s="112" t="s">
        <v>8</v>
      </c>
      <c r="I75" s="113"/>
      <c r="J75" s="114" t="s">
        <v>1020</v>
      </c>
      <c r="K75" s="114">
        <v>25</v>
      </c>
      <c r="L75" s="115">
        <v>1.43</v>
      </c>
      <c r="M75" s="116">
        <f t="shared" si="12"/>
        <v>119.16189999999999</v>
      </c>
      <c r="N75" s="117"/>
      <c r="O75" s="118">
        <f t="shared" si="1"/>
        <v>0</v>
      </c>
      <c r="P75" s="119">
        <f t="shared" si="2"/>
        <v>0</v>
      </c>
      <c r="Q75" s="113" t="s">
        <v>1035</v>
      </c>
    </row>
    <row r="76" spans="1:17" s="121" customFormat="1" ht="15" hidden="1" customHeight="1">
      <c r="A76" s="130"/>
      <c r="B76" s="110" t="s">
        <v>333</v>
      </c>
      <c r="C76" s="110" t="s">
        <v>1021</v>
      </c>
      <c r="D76" s="111" t="s">
        <v>857</v>
      </c>
      <c r="E76" s="111" t="s">
        <v>592</v>
      </c>
      <c r="F76" s="111" t="s">
        <v>547</v>
      </c>
      <c r="G76" s="112" t="s">
        <v>556</v>
      </c>
      <c r="H76" s="112" t="s">
        <v>8</v>
      </c>
      <c r="I76" s="113"/>
      <c r="J76" s="114" t="s">
        <v>1020</v>
      </c>
      <c r="K76" s="114">
        <v>25</v>
      </c>
      <c r="L76" s="115">
        <v>2.6999999999999997</v>
      </c>
      <c r="M76" s="116">
        <f t="shared" si="12"/>
        <v>224.99099999999999</v>
      </c>
      <c r="N76" s="117"/>
      <c r="O76" s="118">
        <f t="shared" si="1"/>
        <v>0</v>
      </c>
      <c r="P76" s="119">
        <f t="shared" si="2"/>
        <v>0</v>
      </c>
      <c r="Q76" s="113" t="s">
        <v>1035</v>
      </c>
    </row>
    <row r="77" spans="1:17" s="121" customFormat="1" ht="15" hidden="1" customHeight="1">
      <c r="A77" s="130"/>
      <c r="B77" s="110" t="s">
        <v>334</v>
      </c>
      <c r="C77" s="110" t="s">
        <v>1021</v>
      </c>
      <c r="D77" s="111" t="s">
        <v>858</v>
      </c>
      <c r="E77" s="111" t="s">
        <v>593</v>
      </c>
      <c r="F77" s="111" t="s">
        <v>547</v>
      </c>
      <c r="G77" s="112" t="s">
        <v>558</v>
      </c>
      <c r="H77" s="112" t="s">
        <v>8</v>
      </c>
      <c r="I77" s="113"/>
      <c r="J77" s="114" t="s">
        <v>1020</v>
      </c>
      <c r="K77" s="114">
        <v>25</v>
      </c>
      <c r="L77" s="115">
        <v>2.21</v>
      </c>
      <c r="M77" s="116">
        <f t="shared" si="12"/>
        <v>184.1593</v>
      </c>
      <c r="N77" s="117"/>
      <c r="O77" s="118">
        <f t="shared" si="1"/>
        <v>0</v>
      </c>
      <c r="P77" s="119">
        <f t="shared" si="2"/>
        <v>0</v>
      </c>
      <c r="Q77" s="113" t="s">
        <v>1035</v>
      </c>
    </row>
    <row r="78" spans="1:17" s="121" customFormat="1" ht="15" hidden="1" customHeight="1">
      <c r="A78" s="130"/>
      <c r="B78" s="110" t="s">
        <v>335</v>
      </c>
      <c r="C78" s="110" t="s">
        <v>1021</v>
      </c>
      <c r="D78" s="111" t="s">
        <v>859</v>
      </c>
      <c r="E78" s="111" t="s">
        <v>594</v>
      </c>
      <c r="F78" s="111" t="s">
        <v>547</v>
      </c>
      <c r="G78" s="112" t="s">
        <v>112</v>
      </c>
      <c r="H78" s="112" t="s">
        <v>8</v>
      </c>
      <c r="I78" s="113"/>
      <c r="J78" s="114" t="s">
        <v>1020</v>
      </c>
      <c r="K78" s="114">
        <v>25</v>
      </c>
      <c r="L78" s="115">
        <v>2.94</v>
      </c>
      <c r="M78" s="116">
        <f t="shared" si="12"/>
        <v>244.99019999999999</v>
      </c>
      <c r="N78" s="117"/>
      <c r="O78" s="118">
        <f t="shared" si="1"/>
        <v>0</v>
      </c>
      <c r="P78" s="119">
        <f t="shared" si="2"/>
        <v>0</v>
      </c>
      <c r="Q78" s="113" t="s">
        <v>1035</v>
      </c>
    </row>
    <row r="79" spans="1:17" s="121" customFormat="1" ht="15" hidden="1" customHeight="1">
      <c r="A79" s="130"/>
      <c r="B79" s="110" t="s">
        <v>44</v>
      </c>
      <c r="C79" s="110" t="s">
        <v>1022</v>
      </c>
      <c r="D79" s="111" t="s">
        <v>860</v>
      </c>
      <c r="E79" s="111" t="s">
        <v>45</v>
      </c>
      <c r="F79" s="111" t="s">
        <v>46</v>
      </c>
      <c r="G79" s="112"/>
      <c r="H79" s="112" t="s">
        <v>18</v>
      </c>
      <c r="I79" s="113" t="s">
        <v>47</v>
      </c>
      <c r="J79" s="114" t="s">
        <v>37</v>
      </c>
      <c r="K79" s="114">
        <v>25</v>
      </c>
      <c r="L79" s="118">
        <f t="shared" ref="L79:L169" si="13">M79/$M$7</f>
        <v>3.0601224048961959</v>
      </c>
      <c r="M79" s="122">
        <v>255</v>
      </c>
      <c r="N79" s="117"/>
      <c r="O79" s="118">
        <f t="shared" si="1"/>
        <v>0</v>
      </c>
      <c r="P79" s="119">
        <f t="shared" si="2"/>
        <v>0</v>
      </c>
      <c r="Q79" s="120" t="s">
        <v>1025</v>
      </c>
    </row>
    <row r="80" spans="1:17" s="108" customFormat="1" ht="15" customHeight="1">
      <c r="A80" s="131"/>
      <c r="B80" s="97" t="s">
        <v>1219</v>
      </c>
      <c r="C80" s="97" t="s">
        <v>1022</v>
      </c>
      <c r="D80" s="98" t="s">
        <v>860</v>
      </c>
      <c r="E80" s="98" t="s">
        <v>45</v>
      </c>
      <c r="F80" s="98" t="s">
        <v>46</v>
      </c>
      <c r="G80" s="99"/>
      <c r="H80" s="99" t="s">
        <v>18</v>
      </c>
      <c r="I80" s="133" t="s">
        <v>1052</v>
      </c>
      <c r="J80" s="101" t="s">
        <v>37</v>
      </c>
      <c r="K80" s="101">
        <v>25</v>
      </c>
      <c r="L80" s="105">
        <f>M80/$M$7</f>
        <v>3.2281291251650068</v>
      </c>
      <c r="M80" s="109">
        <v>269</v>
      </c>
      <c r="N80" s="104"/>
      <c r="O80" s="105">
        <f t="shared" ref="O80" si="14">IF(N80&lt;100,L80*N80,L80*N80*0.95)</f>
        <v>0</v>
      </c>
      <c r="P80" s="106">
        <f t="shared" ref="P80" si="15">IF(N80&lt;100,M80*N80,M80*N80*0.95)</f>
        <v>0</v>
      </c>
      <c r="Q80" s="107"/>
    </row>
    <row r="81" spans="1:17" s="108" customFormat="1" ht="15" customHeight="1">
      <c r="A81" s="129"/>
      <c r="B81" s="97" t="s">
        <v>48</v>
      </c>
      <c r="C81" s="97" t="s">
        <v>1022</v>
      </c>
      <c r="D81" s="98" t="s">
        <v>861</v>
      </c>
      <c r="E81" s="98" t="s">
        <v>595</v>
      </c>
      <c r="F81" s="98" t="s">
        <v>49</v>
      </c>
      <c r="G81" s="99"/>
      <c r="H81" s="99" t="s">
        <v>13</v>
      </c>
      <c r="I81" s="100" t="s">
        <v>50</v>
      </c>
      <c r="J81" s="101" t="s">
        <v>37</v>
      </c>
      <c r="K81" s="101">
        <v>25</v>
      </c>
      <c r="L81" s="105">
        <f t="shared" si="13"/>
        <v>4.9561982479299171</v>
      </c>
      <c r="M81" s="109">
        <v>413</v>
      </c>
      <c r="N81" s="104"/>
      <c r="O81" s="105">
        <f t="shared" si="1"/>
        <v>0</v>
      </c>
      <c r="P81" s="106">
        <f t="shared" si="2"/>
        <v>0</v>
      </c>
      <c r="Q81" s="107" t="s">
        <v>1025</v>
      </c>
    </row>
    <row r="82" spans="1:17" s="108" customFormat="1" ht="15" customHeight="1">
      <c r="A82" s="129"/>
      <c r="B82" s="97" t="s">
        <v>1053</v>
      </c>
      <c r="C82" s="97" t="s">
        <v>1022</v>
      </c>
      <c r="D82" s="98" t="s">
        <v>861</v>
      </c>
      <c r="E82" s="98" t="s">
        <v>595</v>
      </c>
      <c r="F82" s="98" t="s">
        <v>49</v>
      </c>
      <c r="G82" s="99"/>
      <c r="H82" s="99" t="s">
        <v>18</v>
      </c>
      <c r="I82" s="100" t="s">
        <v>47</v>
      </c>
      <c r="J82" s="101" t="s">
        <v>37</v>
      </c>
      <c r="K82" s="101">
        <v>25</v>
      </c>
      <c r="L82" s="105">
        <f t="shared" si="13"/>
        <v>4.7161886475459021</v>
      </c>
      <c r="M82" s="109">
        <v>393</v>
      </c>
      <c r="N82" s="104"/>
      <c r="O82" s="105">
        <f t="shared" ref="O82:O84" si="16">IF(N82&lt;100,L82*N82,L82*N82*0.95)</f>
        <v>0</v>
      </c>
      <c r="P82" s="106">
        <f t="shared" ref="P82:P84" si="17">IF(N82&lt;100,M82*N82,M82*N82*0.95)</f>
        <v>0</v>
      </c>
      <c r="Q82" s="107"/>
    </row>
    <row r="83" spans="1:17" s="108" customFormat="1" ht="15" customHeight="1">
      <c r="A83" s="129"/>
      <c r="B83" s="97" t="s">
        <v>1054</v>
      </c>
      <c r="C83" s="97" t="s">
        <v>1022</v>
      </c>
      <c r="D83" s="98" t="s">
        <v>861</v>
      </c>
      <c r="E83" s="98" t="s">
        <v>595</v>
      </c>
      <c r="F83" s="98" t="s">
        <v>49</v>
      </c>
      <c r="G83" s="99"/>
      <c r="H83" s="99" t="s">
        <v>18</v>
      </c>
      <c r="I83" s="100" t="s">
        <v>50</v>
      </c>
      <c r="J83" s="101" t="s">
        <v>37</v>
      </c>
      <c r="K83" s="101">
        <v>25</v>
      </c>
      <c r="L83" s="105">
        <f t="shared" si="13"/>
        <v>4.9561982479299171</v>
      </c>
      <c r="M83" s="109">
        <v>413</v>
      </c>
      <c r="N83" s="104"/>
      <c r="O83" s="105">
        <f t="shared" si="16"/>
        <v>0</v>
      </c>
      <c r="P83" s="106">
        <f t="shared" si="17"/>
        <v>0</v>
      </c>
      <c r="Q83" s="107"/>
    </row>
    <row r="84" spans="1:17" s="108" customFormat="1" ht="15" customHeight="1">
      <c r="A84" s="129"/>
      <c r="B84" s="97" t="s">
        <v>1055</v>
      </c>
      <c r="C84" s="97" t="s">
        <v>1022</v>
      </c>
      <c r="D84" s="98" t="s">
        <v>861</v>
      </c>
      <c r="E84" s="98" t="s">
        <v>595</v>
      </c>
      <c r="F84" s="98" t="s">
        <v>49</v>
      </c>
      <c r="G84" s="99"/>
      <c r="H84" s="99" t="s">
        <v>18</v>
      </c>
      <c r="I84" s="133" t="s">
        <v>1052</v>
      </c>
      <c r="J84" s="101" t="s">
        <v>37</v>
      </c>
      <c r="K84" s="101">
        <v>25</v>
      </c>
      <c r="L84" s="105">
        <f t="shared" si="13"/>
        <v>5.052202088083523</v>
      </c>
      <c r="M84" s="109">
        <v>421</v>
      </c>
      <c r="N84" s="104"/>
      <c r="O84" s="105">
        <f t="shared" si="16"/>
        <v>0</v>
      </c>
      <c r="P84" s="106">
        <f t="shared" si="17"/>
        <v>0</v>
      </c>
      <c r="Q84" s="107"/>
    </row>
    <row r="85" spans="1:17" s="108" customFormat="1" ht="15" customHeight="1">
      <c r="A85" s="131"/>
      <c r="B85" s="97" t="s">
        <v>1056</v>
      </c>
      <c r="C85" s="97" t="s">
        <v>1022</v>
      </c>
      <c r="D85" s="98" t="s">
        <v>861</v>
      </c>
      <c r="E85" s="98" t="s">
        <v>595</v>
      </c>
      <c r="F85" s="98" t="s">
        <v>52</v>
      </c>
      <c r="G85" s="99"/>
      <c r="H85" s="99" t="s">
        <v>18</v>
      </c>
      <c r="I85" s="100" t="s">
        <v>47</v>
      </c>
      <c r="J85" s="101" t="s">
        <v>37</v>
      </c>
      <c r="K85" s="101">
        <v>25</v>
      </c>
      <c r="L85" s="105">
        <f t="shared" si="13"/>
        <v>3.5401416056642265</v>
      </c>
      <c r="M85" s="109">
        <v>295</v>
      </c>
      <c r="N85" s="104"/>
      <c r="O85" s="105">
        <f t="shared" ref="O85:O87" si="18">IF(N85&lt;100,L85*N85,L85*N85*0.95)</f>
        <v>0</v>
      </c>
      <c r="P85" s="106">
        <f t="shared" ref="P85:P87" si="19">IF(N85&lt;100,M85*N85,M85*N85*0.95)</f>
        <v>0</v>
      </c>
      <c r="Q85" s="107"/>
    </row>
    <row r="86" spans="1:17" s="121" customFormat="1" ht="15" hidden="1" customHeight="1">
      <c r="A86" s="130"/>
      <c r="B86" s="110" t="s">
        <v>51</v>
      </c>
      <c r="C86" s="110" t="s">
        <v>1022</v>
      </c>
      <c r="D86" s="111" t="s">
        <v>861</v>
      </c>
      <c r="E86" s="111" t="s">
        <v>595</v>
      </c>
      <c r="F86" s="111" t="s">
        <v>52</v>
      </c>
      <c r="G86" s="112"/>
      <c r="H86" s="112" t="s">
        <v>18</v>
      </c>
      <c r="I86" s="113" t="s">
        <v>53</v>
      </c>
      <c r="J86" s="114" t="s">
        <v>37</v>
      </c>
      <c r="K86" s="114">
        <v>25</v>
      </c>
      <c r="L86" s="115">
        <f t="shared" si="13"/>
        <v>3.6481459258370337</v>
      </c>
      <c r="M86" s="116">
        <v>304</v>
      </c>
      <c r="N86" s="117"/>
      <c r="O86" s="118">
        <f t="shared" si="18"/>
        <v>0</v>
      </c>
      <c r="P86" s="119">
        <f t="shared" si="19"/>
        <v>0</v>
      </c>
      <c r="Q86" s="120" t="s">
        <v>1025</v>
      </c>
    </row>
    <row r="87" spans="1:17" s="108" customFormat="1" ht="15" customHeight="1">
      <c r="A87" s="131"/>
      <c r="B87" s="97" t="s">
        <v>1057</v>
      </c>
      <c r="C87" s="97" t="s">
        <v>1022</v>
      </c>
      <c r="D87" s="98" t="s">
        <v>861</v>
      </c>
      <c r="E87" s="98" t="s">
        <v>595</v>
      </c>
      <c r="F87" s="98" t="s">
        <v>52</v>
      </c>
      <c r="G87" s="99"/>
      <c r="H87" s="99" t="s">
        <v>18</v>
      </c>
      <c r="I87" s="100" t="s">
        <v>50</v>
      </c>
      <c r="J87" s="101" t="s">
        <v>37</v>
      </c>
      <c r="K87" s="101">
        <v>25</v>
      </c>
      <c r="L87" s="135">
        <f t="shared" si="13"/>
        <v>3.7801512060482421</v>
      </c>
      <c r="M87" s="134">
        <v>315</v>
      </c>
      <c r="N87" s="104"/>
      <c r="O87" s="105">
        <f t="shared" si="18"/>
        <v>0</v>
      </c>
      <c r="P87" s="106">
        <f t="shared" si="19"/>
        <v>0</v>
      </c>
      <c r="Q87" s="107"/>
    </row>
    <row r="88" spans="1:17" s="108" customFormat="1" ht="15" customHeight="1">
      <c r="A88" s="131"/>
      <c r="B88" s="97" t="s">
        <v>1058</v>
      </c>
      <c r="C88" s="97" t="s">
        <v>1022</v>
      </c>
      <c r="D88" s="98" t="s">
        <v>861</v>
      </c>
      <c r="E88" s="98" t="s">
        <v>595</v>
      </c>
      <c r="F88" s="98" t="s">
        <v>55</v>
      </c>
      <c r="G88" s="99"/>
      <c r="H88" s="99" t="s">
        <v>18</v>
      </c>
      <c r="I88" s="100" t="s">
        <v>47</v>
      </c>
      <c r="J88" s="101" t="s">
        <v>37</v>
      </c>
      <c r="K88" s="101">
        <v>25</v>
      </c>
      <c r="L88" s="135">
        <f t="shared" si="13"/>
        <v>4.7161886475459021</v>
      </c>
      <c r="M88" s="109">
        <v>393</v>
      </c>
      <c r="N88" s="104"/>
      <c r="O88" s="105">
        <f t="shared" ref="O88" si="20">IF(N88&lt;100,L88*N88,L88*N88*0.95)</f>
        <v>0</v>
      </c>
      <c r="P88" s="106">
        <f t="shared" ref="P88" si="21">IF(N88&lt;100,M88*N88,M88*N88*0.95)</f>
        <v>0</v>
      </c>
      <c r="Q88" s="107"/>
    </row>
    <row r="89" spans="1:17" s="121" customFormat="1" ht="15" hidden="1" customHeight="1">
      <c r="A89" s="130"/>
      <c r="B89" s="110" t="s">
        <v>54</v>
      </c>
      <c r="C89" s="110" t="s">
        <v>1022</v>
      </c>
      <c r="D89" s="111" t="s">
        <v>861</v>
      </c>
      <c r="E89" s="111" t="s">
        <v>595</v>
      </c>
      <c r="F89" s="111" t="s">
        <v>55</v>
      </c>
      <c r="G89" s="112"/>
      <c r="H89" s="112" t="s">
        <v>18</v>
      </c>
      <c r="I89" s="113" t="s">
        <v>50</v>
      </c>
      <c r="J89" s="114" t="s">
        <v>37</v>
      </c>
      <c r="K89" s="114">
        <v>25</v>
      </c>
      <c r="L89" s="118">
        <f t="shared" si="13"/>
        <v>4.9561982479299171</v>
      </c>
      <c r="M89" s="122">
        <v>413</v>
      </c>
      <c r="N89" s="117"/>
      <c r="O89" s="118">
        <f t="shared" si="1"/>
        <v>0</v>
      </c>
      <c r="P89" s="119">
        <f t="shared" si="2"/>
        <v>0</v>
      </c>
      <c r="Q89" s="120" t="s">
        <v>1025</v>
      </c>
    </row>
    <row r="90" spans="1:17" s="108" customFormat="1" ht="15" customHeight="1">
      <c r="A90" s="131"/>
      <c r="B90" s="97" t="s">
        <v>1059</v>
      </c>
      <c r="C90" s="97" t="s">
        <v>1022</v>
      </c>
      <c r="D90" s="98" t="s">
        <v>861</v>
      </c>
      <c r="E90" s="98" t="s">
        <v>595</v>
      </c>
      <c r="F90" s="98" t="s">
        <v>55</v>
      </c>
      <c r="G90" s="99"/>
      <c r="H90" s="99" t="s">
        <v>18</v>
      </c>
      <c r="I90" s="133" t="s">
        <v>1052</v>
      </c>
      <c r="J90" s="101" t="s">
        <v>37</v>
      </c>
      <c r="K90" s="101">
        <v>25</v>
      </c>
      <c r="L90" s="105">
        <f t="shared" si="13"/>
        <v>5.052202088083523</v>
      </c>
      <c r="M90" s="109">
        <v>421</v>
      </c>
      <c r="N90" s="104"/>
      <c r="O90" s="105">
        <f t="shared" ref="O90" si="22">IF(N90&lt;100,L90*N90,L90*N90*0.95)</f>
        <v>0</v>
      </c>
      <c r="P90" s="106">
        <f t="shared" ref="P90" si="23">IF(N90&lt;100,M90*N90,M90*N90*0.95)</f>
        <v>0</v>
      </c>
      <c r="Q90" s="107"/>
    </row>
    <row r="91" spans="1:17" s="108" customFormat="1" ht="15" customHeight="1">
      <c r="A91" s="131"/>
      <c r="B91" s="97" t="s">
        <v>1060</v>
      </c>
      <c r="C91" s="97" t="s">
        <v>1022</v>
      </c>
      <c r="D91" s="98" t="s">
        <v>861</v>
      </c>
      <c r="E91" s="98" t="s">
        <v>595</v>
      </c>
      <c r="F91" s="98" t="s">
        <v>57</v>
      </c>
      <c r="G91" s="99"/>
      <c r="H91" s="99" t="s">
        <v>18</v>
      </c>
      <c r="I91" s="100" t="s">
        <v>47</v>
      </c>
      <c r="J91" s="101" t="s">
        <v>37</v>
      </c>
      <c r="K91" s="101">
        <v>25</v>
      </c>
      <c r="L91" s="105">
        <f t="shared" si="13"/>
        <v>4.7401896075843037</v>
      </c>
      <c r="M91" s="109">
        <v>395</v>
      </c>
      <c r="N91" s="104"/>
      <c r="O91" s="105">
        <f t="shared" ref="O91:O94" si="24">IF(N91&lt;100,L91*N91,L91*N91*0.95)</f>
        <v>0</v>
      </c>
      <c r="P91" s="106">
        <f t="shared" ref="P91:P94" si="25">IF(N91&lt;100,M91*N91,M91*N91*0.95)</f>
        <v>0</v>
      </c>
      <c r="Q91" s="107"/>
    </row>
    <row r="92" spans="1:17" s="121" customFormat="1" ht="15" hidden="1" customHeight="1">
      <c r="A92" s="130"/>
      <c r="B92" s="110" t="s">
        <v>56</v>
      </c>
      <c r="C92" s="110" t="s">
        <v>1022</v>
      </c>
      <c r="D92" s="111" t="s">
        <v>861</v>
      </c>
      <c r="E92" s="111" t="s">
        <v>595</v>
      </c>
      <c r="F92" s="111" t="s">
        <v>57</v>
      </c>
      <c r="G92" s="112"/>
      <c r="H92" s="112" t="s">
        <v>18</v>
      </c>
      <c r="I92" s="113" t="s">
        <v>53</v>
      </c>
      <c r="J92" s="114" t="s">
        <v>37</v>
      </c>
      <c r="K92" s="114">
        <v>25</v>
      </c>
      <c r="L92" s="118">
        <f t="shared" si="13"/>
        <v>4.9561982479299171</v>
      </c>
      <c r="M92" s="122">
        <v>413</v>
      </c>
      <c r="N92" s="117"/>
      <c r="O92" s="118">
        <f t="shared" si="24"/>
        <v>0</v>
      </c>
      <c r="P92" s="119">
        <f t="shared" si="25"/>
        <v>0</v>
      </c>
      <c r="Q92" s="120" t="s">
        <v>1025</v>
      </c>
    </row>
    <row r="93" spans="1:17" s="108" customFormat="1" ht="15" customHeight="1">
      <c r="A93" s="131"/>
      <c r="B93" s="97" t="s">
        <v>1061</v>
      </c>
      <c r="C93" s="97" t="s">
        <v>1022</v>
      </c>
      <c r="D93" s="98" t="s">
        <v>861</v>
      </c>
      <c r="E93" s="98" t="s">
        <v>595</v>
      </c>
      <c r="F93" s="98" t="s">
        <v>57</v>
      </c>
      <c r="G93" s="99"/>
      <c r="H93" s="99" t="s">
        <v>18</v>
      </c>
      <c r="I93" s="100" t="s">
        <v>50</v>
      </c>
      <c r="J93" s="101" t="s">
        <v>37</v>
      </c>
      <c r="K93" s="101">
        <v>25</v>
      </c>
      <c r="L93" s="105">
        <f t="shared" si="13"/>
        <v>4.9561982479299171</v>
      </c>
      <c r="M93" s="109">
        <v>413</v>
      </c>
      <c r="N93" s="104"/>
      <c r="O93" s="105">
        <f t="shared" si="24"/>
        <v>0</v>
      </c>
      <c r="P93" s="106">
        <f t="shared" si="25"/>
        <v>0</v>
      </c>
      <c r="Q93" s="107"/>
    </row>
    <row r="94" spans="1:17" s="108" customFormat="1" ht="15" customHeight="1">
      <c r="A94" s="131"/>
      <c r="B94" s="97" t="s">
        <v>1062</v>
      </c>
      <c r="C94" s="97" t="s">
        <v>1022</v>
      </c>
      <c r="D94" s="98" t="s">
        <v>861</v>
      </c>
      <c r="E94" s="98" t="s">
        <v>595</v>
      </c>
      <c r="F94" s="98" t="s">
        <v>57</v>
      </c>
      <c r="G94" s="99"/>
      <c r="H94" s="99" t="s">
        <v>18</v>
      </c>
      <c r="I94" s="133" t="s">
        <v>1052</v>
      </c>
      <c r="J94" s="101" t="s">
        <v>37</v>
      </c>
      <c r="K94" s="101">
        <v>25</v>
      </c>
      <c r="L94" s="105">
        <f t="shared" si="13"/>
        <v>5.052202088083523</v>
      </c>
      <c r="M94" s="109">
        <v>421</v>
      </c>
      <c r="N94" s="104"/>
      <c r="O94" s="105">
        <f t="shared" si="24"/>
        <v>0</v>
      </c>
      <c r="P94" s="106">
        <f t="shared" si="25"/>
        <v>0</v>
      </c>
      <c r="Q94" s="107"/>
    </row>
    <row r="95" spans="1:17" s="108" customFormat="1" ht="15" customHeight="1">
      <c r="A95" s="123"/>
      <c r="B95" s="97" t="s">
        <v>58</v>
      </c>
      <c r="C95" s="97" t="s">
        <v>1022</v>
      </c>
      <c r="D95" s="98" t="s">
        <v>861</v>
      </c>
      <c r="E95" s="98" t="s">
        <v>595</v>
      </c>
      <c r="F95" s="98" t="s">
        <v>59</v>
      </c>
      <c r="G95" s="99"/>
      <c r="H95" s="99" t="s">
        <v>18</v>
      </c>
      <c r="I95" s="100" t="s">
        <v>47</v>
      </c>
      <c r="J95" s="101" t="s">
        <v>37</v>
      </c>
      <c r="K95" s="101">
        <v>25</v>
      </c>
      <c r="L95" s="105">
        <f t="shared" si="13"/>
        <v>4.3201728069122769</v>
      </c>
      <c r="M95" s="109">
        <v>360</v>
      </c>
      <c r="N95" s="104"/>
      <c r="O95" s="105">
        <f t="shared" si="1"/>
        <v>0</v>
      </c>
      <c r="P95" s="106">
        <f t="shared" si="2"/>
        <v>0</v>
      </c>
      <c r="Q95" s="107" t="s">
        <v>1025</v>
      </c>
    </row>
    <row r="96" spans="1:17" s="108" customFormat="1" ht="15" customHeight="1">
      <c r="A96" s="136"/>
      <c r="B96" s="97" t="s">
        <v>1063</v>
      </c>
      <c r="C96" s="97" t="s">
        <v>1022</v>
      </c>
      <c r="D96" s="98" t="s">
        <v>861</v>
      </c>
      <c r="E96" s="98" t="s">
        <v>595</v>
      </c>
      <c r="F96" s="98" t="s">
        <v>59</v>
      </c>
      <c r="G96" s="99"/>
      <c r="H96" s="99" t="s">
        <v>18</v>
      </c>
      <c r="I96" s="100" t="s">
        <v>50</v>
      </c>
      <c r="J96" s="101" t="s">
        <v>37</v>
      </c>
      <c r="K96" s="101">
        <v>25</v>
      </c>
      <c r="L96" s="105">
        <f t="shared" si="13"/>
        <v>4.4041761670466819</v>
      </c>
      <c r="M96" s="109">
        <v>367</v>
      </c>
      <c r="N96" s="104"/>
      <c r="O96" s="105">
        <f t="shared" ref="O96:O97" si="26">IF(N96&lt;100,L96*N96,L96*N96*0.95)</f>
        <v>0</v>
      </c>
      <c r="P96" s="106">
        <f t="shared" ref="P96:P97" si="27">IF(N96&lt;100,M96*N96,M96*N96*0.95)</f>
        <v>0</v>
      </c>
      <c r="Q96" s="107"/>
    </row>
    <row r="97" spans="1:17" s="108" customFormat="1" ht="15" customHeight="1">
      <c r="A97" s="136"/>
      <c r="B97" s="97" t="s">
        <v>1064</v>
      </c>
      <c r="C97" s="97" t="s">
        <v>1022</v>
      </c>
      <c r="D97" s="98" t="s">
        <v>861</v>
      </c>
      <c r="E97" s="98" t="s">
        <v>595</v>
      </c>
      <c r="F97" s="98" t="s">
        <v>59</v>
      </c>
      <c r="G97" s="99"/>
      <c r="H97" s="99" t="s">
        <v>18</v>
      </c>
      <c r="I97" s="133" t="s">
        <v>1052</v>
      </c>
      <c r="J97" s="101" t="s">
        <v>37</v>
      </c>
      <c r="K97" s="101">
        <v>25</v>
      </c>
      <c r="L97" s="105">
        <f t="shared" si="13"/>
        <v>4.476179047161887</v>
      </c>
      <c r="M97" s="109">
        <v>373</v>
      </c>
      <c r="N97" s="104"/>
      <c r="O97" s="105">
        <f t="shared" si="26"/>
        <v>0</v>
      </c>
      <c r="P97" s="106">
        <f t="shared" si="27"/>
        <v>0</v>
      </c>
      <c r="Q97" s="107"/>
    </row>
    <row r="98" spans="1:17" s="108" customFormat="1" ht="15" customHeight="1">
      <c r="A98" s="136"/>
      <c r="B98" s="97" t="s">
        <v>1065</v>
      </c>
      <c r="C98" s="97" t="s">
        <v>1022</v>
      </c>
      <c r="D98" s="98" t="s">
        <v>861</v>
      </c>
      <c r="E98" s="98" t="s">
        <v>595</v>
      </c>
      <c r="F98" s="98" t="s">
        <v>1068</v>
      </c>
      <c r="G98" s="99"/>
      <c r="H98" s="99" t="s">
        <v>18</v>
      </c>
      <c r="I98" s="100" t="s">
        <v>47</v>
      </c>
      <c r="J98" s="101" t="s">
        <v>37</v>
      </c>
      <c r="K98" s="101">
        <v>25</v>
      </c>
      <c r="L98" s="105">
        <f t="shared" si="13"/>
        <v>2.5081003240129607</v>
      </c>
      <c r="M98" s="109">
        <v>209</v>
      </c>
      <c r="N98" s="104"/>
      <c r="O98" s="105">
        <f t="shared" ref="O98:O100" si="28">IF(N98&lt;100,L98*N98,L98*N98*0.95)</f>
        <v>0</v>
      </c>
      <c r="P98" s="106">
        <f t="shared" ref="P98:P100" si="29">IF(N98&lt;100,M98*N98,M98*N98*0.95)</f>
        <v>0</v>
      </c>
      <c r="Q98" s="107"/>
    </row>
    <row r="99" spans="1:17" s="108" customFormat="1" ht="15" customHeight="1">
      <c r="A99" s="136"/>
      <c r="B99" s="97" t="s">
        <v>1066</v>
      </c>
      <c r="C99" s="97" t="s">
        <v>1022</v>
      </c>
      <c r="D99" s="98" t="s">
        <v>861</v>
      </c>
      <c r="E99" s="98" t="s">
        <v>595</v>
      </c>
      <c r="F99" s="98" t="s">
        <v>1068</v>
      </c>
      <c r="G99" s="99"/>
      <c r="H99" s="99" t="s">
        <v>18</v>
      </c>
      <c r="I99" s="100" t="s">
        <v>50</v>
      </c>
      <c r="J99" s="101" t="s">
        <v>37</v>
      </c>
      <c r="K99" s="101">
        <v>25</v>
      </c>
      <c r="L99" s="105">
        <f t="shared" si="13"/>
        <v>3.0601224048961959</v>
      </c>
      <c r="M99" s="109">
        <v>255</v>
      </c>
      <c r="N99" s="104"/>
      <c r="O99" s="105">
        <f t="shared" si="28"/>
        <v>0</v>
      </c>
      <c r="P99" s="106">
        <f t="shared" si="29"/>
        <v>0</v>
      </c>
      <c r="Q99" s="107"/>
    </row>
    <row r="100" spans="1:17" s="108" customFormat="1" ht="15" customHeight="1">
      <c r="A100" s="136"/>
      <c r="B100" s="97" t="s">
        <v>1067</v>
      </c>
      <c r="C100" s="97" t="s">
        <v>1022</v>
      </c>
      <c r="D100" s="98" t="s">
        <v>861</v>
      </c>
      <c r="E100" s="98" t="s">
        <v>595</v>
      </c>
      <c r="F100" s="98" t="s">
        <v>1068</v>
      </c>
      <c r="G100" s="99"/>
      <c r="H100" s="99" t="s">
        <v>18</v>
      </c>
      <c r="I100" s="133" t="s">
        <v>1052</v>
      </c>
      <c r="J100" s="101" t="s">
        <v>37</v>
      </c>
      <c r="K100" s="101">
        <v>25</v>
      </c>
      <c r="L100" s="105">
        <f t="shared" si="13"/>
        <v>3.9001560062402496</v>
      </c>
      <c r="M100" s="109">
        <v>325</v>
      </c>
      <c r="N100" s="104"/>
      <c r="O100" s="105">
        <f t="shared" si="28"/>
        <v>0</v>
      </c>
      <c r="P100" s="106">
        <f t="shared" si="29"/>
        <v>0</v>
      </c>
      <c r="Q100" s="107"/>
    </row>
    <row r="101" spans="1:17" s="108" customFormat="1" ht="15" customHeight="1">
      <c r="A101" s="136"/>
      <c r="B101" s="97" t="s">
        <v>1069</v>
      </c>
      <c r="C101" s="97" t="s">
        <v>1022</v>
      </c>
      <c r="D101" s="98" t="s">
        <v>861</v>
      </c>
      <c r="E101" s="98" t="s">
        <v>595</v>
      </c>
      <c r="F101" s="98" t="s">
        <v>61</v>
      </c>
      <c r="G101" s="99"/>
      <c r="H101" s="99" t="s">
        <v>18</v>
      </c>
      <c r="I101" s="100" t="s">
        <v>47</v>
      </c>
      <c r="J101" s="101" t="s">
        <v>37</v>
      </c>
      <c r="K101" s="101">
        <v>25</v>
      </c>
      <c r="L101" s="105">
        <f t="shared" si="13"/>
        <v>5.9402376095043801</v>
      </c>
      <c r="M101" s="109">
        <v>495</v>
      </c>
      <c r="N101" s="104"/>
      <c r="O101" s="105">
        <f t="shared" ref="O101:O102" si="30">IF(N101&lt;100,L101*N101,L101*N101*0.95)</f>
        <v>0</v>
      </c>
      <c r="P101" s="106">
        <f t="shared" ref="P101:P102" si="31">IF(N101&lt;100,M101*N101,M101*N101*0.95)</f>
        <v>0</v>
      </c>
      <c r="Q101" s="107"/>
    </row>
    <row r="102" spans="1:17" s="121" customFormat="1" ht="15" hidden="1" customHeight="1">
      <c r="A102" s="130"/>
      <c r="B102" s="110" t="s">
        <v>60</v>
      </c>
      <c r="C102" s="110" t="s">
        <v>1022</v>
      </c>
      <c r="D102" s="111" t="s">
        <v>861</v>
      </c>
      <c r="E102" s="111" t="s">
        <v>595</v>
      </c>
      <c r="F102" s="111" t="s">
        <v>61</v>
      </c>
      <c r="G102" s="112"/>
      <c r="H102" s="112" t="s">
        <v>18</v>
      </c>
      <c r="I102" s="113" t="s">
        <v>50</v>
      </c>
      <c r="J102" s="114" t="s">
        <v>37</v>
      </c>
      <c r="K102" s="114">
        <v>25</v>
      </c>
      <c r="L102" s="118">
        <f t="shared" si="13"/>
        <v>6.1442457698307935</v>
      </c>
      <c r="M102" s="122">
        <v>512</v>
      </c>
      <c r="N102" s="117"/>
      <c r="O102" s="118">
        <f t="shared" si="30"/>
        <v>0</v>
      </c>
      <c r="P102" s="119">
        <f t="shared" si="31"/>
        <v>0</v>
      </c>
      <c r="Q102" s="120" t="s">
        <v>1025</v>
      </c>
    </row>
    <row r="103" spans="1:17" s="108" customFormat="1" ht="15" customHeight="1">
      <c r="A103" s="131"/>
      <c r="B103" s="97" t="s">
        <v>1070</v>
      </c>
      <c r="C103" s="97" t="s">
        <v>1022</v>
      </c>
      <c r="D103" s="98" t="s">
        <v>861</v>
      </c>
      <c r="E103" s="98" t="s">
        <v>595</v>
      </c>
      <c r="F103" s="98" t="s">
        <v>63</v>
      </c>
      <c r="G103" s="99"/>
      <c r="H103" s="99" t="s">
        <v>18</v>
      </c>
      <c r="I103" s="100" t="s">
        <v>47</v>
      </c>
      <c r="J103" s="101" t="s">
        <v>37</v>
      </c>
      <c r="K103" s="101">
        <v>25</v>
      </c>
      <c r="L103" s="105">
        <f t="shared" si="13"/>
        <v>3.2521300852034081</v>
      </c>
      <c r="M103" s="109">
        <v>271</v>
      </c>
      <c r="N103" s="104"/>
      <c r="O103" s="105">
        <f t="shared" ref="O103" si="32">IF(N103&lt;100,L103*N103,L103*N103*0.95)</f>
        <v>0</v>
      </c>
      <c r="P103" s="106">
        <f t="shared" ref="P103" si="33">IF(N103&lt;100,M103*N103,M103*N103*0.95)</f>
        <v>0</v>
      </c>
      <c r="Q103" s="107"/>
    </row>
    <row r="104" spans="1:17" s="108" customFormat="1" ht="14.5" customHeight="1">
      <c r="A104" s="129"/>
      <c r="B104" s="97" t="s">
        <v>62</v>
      </c>
      <c r="C104" s="97" t="s">
        <v>1022</v>
      </c>
      <c r="D104" s="98" t="s">
        <v>861</v>
      </c>
      <c r="E104" s="98" t="s">
        <v>595</v>
      </c>
      <c r="F104" s="98" t="s">
        <v>63</v>
      </c>
      <c r="G104" s="99"/>
      <c r="H104" s="99" t="s">
        <v>18</v>
      </c>
      <c r="I104" s="100" t="s">
        <v>50</v>
      </c>
      <c r="J104" s="101" t="s">
        <v>37</v>
      </c>
      <c r="K104" s="101">
        <v>25</v>
      </c>
      <c r="L104" s="105">
        <f t="shared" si="13"/>
        <v>3.3961358454338173</v>
      </c>
      <c r="M104" s="109">
        <v>283</v>
      </c>
      <c r="N104" s="104"/>
      <c r="O104" s="105">
        <f t="shared" si="1"/>
        <v>0</v>
      </c>
      <c r="P104" s="106">
        <f t="shared" si="2"/>
        <v>0</v>
      </c>
      <c r="Q104" s="107" t="s">
        <v>1025</v>
      </c>
    </row>
    <row r="105" spans="1:17" s="108" customFormat="1" ht="14.5" customHeight="1">
      <c r="A105" s="131"/>
      <c r="B105" s="97" t="s">
        <v>1071</v>
      </c>
      <c r="C105" s="97" t="s">
        <v>1022</v>
      </c>
      <c r="D105" s="98" t="s">
        <v>861</v>
      </c>
      <c r="E105" s="98" t="s">
        <v>595</v>
      </c>
      <c r="F105" s="98" t="s">
        <v>65</v>
      </c>
      <c r="G105" s="99"/>
      <c r="H105" s="99" t="s">
        <v>18</v>
      </c>
      <c r="I105" s="100" t="s">
        <v>47</v>
      </c>
      <c r="J105" s="101" t="s">
        <v>37</v>
      </c>
      <c r="K105" s="101">
        <v>25</v>
      </c>
      <c r="L105" s="105">
        <f t="shared" si="13"/>
        <v>3.2521300852034081</v>
      </c>
      <c r="M105" s="109">
        <v>271</v>
      </c>
      <c r="N105" s="104"/>
      <c r="O105" s="105">
        <f t="shared" ref="O105" si="34">IF(N105&lt;100,L105*N105,L105*N105*0.95)</f>
        <v>0</v>
      </c>
      <c r="P105" s="106">
        <f t="shared" ref="P105" si="35">IF(N105&lt;100,M105*N105,M105*N105*0.95)</f>
        <v>0</v>
      </c>
      <c r="Q105" s="107"/>
    </row>
    <row r="106" spans="1:17" s="121" customFormat="1" ht="15" hidden="1" customHeight="1">
      <c r="A106" s="130"/>
      <c r="B106" s="110" t="s">
        <v>64</v>
      </c>
      <c r="C106" s="110" t="s">
        <v>1022</v>
      </c>
      <c r="D106" s="111" t="s">
        <v>861</v>
      </c>
      <c r="E106" s="111" t="s">
        <v>595</v>
      </c>
      <c r="F106" s="111" t="s">
        <v>65</v>
      </c>
      <c r="G106" s="112"/>
      <c r="H106" s="112" t="s">
        <v>18</v>
      </c>
      <c r="I106" s="113" t="s">
        <v>50</v>
      </c>
      <c r="J106" s="114" t="s">
        <v>37</v>
      </c>
      <c r="K106" s="114">
        <v>25</v>
      </c>
      <c r="L106" s="118">
        <f t="shared" si="13"/>
        <v>3.3961358454338173</v>
      </c>
      <c r="M106" s="122">
        <v>283</v>
      </c>
      <c r="N106" s="117"/>
      <c r="O106" s="118">
        <f t="shared" si="1"/>
        <v>0</v>
      </c>
      <c r="P106" s="119">
        <f t="shared" si="2"/>
        <v>0</v>
      </c>
      <c r="Q106" s="120" t="s">
        <v>1025</v>
      </c>
    </row>
    <row r="107" spans="1:17" s="108" customFormat="1" ht="15" customHeight="1">
      <c r="A107" s="123"/>
      <c r="B107" s="97" t="s">
        <v>66</v>
      </c>
      <c r="C107" s="97" t="s">
        <v>1022</v>
      </c>
      <c r="D107" s="98" t="s">
        <v>861</v>
      </c>
      <c r="E107" s="98" t="s">
        <v>595</v>
      </c>
      <c r="F107" s="98" t="s">
        <v>67</v>
      </c>
      <c r="G107" s="99"/>
      <c r="H107" s="99" t="s">
        <v>18</v>
      </c>
      <c r="I107" s="100" t="s">
        <v>47</v>
      </c>
      <c r="J107" s="101" t="s">
        <v>37</v>
      </c>
      <c r="K107" s="101">
        <v>25</v>
      </c>
      <c r="L107" s="105">
        <f t="shared" si="13"/>
        <v>3.2521300852034081</v>
      </c>
      <c r="M107" s="109">
        <v>271</v>
      </c>
      <c r="N107" s="104"/>
      <c r="O107" s="105">
        <f t="shared" si="1"/>
        <v>0</v>
      </c>
      <c r="P107" s="106">
        <f t="shared" si="2"/>
        <v>0</v>
      </c>
      <c r="Q107" s="107" t="s">
        <v>1025</v>
      </c>
    </row>
    <row r="108" spans="1:17" s="108" customFormat="1" ht="15" customHeight="1">
      <c r="A108" s="136"/>
      <c r="B108" s="97" t="s">
        <v>1072</v>
      </c>
      <c r="C108" s="97" t="s">
        <v>1022</v>
      </c>
      <c r="D108" s="98" t="s">
        <v>861</v>
      </c>
      <c r="E108" s="98" t="s">
        <v>595</v>
      </c>
      <c r="F108" s="98" t="s">
        <v>67</v>
      </c>
      <c r="G108" s="99"/>
      <c r="H108" s="99" t="s">
        <v>18</v>
      </c>
      <c r="I108" s="100" t="s">
        <v>50</v>
      </c>
      <c r="J108" s="101" t="s">
        <v>37</v>
      </c>
      <c r="K108" s="101">
        <v>25</v>
      </c>
      <c r="L108" s="105">
        <f t="shared" si="13"/>
        <v>4.3201728069122769</v>
      </c>
      <c r="M108" s="109">
        <v>360</v>
      </c>
      <c r="N108" s="104"/>
      <c r="O108" s="105">
        <f t="shared" ref="O108:O109" si="36">IF(N108&lt;100,L108*N108,L108*N108*0.95)</f>
        <v>0</v>
      </c>
      <c r="P108" s="106">
        <f t="shared" ref="P108:P109" si="37">IF(N108&lt;100,M108*N108,M108*N108*0.95)</f>
        <v>0</v>
      </c>
      <c r="Q108" s="107"/>
    </row>
    <row r="109" spans="1:17" s="108" customFormat="1" ht="15" customHeight="1">
      <c r="A109" s="136"/>
      <c r="B109" s="97" t="s">
        <v>1073</v>
      </c>
      <c r="C109" s="97" t="s">
        <v>1022</v>
      </c>
      <c r="D109" s="98" t="s">
        <v>861</v>
      </c>
      <c r="E109" s="98" t="s">
        <v>595</v>
      </c>
      <c r="F109" s="98" t="s">
        <v>67</v>
      </c>
      <c r="G109" s="99"/>
      <c r="H109" s="99" t="s">
        <v>18</v>
      </c>
      <c r="I109" s="133" t="s">
        <v>1052</v>
      </c>
      <c r="J109" s="101" t="s">
        <v>37</v>
      </c>
      <c r="K109" s="101">
        <v>25</v>
      </c>
      <c r="L109" s="105">
        <f t="shared" si="13"/>
        <v>4.4521780871234853</v>
      </c>
      <c r="M109" s="109">
        <v>371</v>
      </c>
      <c r="N109" s="104"/>
      <c r="O109" s="105">
        <f t="shared" si="36"/>
        <v>0</v>
      </c>
      <c r="P109" s="106">
        <f t="shared" si="37"/>
        <v>0</v>
      </c>
      <c r="Q109" s="107"/>
    </row>
    <row r="110" spans="1:17" s="108" customFormat="1" ht="15" customHeight="1">
      <c r="A110" s="136"/>
      <c r="B110" s="97" t="s">
        <v>1074</v>
      </c>
      <c r="C110" s="97" t="s">
        <v>1022</v>
      </c>
      <c r="D110" s="98" t="s">
        <v>861</v>
      </c>
      <c r="E110" s="98" t="s">
        <v>595</v>
      </c>
      <c r="F110" s="98" t="s">
        <v>69</v>
      </c>
      <c r="G110" s="99"/>
      <c r="H110" s="99" t="s">
        <v>568</v>
      </c>
      <c r="I110" s="100" t="s">
        <v>47</v>
      </c>
      <c r="J110" s="101" t="s">
        <v>37</v>
      </c>
      <c r="K110" s="101">
        <v>25</v>
      </c>
      <c r="L110" s="105">
        <f t="shared" si="13"/>
        <v>3.2521300852034081</v>
      </c>
      <c r="M110" s="109">
        <v>271</v>
      </c>
      <c r="N110" s="104"/>
      <c r="O110" s="105">
        <f t="shared" ref="O110:O114" si="38">IF(N110&lt;100,L110*N110,L110*N110*0.95)</f>
        <v>0</v>
      </c>
      <c r="P110" s="106">
        <f t="shared" ref="P110:P114" si="39">IF(N110&lt;100,M110*N110,M110*N110*0.95)</f>
        <v>0</v>
      </c>
      <c r="Q110" s="107"/>
    </row>
    <row r="111" spans="1:17" s="121" customFormat="1" ht="15" hidden="1" customHeight="1">
      <c r="A111" s="130"/>
      <c r="B111" s="110" t="s">
        <v>68</v>
      </c>
      <c r="C111" s="110" t="s">
        <v>1022</v>
      </c>
      <c r="D111" s="111" t="s">
        <v>861</v>
      </c>
      <c r="E111" s="111" t="s">
        <v>595</v>
      </c>
      <c r="F111" s="111" t="s">
        <v>69</v>
      </c>
      <c r="G111" s="112"/>
      <c r="H111" s="112" t="s">
        <v>18</v>
      </c>
      <c r="I111" s="113" t="s">
        <v>53</v>
      </c>
      <c r="J111" s="114" t="s">
        <v>37</v>
      </c>
      <c r="K111" s="114">
        <v>25</v>
      </c>
      <c r="L111" s="118">
        <f t="shared" si="13"/>
        <v>3.6481459258370337</v>
      </c>
      <c r="M111" s="122">
        <v>304</v>
      </c>
      <c r="N111" s="117"/>
      <c r="O111" s="118">
        <f t="shared" si="38"/>
        <v>0</v>
      </c>
      <c r="P111" s="119">
        <f t="shared" si="39"/>
        <v>0</v>
      </c>
      <c r="Q111" s="120" t="s">
        <v>1025</v>
      </c>
    </row>
    <row r="112" spans="1:17" s="108" customFormat="1" ht="15" customHeight="1">
      <c r="A112" s="131"/>
      <c r="B112" s="97" t="s">
        <v>1075</v>
      </c>
      <c r="C112" s="97" t="s">
        <v>1022</v>
      </c>
      <c r="D112" s="98" t="s">
        <v>861</v>
      </c>
      <c r="E112" s="98" t="s">
        <v>595</v>
      </c>
      <c r="F112" s="98" t="s">
        <v>69</v>
      </c>
      <c r="G112" s="99"/>
      <c r="H112" s="99" t="s">
        <v>18</v>
      </c>
      <c r="I112" s="100" t="s">
        <v>50</v>
      </c>
      <c r="J112" s="101" t="s">
        <v>37</v>
      </c>
      <c r="K112" s="101">
        <v>25</v>
      </c>
      <c r="L112" s="105">
        <f t="shared" si="13"/>
        <v>3.6481459258370337</v>
      </c>
      <c r="M112" s="109">
        <v>304</v>
      </c>
      <c r="N112" s="104"/>
      <c r="O112" s="105">
        <f t="shared" si="38"/>
        <v>0</v>
      </c>
      <c r="P112" s="106">
        <f t="shared" si="39"/>
        <v>0</v>
      </c>
      <c r="Q112" s="107"/>
    </row>
    <row r="113" spans="1:17" s="108" customFormat="1" ht="15" customHeight="1">
      <c r="A113" s="131"/>
      <c r="B113" s="97" t="s">
        <v>1076</v>
      </c>
      <c r="C113" s="97" t="s">
        <v>1022</v>
      </c>
      <c r="D113" s="98" t="s">
        <v>861</v>
      </c>
      <c r="E113" s="98" t="s">
        <v>595</v>
      </c>
      <c r="F113" s="98" t="s">
        <v>69</v>
      </c>
      <c r="G113" s="99"/>
      <c r="H113" s="99" t="s">
        <v>18</v>
      </c>
      <c r="I113" s="133" t="s">
        <v>1052</v>
      </c>
      <c r="J113" s="101" t="s">
        <v>37</v>
      </c>
      <c r="K113" s="101">
        <v>25</v>
      </c>
      <c r="L113" s="105">
        <f t="shared" si="13"/>
        <v>4.0921636865474618</v>
      </c>
      <c r="M113" s="109">
        <v>341</v>
      </c>
      <c r="N113" s="104"/>
      <c r="O113" s="105">
        <f t="shared" si="38"/>
        <v>0</v>
      </c>
      <c r="P113" s="106">
        <f t="shared" si="39"/>
        <v>0</v>
      </c>
      <c r="Q113" s="107"/>
    </row>
    <row r="114" spans="1:17" s="108" customFormat="1" ht="15" customHeight="1">
      <c r="A114" s="131"/>
      <c r="B114" s="97" t="s">
        <v>1077</v>
      </c>
      <c r="C114" s="97" t="s">
        <v>1022</v>
      </c>
      <c r="D114" s="98" t="s">
        <v>861</v>
      </c>
      <c r="E114" s="98" t="s">
        <v>595</v>
      </c>
      <c r="F114" s="98" t="s">
        <v>71</v>
      </c>
      <c r="G114" s="99"/>
      <c r="H114" s="99" t="s">
        <v>18</v>
      </c>
      <c r="I114" s="100" t="s">
        <v>47</v>
      </c>
      <c r="J114" s="101" t="s">
        <v>37</v>
      </c>
      <c r="K114" s="101">
        <v>25</v>
      </c>
      <c r="L114" s="105">
        <f t="shared" si="13"/>
        <v>4.6201848073922962</v>
      </c>
      <c r="M114" s="109">
        <v>385</v>
      </c>
      <c r="N114" s="104"/>
      <c r="O114" s="105">
        <f t="shared" si="38"/>
        <v>0</v>
      </c>
      <c r="P114" s="106">
        <f t="shared" si="39"/>
        <v>0</v>
      </c>
      <c r="Q114" s="107"/>
    </row>
    <row r="115" spans="1:17" s="121" customFormat="1" ht="15" hidden="1" customHeight="1">
      <c r="A115" s="130"/>
      <c r="B115" s="110" t="s">
        <v>70</v>
      </c>
      <c r="C115" s="110" t="s">
        <v>1022</v>
      </c>
      <c r="D115" s="111" t="s">
        <v>861</v>
      </c>
      <c r="E115" s="111" t="s">
        <v>595</v>
      </c>
      <c r="F115" s="111" t="s">
        <v>71</v>
      </c>
      <c r="G115" s="112"/>
      <c r="H115" s="112" t="s">
        <v>18</v>
      </c>
      <c r="I115" s="113" t="s">
        <v>50</v>
      </c>
      <c r="J115" s="114" t="s">
        <v>37</v>
      </c>
      <c r="K115" s="114">
        <v>25</v>
      </c>
      <c r="L115" s="118">
        <f t="shared" si="13"/>
        <v>5.1362054482179289</v>
      </c>
      <c r="M115" s="122">
        <v>428</v>
      </c>
      <c r="N115" s="117"/>
      <c r="O115" s="118">
        <f t="shared" si="1"/>
        <v>0</v>
      </c>
      <c r="P115" s="119">
        <f t="shared" si="2"/>
        <v>0</v>
      </c>
      <c r="Q115" s="113" t="s">
        <v>1035</v>
      </c>
    </row>
    <row r="116" spans="1:17" s="108" customFormat="1" ht="15" customHeight="1">
      <c r="A116" s="131"/>
      <c r="B116" s="97" t="s">
        <v>1078</v>
      </c>
      <c r="C116" s="97" t="s">
        <v>1022</v>
      </c>
      <c r="D116" s="98" t="s">
        <v>861</v>
      </c>
      <c r="E116" s="98" t="s">
        <v>595</v>
      </c>
      <c r="F116" s="98" t="s">
        <v>73</v>
      </c>
      <c r="G116" s="99"/>
      <c r="H116" s="99" t="s">
        <v>18</v>
      </c>
      <c r="I116" s="100" t="s">
        <v>47</v>
      </c>
      <c r="J116" s="101" t="s">
        <v>37</v>
      </c>
      <c r="K116" s="101">
        <v>25</v>
      </c>
      <c r="L116" s="105">
        <f t="shared" si="13"/>
        <v>3.3961358454338173</v>
      </c>
      <c r="M116" s="109">
        <v>283</v>
      </c>
      <c r="N116" s="104"/>
      <c r="O116" s="105">
        <f t="shared" ref="O116" si="40">IF(N116&lt;100,L116*N116,L116*N116*0.95)</f>
        <v>0</v>
      </c>
      <c r="P116" s="106">
        <f t="shared" ref="P116" si="41">IF(N116&lt;100,M116*N116,M116*N116*0.95)</f>
        <v>0</v>
      </c>
      <c r="Q116" s="100"/>
    </row>
    <row r="117" spans="1:17" s="121" customFormat="1" ht="15" hidden="1" customHeight="1">
      <c r="A117" s="130"/>
      <c r="B117" s="110" t="s">
        <v>72</v>
      </c>
      <c r="C117" s="110" t="s">
        <v>1022</v>
      </c>
      <c r="D117" s="111" t="s">
        <v>861</v>
      </c>
      <c r="E117" s="111" t="s">
        <v>595</v>
      </c>
      <c r="F117" s="111" t="s">
        <v>73</v>
      </c>
      <c r="G117" s="112"/>
      <c r="H117" s="112" t="s">
        <v>18</v>
      </c>
      <c r="I117" s="113" t="s">
        <v>50</v>
      </c>
      <c r="J117" s="114" t="s">
        <v>37</v>
      </c>
      <c r="K117" s="114">
        <v>25</v>
      </c>
      <c r="L117" s="118">
        <f t="shared" si="13"/>
        <v>3.7681507260290412</v>
      </c>
      <c r="M117" s="122">
        <v>314</v>
      </c>
      <c r="N117" s="117"/>
      <c r="O117" s="118">
        <f t="shared" si="1"/>
        <v>0</v>
      </c>
      <c r="P117" s="119">
        <f t="shared" si="2"/>
        <v>0</v>
      </c>
      <c r="Q117" s="113" t="s">
        <v>1035</v>
      </c>
    </row>
    <row r="118" spans="1:17" s="108" customFormat="1" ht="15" customHeight="1">
      <c r="A118" s="131"/>
      <c r="B118" s="97" t="s">
        <v>1079</v>
      </c>
      <c r="C118" s="97" t="s">
        <v>1022</v>
      </c>
      <c r="D118" s="98" t="s">
        <v>861</v>
      </c>
      <c r="E118" s="98" t="s">
        <v>595</v>
      </c>
      <c r="F118" s="98" t="s">
        <v>73</v>
      </c>
      <c r="G118" s="99"/>
      <c r="H118" s="99" t="s">
        <v>18</v>
      </c>
      <c r="I118" s="133" t="s">
        <v>1052</v>
      </c>
      <c r="J118" s="101" t="s">
        <v>37</v>
      </c>
      <c r="K118" s="101">
        <v>25</v>
      </c>
      <c r="L118" s="105">
        <f t="shared" si="13"/>
        <v>4.0681627265090601</v>
      </c>
      <c r="M118" s="109">
        <v>339</v>
      </c>
      <c r="N118" s="104"/>
      <c r="O118" s="105">
        <f t="shared" ref="O118" si="42">IF(N118&lt;100,L118*N118,L118*N118*0.95)</f>
        <v>0</v>
      </c>
      <c r="P118" s="106">
        <f t="shared" ref="P118" si="43">IF(N118&lt;100,M118*N118,M118*N118*0.95)</f>
        <v>0</v>
      </c>
      <c r="Q118" s="100"/>
    </row>
    <row r="119" spans="1:17" s="108" customFormat="1" ht="15" customHeight="1">
      <c r="A119" s="131"/>
      <c r="B119" s="97" t="s">
        <v>1080</v>
      </c>
      <c r="C119" s="97" t="s">
        <v>1022</v>
      </c>
      <c r="D119" s="98" t="s">
        <v>861</v>
      </c>
      <c r="E119" s="98" t="s">
        <v>595</v>
      </c>
      <c r="F119" s="98" t="s">
        <v>75</v>
      </c>
      <c r="G119" s="99"/>
      <c r="H119" s="99" t="s">
        <v>18</v>
      </c>
      <c r="I119" s="100" t="s">
        <v>47</v>
      </c>
      <c r="J119" s="101" t="s">
        <v>37</v>
      </c>
      <c r="K119" s="101">
        <v>25</v>
      </c>
      <c r="L119" s="105">
        <f t="shared" si="13"/>
        <v>4.6201848073922962</v>
      </c>
      <c r="M119" s="109">
        <v>385</v>
      </c>
      <c r="N119" s="104"/>
      <c r="O119" s="105">
        <f t="shared" ref="O119" si="44">IF(N119&lt;100,L119*N119,L119*N119*0.95)</f>
        <v>0</v>
      </c>
      <c r="P119" s="106">
        <f t="shared" ref="P119" si="45">IF(N119&lt;100,M119*N119,M119*N119*0.95)</f>
        <v>0</v>
      </c>
      <c r="Q119" s="100"/>
    </row>
    <row r="120" spans="1:17" s="121" customFormat="1" ht="15" hidden="1" customHeight="1">
      <c r="A120" s="130"/>
      <c r="B120" s="110" t="s">
        <v>74</v>
      </c>
      <c r="C120" s="110" t="s">
        <v>1022</v>
      </c>
      <c r="D120" s="111" t="s">
        <v>861</v>
      </c>
      <c r="E120" s="111" t="s">
        <v>595</v>
      </c>
      <c r="F120" s="111" t="s">
        <v>75</v>
      </c>
      <c r="G120" s="112"/>
      <c r="H120" s="112" t="s">
        <v>18</v>
      </c>
      <c r="I120" s="113" t="s">
        <v>50</v>
      </c>
      <c r="J120" s="114" t="s">
        <v>37</v>
      </c>
      <c r="K120" s="114">
        <v>25</v>
      </c>
      <c r="L120" s="118">
        <f t="shared" si="13"/>
        <v>5.1362054482179289</v>
      </c>
      <c r="M120" s="122">
        <v>428</v>
      </c>
      <c r="N120" s="117"/>
      <c r="O120" s="118">
        <f t="shared" si="1"/>
        <v>0</v>
      </c>
      <c r="P120" s="119">
        <f t="shared" si="2"/>
        <v>0</v>
      </c>
      <c r="Q120" s="113" t="s">
        <v>1035</v>
      </c>
    </row>
    <row r="121" spans="1:17" s="108" customFormat="1" ht="15" customHeight="1">
      <c r="A121" s="131"/>
      <c r="B121" s="97" t="s">
        <v>1081</v>
      </c>
      <c r="C121" s="97" t="s">
        <v>1022</v>
      </c>
      <c r="D121" s="98" t="s">
        <v>861</v>
      </c>
      <c r="E121" s="98" t="s">
        <v>595</v>
      </c>
      <c r="F121" s="98" t="s">
        <v>75</v>
      </c>
      <c r="G121" s="99"/>
      <c r="H121" s="99" t="s">
        <v>18</v>
      </c>
      <c r="I121" s="133" t="s">
        <v>1052</v>
      </c>
      <c r="J121" s="101" t="s">
        <v>37</v>
      </c>
      <c r="K121" s="101">
        <v>25</v>
      </c>
      <c r="L121" s="105">
        <f t="shared" si="13"/>
        <v>5.3642145685827431</v>
      </c>
      <c r="M121" s="109">
        <v>447</v>
      </c>
      <c r="N121" s="104"/>
      <c r="O121" s="105">
        <f t="shared" ref="O121" si="46">IF(N121&lt;100,L121*N121,L121*N121*0.95)</f>
        <v>0</v>
      </c>
      <c r="P121" s="106">
        <f t="shared" ref="P121" si="47">IF(N121&lt;100,M121*N121,M121*N121*0.95)</f>
        <v>0</v>
      </c>
      <c r="Q121" s="100"/>
    </row>
    <row r="122" spans="1:17" s="121" customFormat="1" ht="15" hidden="1" customHeight="1">
      <c r="A122" s="130"/>
      <c r="B122" s="110" t="s">
        <v>76</v>
      </c>
      <c r="C122" s="110" t="s">
        <v>1022</v>
      </c>
      <c r="D122" s="111" t="s">
        <v>861</v>
      </c>
      <c r="E122" s="111" t="s">
        <v>595</v>
      </c>
      <c r="F122" s="111" t="s">
        <v>77</v>
      </c>
      <c r="G122" s="112"/>
      <c r="H122" s="112" t="s">
        <v>18</v>
      </c>
      <c r="I122" s="113" t="s">
        <v>50</v>
      </c>
      <c r="J122" s="114" t="s">
        <v>37</v>
      </c>
      <c r="K122" s="114">
        <v>25</v>
      </c>
      <c r="L122" s="118">
        <f t="shared" si="13"/>
        <v>5.1362054482179289</v>
      </c>
      <c r="M122" s="122">
        <v>428</v>
      </c>
      <c r="N122" s="117"/>
      <c r="O122" s="118">
        <f t="shared" si="1"/>
        <v>0</v>
      </c>
      <c r="P122" s="119">
        <f t="shared" si="2"/>
        <v>0</v>
      </c>
      <c r="Q122" s="113" t="s">
        <v>1035</v>
      </c>
    </row>
    <row r="123" spans="1:17" s="108" customFormat="1" ht="15" customHeight="1">
      <c r="A123" s="131"/>
      <c r="B123" s="97" t="s">
        <v>1082</v>
      </c>
      <c r="C123" s="97" t="s">
        <v>1022</v>
      </c>
      <c r="D123" s="98" t="s">
        <v>861</v>
      </c>
      <c r="E123" s="98" t="s">
        <v>595</v>
      </c>
      <c r="F123" s="98" t="s">
        <v>77</v>
      </c>
      <c r="G123" s="99"/>
      <c r="H123" s="99" t="s">
        <v>18</v>
      </c>
      <c r="I123" s="133" t="s">
        <v>1052</v>
      </c>
      <c r="J123" s="101" t="s">
        <v>37</v>
      </c>
      <c r="K123" s="101">
        <v>25</v>
      </c>
      <c r="L123" s="105">
        <f t="shared" si="13"/>
        <v>5.3642145685827431</v>
      </c>
      <c r="M123" s="109">
        <v>447</v>
      </c>
      <c r="N123" s="104"/>
      <c r="O123" s="105">
        <f t="shared" ref="O123" si="48">IF(N123&lt;100,L123*N123,L123*N123*0.95)</f>
        <v>0</v>
      </c>
      <c r="P123" s="106">
        <f t="shared" ref="P123" si="49">IF(N123&lt;100,M123*N123,M123*N123*0.95)</f>
        <v>0</v>
      </c>
      <c r="Q123" s="100"/>
    </row>
    <row r="124" spans="1:17" s="108" customFormat="1" ht="15" customHeight="1">
      <c r="A124" s="131"/>
      <c r="B124" s="97" t="s">
        <v>1083</v>
      </c>
      <c r="C124" s="97" t="s">
        <v>1022</v>
      </c>
      <c r="D124" s="98" t="s">
        <v>861</v>
      </c>
      <c r="E124" s="98" t="s">
        <v>595</v>
      </c>
      <c r="F124" s="98" t="s">
        <v>79</v>
      </c>
      <c r="G124" s="99"/>
      <c r="H124" s="99" t="s">
        <v>18</v>
      </c>
      <c r="I124" s="100" t="s">
        <v>47</v>
      </c>
      <c r="J124" s="101" t="s">
        <v>37</v>
      </c>
      <c r="K124" s="101">
        <v>25</v>
      </c>
      <c r="L124" s="105">
        <f t="shared" si="13"/>
        <v>4.6201848073922962</v>
      </c>
      <c r="M124" s="109">
        <v>385</v>
      </c>
      <c r="N124" s="104"/>
      <c r="O124" s="105">
        <f t="shared" ref="O124" si="50">IF(N124&lt;100,L124*N124,L124*N124*0.95)</f>
        <v>0</v>
      </c>
      <c r="P124" s="106">
        <f t="shared" ref="P124" si="51">IF(N124&lt;100,M124*N124,M124*N124*0.95)</f>
        <v>0</v>
      </c>
      <c r="Q124" s="100"/>
    </row>
    <row r="125" spans="1:17" s="121" customFormat="1" ht="15" hidden="1" customHeight="1">
      <c r="A125" s="130"/>
      <c r="B125" s="110" t="s">
        <v>78</v>
      </c>
      <c r="C125" s="110" t="s">
        <v>1022</v>
      </c>
      <c r="D125" s="111" t="s">
        <v>861</v>
      </c>
      <c r="E125" s="111" t="s">
        <v>595</v>
      </c>
      <c r="F125" s="111" t="s">
        <v>79</v>
      </c>
      <c r="G125" s="112"/>
      <c r="H125" s="112" t="s">
        <v>18</v>
      </c>
      <c r="I125" s="113" t="s">
        <v>50</v>
      </c>
      <c r="J125" s="114" t="s">
        <v>37</v>
      </c>
      <c r="K125" s="114">
        <v>25</v>
      </c>
      <c r="L125" s="118">
        <f t="shared" si="13"/>
        <v>4.9561982479299171</v>
      </c>
      <c r="M125" s="122">
        <v>413</v>
      </c>
      <c r="N125" s="117"/>
      <c r="O125" s="118">
        <f t="shared" si="1"/>
        <v>0</v>
      </c>
      <c r="P125" s="119">
        <f t="shared" si="2"/>
        <v>0</v>
      </c>
      <c r="Q125" s="113" t="s">
        <v>1035</v>
      </c>
    </row>
    <row r="126" spans="1:17" s="108" customFormat="1" ht="15" customHeight="1">
      <c r="A126" s="131"/>
      <c r="B126" s="97" t="s">
        <v>1084</v>
      </c>
      <c r="C126" s="97" t="s">
        <v>1022</v>
      </c>
      <c r="D126" s="98" t="s">
        <v>861</v>
      </c>
      <c r="E126" s="98" t="s">
        <v>595</v>
      </c>
      <c r="F126" s="98" t="s">
        <v>79</v>
      </c>
      <c r="G126" s="99"/>
      <c r="H126" s="99" t="s">
        <v>18</v>
      </c>
      <c r="I126" s="133" t="s">
        <v>1052</v>
      </c>
      <c r="J126" s="101" t="s">
        <v>37</v>
      </c>
      <c r="K126" s="101">
        <v>25</v>
      </c>
      <c r="L126" s="105">
        <f t="shared" si="13"/>
        <v>5.2682107284291373</v>
      </c>
      <c r="M126" s="109">
        <v>439</v>
      </c>
      <c r="N126" s="104"/>
      <c r="O126" s="105">
        <f t="shared" ref="O126" si="52">IF(N126&lt;100,L126*N126,L126*N126*0.95)</f>
        <v>0</v>
      </c>
      <c r="P126" s="106">
        <f t="shared" ref="P126" si="53">IF(N126&lt;100,M126*N126,M126*N126*0.95)</f>
        <v>0</v>
      </c>
      <c r="Q126" s="100"/>
    </row>
    <row r="127" spans="1:17" s="121" customFormat="1" ht="15" hidden="1" customHeight="1">
      <c r="A127" s="130"/>
      <c r="B127" s="110" t="s">
        <v>80</v>
      </c>
      <c r="C127" s="110" t="s">
        <v>1022</v>
      </c>
      <c r="D127" s="111" t="s">
        <v>861</v>
      </c>
      <c r="E127" s="111" t="s">
        <v>595</v>
      </c>
      <c r="F127" s="111" t="s">
        <v>81</v>
      </c>
      <c r="G127" s="112"/>
      <c r="H127" s="112" t="s">
        <v>18</v>
      </c>
      <c r="I127" s="113" t="s">
        <v>47</v>
      </c>
      <c r="J127" s="114" t="s">
        <v>37</v>
      </c>
      <c r="K127" s="114">
        <v>25</v>
      </c>
      <c r="L127" s="118">
        <f t="shared" si="13"/>
        <v>6.0842433697347893</v>
      </c>
      <c r="M127" s="122">
        <v>507</v>
      </c>
      <c r="N127" s="117"/>
      <c r="O127" s="118">
        <f t="shared" ref="O127:O129" si="54">IF(N127&lt;100,L127*N127,L127*N127*0.95)</f>
        <v>0</v>
      </c>
      <c r="P127" s="119">
        <f t="shared" ref="P127:P129" si="55">IF(N127&lt;100,M127*N127,M127*N127*0.95)</f>
        <v>0</v>
      </c>
      <c r="Q127" s="120" t="s">
        <v>1025</v>
      </c>
    </row>
    <row r="128" spans="1:17" s="108" customFormat="1" ht="15" customHeight="1">
      <c r="A128" s="131"/>
      <c r="B128" s="97" t="s">
        <v>1085</v>
      </c>
      <c r="C128" s="97" t="s">
        <v>1022</v>
      </c>
      <c r="D128" s="98" t="s">
        <v>861</v>
      </c>
      <c r="E128" s="98" t="s">
        <v>595</v>
      </c>
      <c r="F128" s="98" t="s">
        <v>81</v>
      </c>
      <c r="G128" s="99"/>
      <c r="H128" s="99" t="s">
        <v>18</v>
      </c>
      <c r="I128" s="100" t="s">
        <v>50</v>
      </c>
      <c r="J128" s="101" t="s">
        <v>37</v>
      </c>
      <c r="K128" s="101">
        <v>25</v>
      </c>
      <c r="L128" s="105">
        <f t="shared" si="13"/>
        <v>6.5282611304452178</v>
      </c>
      <c r="M128" s="109">
        <v>544</v>
      </c>
      <c r="N128" s="104"/>
      <c r="O128" s="105">
        <f t="shared" si="54"/>
        <v>0</v>
      </c>
      <c r="P128" s="106">
        <f t="shared" si="55"/>
        <v>0</v>
      </c>
      <c r="Q128" s="107"/>
    </row>
    <row r="129" spans="1:17" s="108" customFormat="1" ht="15" customHeight="1">
      <c r="A129" s="131"/>
      <c r="B129" s="97" t="s">
        <v>1086</v>
      </c>
      <c r="C129" s="97" t="s">
        <v>1022</v>
      </c>
      <c r="D129" s="98" t="s">
        <v>861</v>
      </c>
      <c r="E129" s="98" t="s">
        <v>595</v>
      </c>
      <c r="F129" s="98" t="s">
        <v>81</v>
      </c>
      <c r="G129" s="99"/>
      <c r="H129" s="99" t="s">
        <v>18</v>
      </c>
      <c r="I129" s="133" t="s">
        <v>1052</v>
      </c>
      <c r="J129" s="101" t="s">
        <v>37</v>
      </c>
      <c r="K129" s="101">
        <v>25</v>
      </c>
      <c r="L129" s="105">
        <f t="shared" si="13"/>
        <v>6.8522740909636388</v>
      </c>
      <c r="M129" s="109">
        <v>571</v>
      </c>
      <c r="N129" s="104"/>
      <c r="O129" s="105">
        <f t="shared" si="54"/>
        <v>0</v>
      </c>
      <c r="P129" s="106">
        <f t="shared" si="55"/>
        <v>0</v>
      </c>
      <c r="Q129" s="107"/>
    </row>
    <row r="130" spans="1:17" s="108" customFormat="1" ht="15" customHeight="1">
      <c r="A130" s="131"/>
      <c r="B130" s="97" t="s">
        <v>1087</v>
      </c>
      <c r="C130" s="97" t="s">
        <v>1022</v>
      </c>
      <c r="D130" s="98" t="s">
        <v>861</v>
      </c>
      <c r="E130" s="98" t="s">
        <v>595</v>
      </c>
      <c r="F130" s="98" t="s">
        <v>83</v>
      </c>
      <c r="G130" s="99"/>
      <c r="H130" s="99" t="s">
        <v>18</v>
      </c>
      <c r="I130" s="100" t="s">
        <v>47</v>
      </c>
      <c r="J130" s="101" t="s">
        <v>37</v>
      </c>
      <c r="K130" s="101">
        <v>25</v>
      </c>
      <c r="L130" s="105">
        <f t="shared" si="13"/>
        <v>3.3961358454338173</v>
      </c>
      <c r="M130" s="109">
        <v>283</v>
      </c>
      <c r="N130" s="104"/>
      <c r="O130" s="105">
        <f t="shared" ref="O130" si="56">IF(N130&lt;100,L130*N130,L130*N130*0.95)</f>
        <v>0</v>
      </c>
      <c r="P130" s="106">
        <f t="shared" ref="P130" si="57">IF(N130&lt;100,M130*N130,M130*N130*0.95)</f>
        <v>0</v>
      </c>
      <c r="Q130" s="107"/>
    </row>
    <row r="131" spans="1:17" s="121" customFormat="1" ht="15" hidden="1" customHeight="1">
      <c r="A131" s="130"/>
      <c r="B131" s="110" t="s">
        <v>82</v>
      </c>
      <c r="C131" s="110" t="s">
        <v>1022</v>
      </c>
      <c r="D131" s="111" t="s">
        <v>861</v>
      </c>
      <c r="E131" s="111" t="s">
        <v>595</v>
      </c>
      <c r="F131" s="111" t="s">
        <v>83</v>
      </c>
      <c r="G131" s="112"/>
      <c r="H131" s="112" t="s">
        <v>18</v>
      </c>
      <c r="I131" s="113" t="s">
        <v>50</v>
      </c>
      <c r="J131" s="114" t="s">
        <v>37</v>
      </c>
      <c r="K131" s="114">
        <v>25</v>
      </c>
      <c r="L131" s="118">
        <f t="shared" si="13"/>
        <v>3.7681507260290412</v>
      </c>
      <c r="M131" s="122">
        <v>314</v>
      </c>
      <c r="N131" s="117"/>
      <c r="O131" s="118">
        <f t="shared" ref="O131:O236" si="58">IF(N131&lt;100,L131*N131,L131*N131*0.95)</f>
        <v>0</v>
      </c>
      <c r="P131" s="119">
        <f t="shared" ref="P131:P236" si="59">IF(N131&lt;100,M131*N131,M131*N131*0.95)</f>
        <v>0</v>
      </c>
      <c r="Q131" s="120" t="s">
        <v>1025</v>
      </c>
    </row>
    <row r="132" spans="1:17" s="108" customFormat="1" ht="15" customHeight="1">
      <c r="A132" s="131"/>
      <c r="B132" s="97" t="s">
        <v>1088</v>
      </c>
      <c r="C132" s="97" t="s">
        <v>1022</v>
      </c>
      <c r="D132" s="98" t="s">
        <v>861</v>
      </c>
      <c r="E132" s="98" t="s">
        <v>595</v>
      </c>
      <c r="F132" s="98" t="s">
        <v>83</v>
      </c>
      <c r="G132" s="99"/>
      <c r="H132" s="99" t="s">
        <v>18</v>
      </c>
      <c r="I132" s="133" t="s">
        <v>1052</v>
      </c>
      <c r="J132" s="101" t="s">
        <v>37</v>
      </c>
      <c r="K132" s="101">
        <v>25</v>
      </c>
      <c r="L132" s="105">
        <f t="shared" si="13"/>
        <v>4.0681627265090601</v>
      </c>
      <c r="M132" s="109">
        <v>339</v>
      </c>
      <c r="N132" s="104"/>
      <c r="O132" s="105">
        <f t="shared" ref="O132" si="60">IF(N132&lt;100,L132*N132,L132*N132*0.95)</f>
        <v>0</v>
      </c>
      <c r="P132" s="106">
        <f t="shared" ref="P132" si="61">IF(N132&lt;100,M132*N132,M132*N132*0.95)</f>
        <v>0</v>
      </c>
      <c r="Q132" s="107"/>
    </row>
    <row r="133" spans="1:17" s="108" customFormat="1" ht="15" customHeight="1">
      <c r="A133" s="123"/>
      <c r="B133" s="97" t="s">
        <v>84</v>
      </c>
      <c r="C133" s="97" t="s">
        <v>1022</v>
      </c>
      <c r="D133" s="98" t="s">
        <v>861</v>
      </c>
      <c r="E133" s="98" t="s">
        <v>595</v>
      </c>
      <c r="F133" s="98" t="s">
        <v>85</v>
      </c>
      <c r="G133" s="99"/>
      <c r="H133" s="99" t="s">
        <v>18</v>
      </c>
      <c r="I133" s="100" t="s">
        <v>47</v>
      </c>
      <c r="J133" s="101" t="s">
        <v>37</v>
      </c>
      <c r="K133" s="101">
        <v>25</v>
      </c>
      <c r="L133" s="105">
        <f t="shared" si="13"/>
        <v>3.7681507260290412</v>
      </c>
      <c r="M133" s="109">
        <v>314</v>
      </c>
      <c r="N133" s="104"/>
      <c r="O133" s="105">
        <f t="shared" si="58"/>
        <v>0</v>
      </c>
      <c r="P133" s="106">
        <f t="shared" si="59"/>
        <v>0</v>
      </c>
      <c r="Q133" s="107" t="s">
        <v>1025</v>
      </c>
    </row>
    <row r="134" spans="1:17" s="121" customFormat="1" ht="15" hidden="1" customHeight="1">
      <c r="A134" s="130"/>
      <c r="B134" s="110" t="s">
        <v>86</v>
      </c>
      <c r="C134" s="110" t="s">
        <v>1022</v>
      </c>
      <c r="D134" s="111" t="s">
        <v>861</v>
      </c>
      <c r="E134" s="111" t="s">
        <v>595</v>
      </c>
      <c r="F134" s="111" t="s">
        <v>85</v>
      </c>
      <c r="G134" s="112"/>
      <c r="H134" s="112" t="s">
        <v>18</v>
      </c>
      <c r="I134" s="113" t="s">
        <v>50</v>
      </c>
      <c r="J134" s="114" t="s">
        <v>37</v>
      </c>
      <c r="K134" s="114">
        <v>25</v>
      </c>
      <c r="L134" s="118">
        <f t="shared" si="13"/>
        <v>4.3201728069122769</v>
      </c>
      <c r="M134" s="122">
        <v>360</v>
      </c>
      <c r="N134" s="117"/>
      <c r="O134" s="118">
        <f t="shared" si="58"/>
        <v>0</v>
      </c>
      <c r="P134" s="119">
        <f t="shared" si="59"/>
        <v>0</v>
      </c>
      <c r="Q134" s="120" t="s">
        <v>1025</v>
      </c>
    </row>
    <row r="135" spans="1:17" s="108" customFormat="1" ht="15" customHeight="1">
      <c r="A135" s="131"/>
      <c r="B135" s="97" t="s">
        <v>1089</v>
      </c>
      <c r="C135" s="97" t="s">
        <v>1022</v>
      </c>
      <c r="D135" s="98" t="s">
        <v>861</v>
      </c>
      <c r="E135" s="98" t="s">
        <v>595</v>
      </c>
      <c r="F135" s="98" t="s">
        <v>85</v>
      </c>
      <c r="G135" s="99"/>
      <c r="H135" s="99" t="s">
        <v>18</v>
      </c>
      <c r="I135" s="133" t="s">
        <v>1052</v>
      </c>
      <c r="J135" s="101" t="s">
        <v>37</v>
      </c>
      <c r="K135" s="101">
        <v>25</v>
      </c>
      <c r="L135" s="105">
        <f t="shared" si="13"/>
        <v>4.7401896075843037</v>
      </c>
      <c r="M135" s="109">
        <v>395</v>
      </c>
      <c r="N135" s="104"/>
      <c r="O135" s="105">
        <f t="shared" ref="O135" si="62">IF(N135&lt;100,L135*N135,L135*N135*0.95)</f>
        <v>0</v>
      </c>
      <c r="P135" s="106">
        <f t="shared" ref="P135" si="63">IF(N135&lt;100,M135*N135,M135*N135*0.95)</f>
        <v>0</v>
      </c>
      <c r="Q135" s="107"/>
    </row>
    <row r="136" spans="1:17" s="121" customFormat="1" ht="15" hidden="1" customHeight="1">
      <c r="A136" s="130"/>
      <c r="B136" s="110" t="s">
        <v>87</v>
      </c>
      <c r="C136" s="110" t="s">
        <v>1022</v>
      </c>
      <c r="D136" s="111" t="s">
        <v>861</v>
      </c>
      <c r="E136" s="111" t="s">
        <v>595</v>
      </c>
      <c r="F136" s="111" t="s">
        <v>88</v>
      </c>
      <c r="G136" s="112"/>
      <c r="H136" s="112" t="s">
        <v>18</v>
      </c>
      <c r="I136" s="113" t="s">
        <v>47</v>
      </c>
      <c r="J136" s="114" t="s">
        <v>37</v>
      </c>
      <c r="K136" s="114">
        <v>25</v>
      </c>
      <c r="L136" s="118">
        <f t="shared" si="13"/>
        <v>2.5081003240129607</v>
      </c>
      <c r="M136" s="122">
        <v>209</v>
      </c>
      <c r="N136" s="117"/>
      <c r="O136" s="118">
        <f t="shared" si="58"/>
        <v>0</v>
      </c>
      <c r="P136" s="119">
        <f t="shared" si="59"/>
        <v>0</v>
      </c>
      <c r="Q136" s="120" t="s">
        <v>1025</v>
      </c>
    </row>
    <row r="137" spans="1:17" s="108" customFormat="1" ht="15" customHeight="1">
      <c r="A137" s="131"/>
      <c r="B137" s="97" t="s">
        <v>1090</v>
      </c>
      <c r="C137" s="97" t="s">
        <v>1022</v>
      </c>
      <c r="D137" s="98" t="s">
        <v>861</v>
      </c>
      <c r="E137" s="98" t="s">
        <v>595</v>
      </c>
      <c r="F137" s="98" t="s">
        <v>88</v>
      </c>
      <c r="G137" s="99"/>
      <c r="H137" s="99" t="s">
        <v>18</v>
      </c>
      <c r="I137" s="100" t="s">
        <v>50</v>
      </c>
      <c r="J137" s="101" t="s">
        <v>37</v>
      </c>
      <c r="K137" s="101">
        <v>25</v>
      </c>
      <c r="L137" s="105">
        <f t="shared" si="13"/>
        <v>3.0601224048961959</v>
      </c>
      <c r="M137" s="109">
        <v>255</v>
      </c>
      <c r="N137" s="104"/>
      <c r="O137" s="105">
        <f t="shared" ref="O137" si="64">IF(N137&lt;100,L137*N137,L137*N137*0.95)</f>
        <v>0</v>
      </c>
      <c r="P137" s="106">
        <f t="shared" ref="P137" si="65">IF(N137&lt;100,M137*N137,M137*N137*0.95)</f>
        <v>0</v>
      </c>
      <c r="Q137" s="107"/>
    </row>
    <row r="138" spans="1:17" s="108" customFormat="1" ht="15" customHeight="1">
      <c r="A138" s="123"/>
      <c r="B138" s="97" t="s">
        <v>89</v>
      </c>
      <c r="C138" s="97" t="s">
        <v>1022</v>
      </c>
      <c r="D138" s="98" t="s">
        <v>861</v>
      </c>
      <c r="E138" s="98" t="s">
        <v>595</v>
      </c>
      <c r="F138" s="98" t="s">
        <v>90</v>
      </c>
      <c r="G138" s="99"/>
      <c r="H138" s="99" t="s">
        <v>18</v>
      </c>
      <c r="I138" s="100" t="s">
        <v>47</v>
      </c>
      <c r="J138" s="101" t="s">
        <v>37</v>
      </c>
      <c r="K138" s="101">
        <v>25</v>
      </c>
      <c r="L138" s="105">
        <f t="shared" si="13"/>
        <v>4.5721828873154928</v>
      </c>
      <c r="M138" s="109">
        <v>381</v>
      </c>
      <c r="N138" s="104"/>
      <c r="O138" s="105">
        <f t="shared" si="58"/>
        <v>0</v>
      </c>
      <c r="P138" s="106">
        <f t="shared" si="59"/>
        <v>0</v>
      </c>
      <c r="Q138" s="107" t="s">
        <v>1025</v>
      </c>
    </row>
    <row r="139" spans="1:17" s="108" customFormat="1" ht="15" customHeight="1">
      <c r="A139" s="136"/>
      <c r="B139" s="97" t="s">
        <v>1091</v>
      </c>
      <c r="C139" s="97" t="s">
        <v>1022</v>
      </c>
      <c r="D139" s="98" t="s">
        <v>861</v>
      </c>
      <c r="E139" s="98" t="s">
        <v>595</v>
      </c>
      <c r="F139" s="98" t="s">
        <v>90</v>
      </c>
      <c r="G139" s="99"/>
      <c r="H139" s="99" t="s">
        <v>18</v>
      </c>
      <c r="I139" s="100" t="s">
        <v>50</v>
      </c>
      <c r="J139" s="101" t="s">
        <v>37</v>
      </c>
      <c r="K139" s="101">
        <v>25</v>
      </c>
      <c r="L139" s="105">
        <f t="shared" si="13"/>
        <v>4.7881915276611062</v>
      </c>
      <c r="M139" s="109">
        <v>399</v>
      </c>
      <c r="N139" s="104"/>
      <c r="O139" s="105">
        <f t="shared" ref="O139:O140" si="66">IF(N139&lt;100,L139*N139,L139*N139*0.95)</f>
        <v>0</v>
      </c>
      <c r="P139" s="106">
        <f t="shared" ref="P139:P140" si="67">IF(N139&lt;100,M139*N139,M139*N139*0.95)</f>
        <v>0</v>
      </c>
      <c r="Q139" s="107"/>
    </row>
    <row r="140" spans="1:17" s="108" customFormat="1" ht="15" customHeight="1">
      <c r="A140" s="136"/>
      <c r="B140" s="97" t="s">
        <v>1092</v>
      </c>
      <c r="C140" s="97" t="s">
        <v>1022</v>
      </c>
      <c r="D140" s="98" t="s">
        <v>861</v>
      </c>
      <c r="E140" s="98" t="s">
        <v>595</v>
      </c>
      <c r="F140" s="98" t="s">
        <v>90</v>
      </c>
      <c r="G140" s="99"/>
      <c r="H140" s="99" t="s">
        <v>18</v>
      </c>
      <c r="I140" s="133" t="s">
        <v>1052</v>
      </c>
      <c r="J140" s="101" t="s">
        <v>37</v>
      </c>
      <c r="K140" s="101">
        <v>25</v>
      </c>
      <c r="L140" s="105">
        <f t="shared" si="13"/>
        <v>5.0042001680067205</v>
      </c>
      <c r="M140" s="109">
        <v>417</v>
      </c>
      <c r="N140" s="104"/>
      <c r="O140" s="105">
        <f t="shared" si="66"/>
        <v>0</v>
      </c>
      <c r="P140" s="106">
        <f t="shared" si="67"/>
        <v>0</v>
      </c>
      <c r="Q140" s="107"/>
    </row>
    <row r="141" spans="1:17" s="108" customFormat="1" ht="15" customHeight="1">
      <c r="A141" s="136"/>
      <c r="B141" s="97" t="s">
        <v>1093</v>
      </c>
      <c r="C141" s="97" t="s">
        <v>1022</v>
      </c>
      <c r="D141" s="98" t="s">
        <v>861</v>
      </c>
      <c r="E141" s="98" t="s">
        <v>595</v>
      </c>
      <c r="F141" s="98" t="s">
        <v>92</v>
      </c>
      <c r="G141" s="99"/>
      <c r="H141" s="99" t="s">
        <v>18</v>
      </c>
      <c r="I141" s="100" t="s">
        <v>47</v>
      </c>
      <c r="J141" s="101" t="s">
        <v>37</v>
      </c>
      <c r="K141" s="101">
        <v>25</v>
      </c>
      <c r="L141" s="105">
        <f t="shared" si="13"/>
        <v>3.2521300852034081</v>
      </c>
      <c r="M141" s="109">
        <v>271</v>
      </c>
      <c r="N141" s="104"/>
      <c r="O141" s="105">
        <f t="shared" ref="O141" si="68">IF(N141&lt;100,L141*N141,L141*N141*0.95)</f>
        <v>0</v>
      </c>
      <c r="P141" s="106">
        <f t="shared" ref="P141" si="69">IF(N141&lt;100,M141*N141,M141*N141*0.95)</f>
        <v>0</v>
      </c>
      <c r="Q141" s="107"/>
    </row>
    <row r="142" spans="1:17" s="121" customFormat="1" ht="15" hidden="1" customHeight="1">
      <c r="A142" s="130"/>
      <c r="B142" s="110" t="s">
        <v>91</v>
      </c>
      <c r="C142" s="110" t="s">
        <v>1022</v>
      </c>
      <c r="D142" s="111" t="s">
        <v>861</v>
      </c>
      <c r="E142" s="111" t="s">
        <v>595</v>
      </c>
      <c r="F142" s="111" t="s">
        <v>92</v>
      </c>
      <c r="G142" s="112"/>
      <c r="H142" s="112" t="s">
        <v>18</v>
      </c>
      <c r="I142" s="113" t="s">
        <v>50</v>
      </c>
      <c r="J142" s="114" t="s">
        <v>37</v>
      </c>
      <c r="K142" s="114">
        <v>25</v>
      </c>
      <c r="L142" s="118">
        <f t="shared" si="13"/>
        <v>4.3201728069122769</v>
      </c>
      <c r="M142" s="122">
        <v>360</v>
      </c>
      <c r="N142" s="117"/>
      <c r="O142" s="118">
        <f t="shared" si="58"/>
        <v>0</v>
      </c>
      <c r="P142" s="119">
        <f t="shared" si="59"/>
        <v>0</v>
      </c>
      <c r="Q142" s="120" t="s">
        <v>1025</v>
      </c>
    </row>
    <row r="143" spans="1:17" s="108" customFormat="1" ht="15" customHeight="1">
      <c r="A143" s="131"/>
      <c r="B143" s="97" t="s">
        <v>1094</v>
      </c>
      <c r="C143" s="97" t="s">
        <v>1022</v>
      </c>
      <c r="D143" s="98" t="s">
        <v>861</v>
      </c>
      <c r="E143" s="98" t="s">
        <v>595</v>
      </c>
      <c r="F143" s="98" t="s">
        <v>92</v>
      </c>
      <c r="G143" s="99"/>
      <c r="H143" s="99" t="s">
        <v>18</v>
      </c>
      <c r="I143" s="133" t="s">
        <v>1052</v>
      </c>
      <c r="J143" s="101" t="s">
        <v>37</v>
      </c>
      <c r="K143" s="101">
        <v>25</v>
      </c>
      <c r="L143" s="105">
        <f t="shared" si="13"/>
        <v>4.4521780871234853</v>
      </c>
      <c r="M143" s="109">
        <v>371</v>
      </c>
      <c r="N143" s="104"/>
      <c r="O143" s="105">
        <f t="shared" ref="O143" si="70">IF(N143&lt;100,L143*N143,L143*N143*0.95)</f>
        <v>0</v>
      </c>
      <c r="P143" s="106">
        <f t="shared" ref="P143" si="71">IF(N143&lt;100,M143*N143,M143*N143*0.95)</f>
        <v>0</v>
      </c>
      <c r="Q143" s="107"/>
    </row>
    <row r="144" spans="1:17" s="121" customFormat="1" ht="15" hidden="1" customHeight="1">
      <c r="A144" s="130"/>
      <c r="B144" s="110" t="s">
        <v>93</v>
      </c>
      <c r="C144" s="110" t="s">
        <v>1022</v>
      </c>
      <c r="D144" s="111" t="s">
        <v>861</v>
      </c>
      <c r="E144" s="111" t="s">
        <v>595</v>
      </c>
      <c r="F144" s="111" t="s">
        <v>94</v>
      </c>
      <c r="G144" s="112"/>
      <c r="H144" s="112" t="s">
        <v>18</v>
      </c>
      <c r="I144" s="113" t="s">
        <v>53</v>
      </c>
      <c r="J144" s="114" t="s">
        <v>37</v>
      </c>
      <c r="K144" s="114">
        <v>25</v>
      </c>
      <c r="L144" s="118">
        <f t="shared" si="13"/>
        <v>3.6481459258370337</v>
      </c>
      <c r="M144" s="122">
        <v>304</v>
      </c>
      <c r="N144" s="117"/>
      <c r="O144" s="118">
        <f t="shared" si="58"/>
        <v>0</v>
      </c>
      <c r="P144" s="119">
        <f t="shared" si="59"/>
        <v>0</v>
      </c>
      <c r="Q144" s="113" t="s">
        <v>1035</v>
      </c>
    </row>
    <row r="145" spans="1:17" s="108" customFormat="1" ht="15" customHeight="1">
      <c r="A145" s="131"/>
      <c r="B145" s="97" t="s">
        <v>1095</v>
      </c>
      <c r="C145" s="97" t="s">
        <v>1022</v>
      </c>
      <c r="D145" s="98" t="s">
        <v>861</v>
      </c>
      <c r="E145" s="98" t="s">
        <v>595</v>
      </c>
      <c r="F145" s="98" t="s">
        <v>596</v>
      </c>
      <c r="G145" s="132" t="s">
        <v>1096</v>
      </c>
      <c r="H145" s="99" t="s">
        <v>18</v>
      </c>
      <c r="I145" s="100" t="s">
        <v>47</v>
      </c>
      <c r="J145" s="101" t="s">
        <v>37</v>
      </c>
      <c r="K145" s="101">
        <v>25</v>
      </c>
      <c r="L145" s="105">
        <f t="shared" si="13"/>
        <v>4.7041881675267012</v>
      </c>
      <c r="M145" s="109">
        <v>392</v>
      </c>
      <c r="N145" s="104"/>
      <c r="O145" s="105">
        <f t="shared" ref="O145" si="72">IF(N145&lt;100,L145*N145,L145*N145*0.95)</f>
        <v>0</v>
      </c>
      <c r="P145" s="106">
        <f t="shared" ref="P145" si="73">IF(N145&lt;100,M145*N145,M145*N145*0.95)</f>
        <v>0</v>
      </c>
      <c r="Q145" s="100"/>
    </row>
    <row r="146" spans="1:17" s="121" customFormat="1" ht="15" hidden="1" customHeight="1">
      <c r="A146" s="130"/>
      <c r="B146" s="110" t="s">
        <v>1027</v>
      </c>
      <c r="C146" s="110" t="s">
        <v>1022</v>
      </c>
      <c r="D146" s="111" t="s">
        <v>861</v>
      </c>
      <c r="E146" s="111" t="s">
        <v>595</v>
      </c>
      <c r="F146" s="111" t="s">
        <v>596</v>
      </c>
      <c r="G146" s="112"/>
      <c r="H146" s="112" t="s">
        <v>18</v>
      </c>
      <c r="I146" s="113" t="s">
        <v>47</v>
      </c>
      <c r="J146" s="114" t="s">
        <v>37</v>
      </c>
      <c r="K146" s="114">
        <v>25</v>
      </c>
      <c r="L146" s="118">
        <f t="shared" si="13"/>
        <v>4.7041881675267012</v>
      </c>
      <c r="M146" s="122">
        <v>392</v>
      </c>
      <c r="N146" s="117"/>
      <c r="O146" s="118">
        <f t="shared" si="58"/>
        <v>0</v>
      </c>
      <c r="P146" s="119">
        <f t="shared" si="59"/>
        <v>0</v>
      </c>
      <c r="Q146" s="120" t="s">
        <v>1025</v>
      </c>
    </row>
    <row r="147" spans="1:17" s="108" customFormat="1" ht="15" customHeight="1">
      <c r="A147" s="131"/>
      <c r="B147" s="97" t="s">
        <v>1097</v>
      </c>
      <c r="C147" s="97" t="s">
        <v>1022</v>
      </c>
      <c r="D147" s="98" t="s">
        <v>861</v>
      </c>
      <c r="E147" s="98" t="s">
        <v>595</v>
      </c>
      <c r="F147" s="98" t="s">
        <v>596</v>
      </c>
      <c r="G147" s="99"/>
      <c r="H147" s="99" t="s">
        <v>18</v>
      </c>
      <c r="I147" s="100" t="s">
        <v>50</v>
      </c>
      <c r="J147" s="101" t="s">
        <v>37</v>
      </c>
      <c r="K147" s="101">
        <v>25</v>
      </c>
      <c r="L147" s="105">
        <f t="shared" si="13"/>
        <v>4.7041881675267012</v>
      </c>
      <c r="M147" s="109">
        <v>392</v>
      </c>
      <c r="N147" s="104"/>
      <c r="O147" s="105">
        <f t="shared" ref="O147" si="74">IF(N147&lt;100,L147*N147,L147*N147*0.95)</f>
        <v>0</v>
      </c>
      <c r="P147" s="106">
        <f t="shared" ref="P147" si="75">IF(N147&lt;100,M147*N147,M147*N147*0.95)</f>
        <v>0</v>
      </c>
      <c r="Q147" s="107"/>
    </row>
    <row r="148" spans="1:17" s="108" customFormat="1" ht="15" customHeight="1">
      <c r="A148" s="131"/>
      <c r="B148" s="97" t="s">
        <v>1098</v>
      </c>
      <c r="C148" s="97" t="s">
        <v>1022</v>
      </c>
      <c r="D148" s="98" t="s">
        <v>861</v>
      </c>
      <c r="E148" s="98" t="s">
        <v>595</v>
      </c>
      <c r="F148" s="98" t="s">
        <v>96</v>
      </c>
      <c r="G148" s="99"/>
      <c r="H148" s="99" t="s">
        <v>18</v>
      </c>
      <c r="I148" s="100" t="s">
        <v>47</v>
      </c>
      <c r="J148" s="101" t="s">
        <v>37</v>
      </c>
      <c r="K148" s="101">
        <v>25</v>
      </c>
      <c r="L148" s="105">
        <f t="shared" si="13"/>
        <v>4.236169446777871</v>
      </c>
      <c r="M148" s="109">
        <v>353</v>
      </c>
      <c r="N148" s="104"/>
      <c r="O148" s="105"/>
      <c r="P148" s="106"/>
      <c r="Q148" s="107"/>
    </row>
    <row r="149" spans="1:17" s="108" customFormat="1" ht="15" customHeight="1">
      <c r="A149" s="129"/>
      <c r="B149" s="97" t="s">
        <v>95</v>
      </c>
      <c r="C149" s="97" t="s">
        <v>1022</v>
      </c>
      <c r="D149" s="98" t="s">
        <v>861</v>
      </c>
      <c r="E149" s="98" t="s">
        <v>595</v>
      </c>
      <c r="F149" s="98" t="s">
        <v>96</v>
      </c>
      <c r="G149" s="99"/>
      <c r="H149" s="99" t="s">
        <v>18</v>
      </c>
      <c r="I149" s="100" t="s">
        <v>50</v>
      </c>
      <c r="J149" s="101" t="s">
        <v>37</v>
      </c>
      <c r="K149" s="101">
        <v>25</v>
      </c>
      <c r="L149" s="105">
        <f t="shared" si="13"/>
        <v>4.7041881675267012</v>
      </c>
      <c r="M149" s="109">
        <v>392</v>
      </c>
      <c r="N149" s="104"/>
      <c r="O149" s="105">
        <f t="shared" si="58"/>
        <v>0</v>
      </c>
      <c r="P149" s="106">
        <f t="shared" si="59"/>
        <v>0</v>
      </c>
      <c r="Q149" s="107" t="s">
        <v>1025</v>
      </c>
    </row>
    <row r="150" spans="1:17" s="108" customFormat="1" ht="15" customHeight="1">
      <c r="A150" s="129"/>
      <c r="B150" s="97" t="s">
        <v>1099</v>
      </c>
      <c r="C150" s="97" t="s">
        <v>1022</v>
      </c>
      <c r="D150" s="98" t="s">
        <v>861</v>
      </c>
      <c r="E150" s="98" t="s">
        <v>595</v>
      </c>
      <c r="F150" s="98" t="s">
        <v>96</v>
      </c>
      <c r="G150" s="99"/>
      <c r="H150" s="99" t="s">
        <v>18</v>
      </c>
      <c r="I150" s="133" t="s">
        <v>1052</v>
      </c>
      <c r="J150" s="101" t="s">
        <v>37</v>
      </c>
      <c r="K150" s="101">
        <v>25</v>
      </c>
      <c r="L150" s="105">
        <f t="shared" si="13"/>
        <v>4.9801992079683188</v>
      </c>
      <c r="M150" s="109">
        <v>415</v>
      </c>
      <c r="N150" s="104"/>
      <c r="O150" s="105">
        <f t="shared" ref="O150" si="76">IF(N150&lt;100,L150*N150,L150*N150*0.95)</f>
        <v>0</v>
      </c>
      <c r="P150" s="106">
        <f t="shared" ref="P150" si="77">IF(N150&lt;100,M150*N150,M150*N150*0.95)</f>
        <v>0</v>
      </c>
      <c r="Q150" s="107"/>
    </row>
    <row r="151" spans="1:17" s="108" customFormat="1" ht="15" customHeight="1">
      <c r="A151" s="131"/>
      <c r="B151" s="97" t="s">
        <v>1100</v>
      </c>
      <c r="C151" s="97" t="s">
        <v>1022</v>
      </c>
      <c r="D151" s="98" t="s">
        <v>861</v>
      </c>
      <c r="E151" s="98" t="s">
        <v>595</v>
      </c>
      <c r="F151" s="98" t="s">
        <v>98</v>
      </c>
      <c r="G151" s="99"/>
      <c r="H151" s="99" t="s">
        <v>18</v>
      </c>
      <c r="I151" s="100" t="s">
        <v>47</v>
      </c>
      <c r="J151" s="101" t="s">
        <v>37</v>
      </c>
      <c r="K151" s="101">
        <v>25</v>
      </c>
      <c r="L151" s="105">
        <f t="shared" si="13"/>
        <v>2.8201128045121804</v>
      </c>
      <c r="M151" s="109">
        <v>235</v>
      </c>
      <c r="N151" s="104"/>
      <c r="O151" s="105">
        <f t="shared" ref="O151" si="78">IF(N151&lt;100,L151*N151,L151*N151*0.95)</f>
        <v>0</v>
      </c>
      <c r="P151" s="106">
        <f t="shared" ref="P151" si="79">IF(N151&lt;100,M151*N151,M151*N151*0.95)</f>
        <v>0</v>
      </c>
      <c r="Q151" s="107"/>
    </row>
    <row r="152" spans="1:17" s="121" customFormat="1" ht="15" hidden="1" customHeight="1">
      <c r="A152" s="130"/>
      <c r="B152" s="110" t="s">
        <v>97</v>
      </c>
      <c r="C152" s="110" t="s">
        <v>1022</v>
      </c>
      <c r="D152" s="111" t="s">
        <v>861</v>
      </c>
      <c r="E152" s="111" t="s">
        <v>595</v>
      </c>
      <c r="F152" s="111" t="s">
        <v>98</v>
      </c>
      <c r="G152" s="112"/>
      <c r="H152" s="112" t="s">
        <v>18</v>
      </c>
      <c r="I152" s="113" t="s">
        <v>53</v>
      </c>
      <c r="J152" s="114" t="s">
        <v>37</v>
      </c>
      <c r="K152" s="114">
        <v>25</v>
      </c>
      <c r="L152" s="118">
        <f t="shared" si="13"/>
        <v>3.0601224048961959</v>
      </c>
      <c r="M152" s="122">
        <v>255</v>
      </c>
      <c r="N152" s="117"/>
      <c r="O152" s="118">
        <f t="shared" si="58"/>
        <v>0</v>
      </c>
      <c r="P152" s="119">
        <f t="shared" si="59"/>
        <v>0</v>
      </c>
      <c r="Q152" s="120" t="s">
        <v>1025</v>
      </c>
    </row>
    <row r="153" spans="1:17" s="108" customFormat="1" ht="15" customHeight="1">
      <c r="A153" s="131"/>
      <c r="B153" s="97" t="s">
        <v>1101</v>
      </c>
      <c r="C153" s="97" t="s">
        <v>1022</v>
      </c>
      <c r="D153" s="98" t="s">
        <v>861</v>
      </c>
      <c r="E153" s="98" t="s">
        <v>595</v>
      </c>
      <c r="F153" s="98" t="s">
        <v>98</v>
      </c>
      <c r="G153" s="99"/>
      <c r="H153" s="99" t="s">
        <v>18</v>
      </c>
      <c r="I153" s="100" t="s">
        <v>50</v>
      </c>
      <c r="J153" s="101" t="s">
        <v>37</v>
      </c>
      <c r="K153" s="101">
        <v>25</v>
      </c>
      <c r="L153" s="105">
        <f t="shared" si="13"/>
        <v>3.0601224048961959</v>
      </c>
      <c r="M153" s="109">
        <v>255</v>
      </c>
      <c r="N153" s="104"/>
      <c r="O153" s="105">
        <f t="shared" ref="O153:O154" si="80">IF(N153&lt;100,L153*N153,L153*N153*0.95)</f>
        <v>0</v>
      </c>
      <c r="P153" s="106">
        <f t="shared" ref="P153:P154" si="81">IF(N153&lt;100,M153*N153,M153*N153*0.95)</f>
        <v>0</v>
      </c>
      <c r="Q153" s="107"/>
    </row>
    <row r="154" spans="1:17" s="108" customFormat="1" ht="15" customHeight="1">
      <c r="A154" s="131"/>
      <c r="B154" s="97" t="s">
        <v>1102</v>
      </c>
      <c r="C154" s="97" t="s">
        <v>1022</v>
      </c>
      <c r="D154" s="98" t="s">
        <v>861</v>
      </c>
      <c r="E154" s="98" t="s">
        <v>595</v>
      </c>
      <c r="F154" s="98" t="s">
        <v>98</v>
      </c>
      <c r="G154" s="99"/>
      <c r="H154" s="99" t="s">
        <v>18</v>
      </c>
      <c r="I154" s="133" t="s">
        <v>1052</v>
      </c>
      <c r="J154" s="101" t="s">
        <v>37</v>
      </c>
      <c r="K154" s="101">
        <v>25</v>
      </c>
      <c r="L154" s="105">
        <f t="shared" si="13"/>
        <v>3.3721348853954161</v>
      </c>
      <c r="M154" s="109">
        <v>281</v>
      </c>
      <c r="N154" s="104"/>
      <c r="O154" s="105">
        <f t="shared" si="80"/>
        <v>0</v>
      </c>
      <c r="P154" s="106">
        <f t="shared" si="81"/>
        <v>0</v>
      </c>
      <c r="Q154" s="107"/>
    </row>
    <row r="155" spans="1:17" s="108" customFormat="1" ht="15" customHeight="1">
      <c r="A155" s="131"/>
      <c r="B155" s="97" t="s">
        <v>1103</v>
      </c>
      <c r="C155" s="97" t="s">
        <v>1022</v>
      </c>
      <c r="D155" s="98" t="s">
        <v>861</v>
      </c>
      <c r="E155" s="98" t="s">
        <v>595</v>
      </c>
      <c r="F155" s="98" t="s">
        <v>100</v>
      </c>
      <c r="G155" s="99"/>
      <c r="H155" s="99" t="s">
        <v>18</v>
      </c>
      <c r="I155" s="100" t="s">
        <v>47</v>
      </c>
      <c r="J155" s="101" t="s">
        <v>37</v>
      </c>
      <c r="K155" s="101">
        <v>25</v>
      </c>
      <c r="L155" s="105">
        <f t="shared" si="13"/>
        <v>3.9721588863554542</v>
      </c>
      <c r="M155" s="109">
        <v>331</v>
      </c>
      <c r="N155" s="104"/>
      <c r="O155" s="105">
        <f t="shared" ref="O155" si="82">IF(N155&lt;100,L155*N155,L155*N155*0.95)</f>
        <v>0</v>
      </c>
      <c r="P155" s="106">
        <f t="shared" ref="P155" si="83">IF(N155&lt;100,M155*N155,M155*N155*0.95)</f>
        <v>0</v>
      </c>
      <c r="Q155" s="107"/>
    </row>
    <row r="156" spans="1:17" s="121" customFormat="1" ht="15" hidden="1" customHeight="1">
      <c r="A156" s="130"/>
      <c r="B156" s="110" t="s">
        <v>99</v>
      </c>
      <c r="C156" s="110" t="s">
        <v>1022</v>
      </c>
      <c r="D156" s="111" t="s">
        <v>861</v>
      </c>
      <c r="E156" s="111" t="s">
        <v>595</v>
      </c>
      <c r="F156" s="111" t="s">
        <v>100</v>
      </c>
      <c r="G156" s="112"/>
      <c r="H156" s="112" t="s">
        <v>18</v>
      </c>
      <c r="I156" s="113" t="s">
        <v>53</v>
      </c>
      <c r="J156" s="114" t="s">
        <v>37</v>
      </c>
      <c r="K156" s="114">
        <v>25</v>
      </c>
      <c r="L156" s="118">
        <f t="shared" si="13"/>
        <v>4.3201728069122769</v>
      </c>
      <c r="M156" s="122">
        <v>360</v>
      </c>
      <c r="N156" s="117"/>
      <c r="O156" s="118">
        <f t="shared" si="58"/>
        <v>0</v>
      </c>
      <c r="P156" s="119">
        <f t="shared" si="59"/>
        <v>0</v>
      </c>
      <c r="Q156" s="120" t="s">
        <v>1025</v>
      </c>
    </row>
    <row r="157" spans="1:17" s="108" customFormat="1" ht="15" customHeight="1">
      <c r="A157" s="131"/>
      <c r="B157" s="97" t="s">
        <v>1104</v>
      </c>
      <c r="C157" s="97" t="s">
        <v>1022</v>
      </c>
      <c r="D157" s="98" t="s">
        <v>861</v>
      </c>
      <c r="E157" s="98" t="s">
        <v>595</v>
      </c>
      <c r="F157" s="98" t="s">
        <v>100</v>
      </c>
      <c r="G157" s="99"/>
      <c r="H157" s="99" t="s">
        <v>18</v>
      </c>
      <c r="I157" s="100" t="s">
        <v>50</v>
      </c>
      <c r="J157" s="101" t="s">
        <v>37</v>
      </c>
      <c r="K157" s="101">
        <v>25</v>
      </c>
      <c r="L157" s="105">
        <f t="shared" si="13"/>
        <v>4.3201728069122769</v>
      </c>
      <c r="M157" s="109">
        <v>360</v>
      </c>
      <c r="N157" s="104"/>
      <c r="O157" s="105">
        <f t="shared" ref="O157" si="84">IF(N157&lt;100,L157*N157,L157*N157*0.95)</f>
        <v>0</v>
      </c>
      <c r="P157" s="106">
        <f t="shared" ref="P157" si="85">IF(N157&lt;100,M157*N157,M157*N157*0.95)</f>
        <v>0</v>
      </c>
      <c r="Q157" s="107"/>
    </row>
    <row r="158" spans="1:17" s="108" customFormat="1" ht="15" customHeight="1">
      <c r="A158" s="131"/>
      <c r="B158" s="97" t="s">
        <v>1105</v>
      </c>
      <c r="C158" s="97" t="s">
        <v>1022</v>
      </c>
      <c r="D158" s="98" t="s">
        <v>861</v>
      </c>
      <c r="E158" s="98" t="s">
        <v>595</v>
      </c>
      <c r="F158" s="98" t="s">
        <v>100</v>
      </c>
      <c r="G158" s="99"/>
      <c r="H158" s="99" t="s">
        <v>18</v>
      </c>
      <c r="I158" s="133" t="s">
        <v>1052</v>
      </c>
      <c r="J158" s="101" t="s">
        <v>37</v>
      </c>
      <c r="K158" s="101">
        <v>25</v>
      </c>
      <c r="L158" s="105">
        <f t="shared" si="13"/>
        <v>4.7401896075843037</v>
      </c>
      <c r="M158" s="109">
        <v>395</v>
      </c>
      <c r="N158" s="104"/>
      <c r="O158" s="105">
        <f t="shared" ref="O158" si="86">IF(N158&lt;100,L158*N158,L158*N158*0.95)</f>
        <v>0</v>
      </c>
      <c r="P158" s="106">
        <f t="shared" ref="P158" si="87">IF(N158&lt;100,M158*N158,M158*N158*0.95)</f>
        <v>0</v>
      </c>
      <c r="Q158" s="107"/>
    </row>
    <row r="159" spans="1:17" s="108" customFormat="1" ht="15" customHeight="1">
      <c r="A159" s="131"/>
      <c r="B159" s="97" t="s">
        <v>1106</v>
      </c>
      <c r="C159" s="97" t="s">
        <v>1022</v>
      </c>
      <c r="D159" s="98" t="s">
        <v>861</v>
      </c>
      <c r="E159" s="98" t="s">
        <v>595</v>
      </c>
      <c r="F159" s="98" t="s">
        <v>102</v>
      </c>
      <c r="G159" s="99"/>
      <c r="H159" s="99" t="s">
        <v>18</v>
      </c>
      <c r="I159" s="100" t="s">
        <v>47</v>
      </c>
      <c r="J159" s="101" t="s">
        <v>37</v>
      </c>
      <c r="K159" s="101">
        <v>25</v>
      </c>
      <c r="L159" s="105">
        <f t="shared" si="13"/>
        <v>3.4801392055682228</v>
      </c>
      <c r="M159" s="109">
        <v>290</v>
      </c>
      <c r="N159" s="104"/>
      <c r="O159" s="105">
        <f t="shared" ref="O159" si="88">IF(N159&lt;100,L159*N159,L159*N159*0.95)</f>
        <v>0</v>
      </c>
      <c r="P159" s="106">
        <f t="shared" ref="P159" si="89">IF(N159&lt;100,M159*N159,M159*N159*0.95)</f>
        <v>0</v>
      </c>
      <c r="Q159" s="107"/>
    </row>
    <row r="160" spans="1:17" s="121" customFormat="1" ht="15" hidden="1" customHeight="1">
      <c r="A160" s="130"/>
      <c r="B160" s="110" t="s">
        <v>101</v>
      </c>
      <c r="C160" s="110" t="s">
        <v>1022</v>
      </c>
      <c r="D160" s="111" t="s">
        <v>861</v>
      </c>
      <c r="E160" s="111" t="s">
        <v>595</v>
      </c>
      <c r="F160" s="111" t="s">
        <v>102</v>
      </c>
      <c r="G160" s="112"/>
      <c r="H160" s="112" t="s">
        <v>18</v>
      </c>
      <c r="I160" s="113" t="s">
        <v>50</v>
      </c>
      <c r="J160" s="114" t="s">
        <v>37</v>
      </c>
      <c r="K160" s="114">
        <v>25</v>
      </c>
      <c r="L160" s="118">
        <f t="shared" si="13"/>
        <v>3.6481459258370337</v>
      </c>
      <c r="M160" s="122">
        <v>304</v>
      </c>
      <c r="N160" s="117"/>
      <c r="O160" s="118">
        <f t="shared" si="58"/>
        <v>0</v>
      </c>
      <c r="P160" s="119">
        <f t="shared" si="59"/>
        <v>0</v>
      </c>
      <c r="Q160" s="113" t="s">
        <v>1035</v>
      </c>
    </row>
    <row r="161" spans="1:17" s="108" customFormat="1" ht="15" customHeight="1">
      <c r="A161" s="131"/>
      <c r="B161" s="97" t="s">
        <v>1107</v>
      </c>
      <c r="C161" s="97" t="s">
        <v>1022</v>
      </c>
      <c r="D161" s="98" t="s">
        <v>861</v>
      </c>
      <c r="E161" s="98" t="s">
        <v>595</v>
      </c>
      <c r="F161" s="98" t="s">
        <v>104</v>
      </c>
      <c r="G161" s="99"/>
      <c r="H161" s="99" t="s">
        <v>18</v>
      </c>
      <c r="I161" s="100" t="s">
        <v>47</v>
      </c>
      <c r="J161" s="101" t="s">
        <v>37</v>
      </c>
      <c r="K161" s="101">
        <v>25</v>
      </c>
      <c r="L161" s="105">
        <f t="shared" si="13"/>
        <v>2.0040801632065284</v>
      </c>
      <c r="M161" s="109">
        <v>167</v>
      </c>
      <c r="N161" s="104"/>
      <c r="O161" s="105">
        <f t="shared" ref="O161" si="90">IF(N161&lt;100,L161*N161,L161*N161*0.95)</f>
        <v>0</v>
      </c>
      <c r="P161" s="106">
        <f t="shared" ref="P161" si="91">IF(N161&lt;100,M161*N161,M161*N161*0.95)</f>
        <v>0</v>
      </c>
      <c r="Q161" s="100"/>
    </row>
    <row r="162" spans="1:17" s="121" customFormat="1" ht="15" hidden="1" customHeight="1">
      <c r="A162" s="130"/>
      <c r="B162" s="110" t="s">
        <v>103</v>
      </c>
      <c r="C162" s="110" t="s">
        <v>1022</v>
      </c>
      <c r="D162" s="111" t="s">
        <v>861</v>
      </c>
      <c r="E162" s="111" t="s">
        <v>595</v>
      </c>
      <c r="F162" s="111" t="s">
        <v>104</v>
      </c>
      <c r="G162" s="112"/>
      <c r="H162" s="112" t="s">
        <v>18</v>
      </c>
      <c r="I162" s="113" t="s">
        <v>53</v>
      </c>
      <c r="J162" s="114" t="s">
        <v>37</v>
      </c>
      <c r="K162" s="114">
        <v>25</v>
      </c>
      <c r="L162" s="118">
        <f t="shared" si="13"/>
        <v>2.1720868834753388</v>
      </c>
      <c r="M162" s="122">
        <v>181</v>
      </c>
      <c r="N162" s="117"/>
      <c r="O162" s="118">
        <f t="shared" si="58"/>
        <v>0</v>
      </c>
      <c r="P162" s="119">
        <f t="shared" si="59"/>
        <v>0</v>
      </c>
      <c r="Q162" s="120" t="s">
        <v>1025</v>
      </c>
    </row>
    <row r="163" spans="1:17" s="108" customFormat="1" ht="15" customHeight="1">
      <c r="A163" s="131"/>
      <c r="B163" s="97" t="s">
        <v>1108</v>
      </c>
      <c r="C163" s="97" t="s">
        <v>1022</v>
      </c>
      <c r="D163" s="98" t="s">
        <v>861</v>
      </c>
      <c r="E163" s="98" t="s">
        <v>595</v>
      </c>
      <c r="F163" s="98" t="s">
        <v>104</v>
      </c>
      <c r="G163" s="99"/>
      <c r="H163" s="99" t="s">
        <v>18</v>
      </c>
      <c r="I163" s="100" t="s">
        <v>50</v>
      </c>
      <c r="J163" s="101" t="s">
        <v>37</v>
      </c>
      <c r="K163" s="101">
        <v>25</v>
      </c>
      <c r="L163" s="105">
        <f t="shared" si="13"/>
        <v>2.4600984039361573</v>
      </c>
      <c r="M163" s="109">
        <v>205</v>
      </c>
      <c r="N163" s="104"/>
      <c r="O163" s="105">
        <f t="shared" ref="O163:O164" si="92">IF(N163&lt;100,L163*N163,L163*N163*0.95)</f>
        <v>0</v>
      </c>
      <c r="P163" s="106">
        <f t="shared" ref="P163:P164" si="93">IF(N163&lt;100,M163*N163,M163*N163*0.95)</f>
        <v>0</v>
      </c>
      <c r="Q163" s="107"/>
    </row>
    <row r="164" spans="1:17" s="108" customFormat="1" ht="15" customHeight="1">
      <c r="A164" s="131"/>
      <c r="B164" s="97" t="s">
        <v>1109</v>
      </c>
      <c r="C164" s="97" t="s">
        <v>1022</v>
      </c>
      <c r="D164" s="98" t="s">
        <v>861</v>
      </c>
      <c r="E164" s="98" t="s">
        <v>595</v>
      </c>
      <c r="F164" s="98" t="s">
        <v>104</v>
      </c>
      <c r="G164" s="99"/>
      <c r="H164" s="99" t="s">
        <v>18</v>
      </c>
      <c r="I164" s="133" t="s">
        <v>1052</v>
      </c>
      <c r="J164" s="101" t="s">
        <v>37</v>
      </c>
      <c r="K164" s="101">
        <v>25</v>
      </c>
      <c r="L164" s="105">
        <f t="shared" si="13"/>
        <v>2.9401176047041884</v>
      </c>
      <c r="M164" s="109">
        <v>245</v>
      </c>
      <c r="N164" s="104"/>
      <c r="O164" s="105">
        <f t="shared" si="92"/>
        <v>0</v>
      </c>
      <c r="P164" s="106">
        <f t="shared" si="93"/>
        <v>0</v>
      </c>
      <c r="Q164" s="107"/>
    </row>
    <row r="165" spans="1:17" s="108" customFormat="1" ht="15" customHeight="1">
      <c r="A165" s="131"/>
      <c r="B165" s="97" t="s">
        <v>1110</v>
      </c>
      <c r="C165" s="97" t="s">
        <v>1022</v>
      </c>
      <c r="D165" s="98" t="s">
        <v>861</v>
      </c>
      <c r="E165" s="98" t="s">
        <v>595</v>
      </c>
      <c r="F165" s="98" t="s">
        <v>106</v>
      </c>
      <c r="G165" s="99"/>
      <c r="H165" s="99" t="s">
        <v>18</v>
      </c>
      <c r="I165" s="100" t="s">
        <v>47</v>
      </c>
      <c r="J165" s="101" t="s">
        <v>37</v>
      </c>
      <c r="K165" s="101">
        <v>25</v>
      </c>
      <c r="L165" s="105">
        <f t="shared" si="13"/>
        <v>4.3801752070082802</v>
      </c>
      <c r="M165" s="109">
        <v>365</v>
      </c>
      <c r="N165" s="104"/>
      <c r="O165" s="105">
        <f t="shared" ref="O165" si="94">IF(N165&lt;100,L165*N165,L165*N165*0.95)</f>
        <v>0</v>
      </c>
      <c r="P165" s="106">
        <f t="shared" ref="P165" si="95">IF(N165&lt;100,M165*N165,M165*N165*0.95)</f>
        <v>0</v>
      </c>
      <c r="Q165" s="107"/>
    </row>
    <row r="166" spans="1:17" s="108" customFormat="1" ht="15" customHeight="1">
      <c r="A166" s="129"/>
      <c r="B166" s="97" t="s">
        <v>105</v>
      </c>
      <c r="C166" s="97" t="s">
        <v>1022</v>
      </c>
      <c r="D166" s="98" t="s">
        <v>861</v>
      </c>
      <c r="E166" s="98" t="s">
        <v>595</v>
      </c>
      <c r="F166" s="98" t="s">
        <v>106</v>
      </c>
      <c r="G166" s="99"/>
      <c r="H166" s="99" t="s">
        <v>18</v>
      </c>
      <c r="I166" s="100" t="s">
        <v>50</v>
      </c>
      <c r="J166" s="101" t="s">
        <v>37</v>
      </c>
      <c r="K166" s="101">
        <v>25</v>
      </c>
      <c r="L166" s="105">
        <f t="shared" si="13"/>
        <v>4.9561982479299171</v>
      </c>
      <c r="M166" s="109">
        <v>413</v>
      </c>
      <c r="N166" s="104"/>
      <c r="O166" s="105">
        <f t="shared" si="58"/>
        <v>0</v>
      </c>
      <c r="P166" s="106">
        <f t="shared" si="59"/>
        <v>0</v>
      </c>
      <c r="Q166" s="107" t="s">
        <v>1025</v>
      </c>
    </row>
    <row r="167" spans="1:17" s="108" customFormat="1" ht="15" customHeight="1">
      <c r="A167" s="129"/>
      <c r="B167" s="97" t="s">
        <v>1111</v>
      </c>
      <c r="C167" s="97" t="s">
        <v>1022</v>
      </c>
      <c r="D167" s="98" t="s">
        <v>861</v>
      </c>
      <c r="E167" s="98" t="s">
        <v>595</v>
      </c>
      <c r="F167" s="98" t="s">
        <v>106</v>
      </c>
      <c r="G167" s="99"/>
      <c r="H167" s="99" t="s">
        <v>18</v>
      </c>
      <c r="I167" s="133" t="s">
        <v>1052</v>
      </c>
      <c r="J167" s="101" t="s">
        <v>37</v>
      </c>
      <c r="K167" s="101">
        <v>25</v>
      </c>
      <c r="L167" s="105">
        <f t="shared" si="13"/>
        <v>5.2682107284291373</v>
      </c>
      <c r="M167" s="109">
        <v>439</v>
      </c>
      <c r="N167" s="104"/>
      <c r="O167" s="105">
        <f t="shared" ref="O167" si="96">IF(N167&lt;100,L167*N167,L167*N167*0.95)</f>
        <v>0</v>
      </c>
      <c r="P167" s="106">
        <f t="shared" ref="P167" si="97">IF(N167&lt;100,M167*N167,M167*N167*0.95)</f>
        <v>0</v>
      </c>
      <c r="Q167" s="107"/>
    </row>
    <row r="168" spans="1:17" s="121" customFormat="1" ht="15" hidden="1" customHeight="1">
      <c r="A168" s="130"/>
      <c r="B168" s="110" t="s">
        <v>107</v>
      </c>
      <c r="C168" s="110" t="s">
        <v>1022</v>
      </c>
      <c r="D168" s="111" t="s">
        <v>861</v>
      </c>
      <c r="E168" s="111" t="s">
        <v>595</v>
      </c>
      <c r="F168" s="111" t="s">
        <v>108</v>
      </c>
      <c r="G168" s="112"/>
      <c r="H168" s="112" t="s">
        <v>18</v>
      </c>
      <c r="I168" s="113" t="s">
        <v>50</v>
      </c>
      <c r="J168" s="114" t="s">
        <v>37</v>
      </c>
      <c r="K168" s="114">
        <v>25</v>
      </c>
      <c r="L168" s="118">
        <f t="shared" si="13"/>
        <v>4.3201728069122769</v>
      </c>
      <c r="M168" s="122">
        <v>360</v>
      </c>
      <c r="N168" s="117"/>
      <c r="O168" s="118">
        <f t="shared" si="58"/>
        <v>0</v>
      </c>
      <c r="P168" s="119">
        <f t="shared" si="59"/>
        <v>0</v>
      </c>
      <c r="Q168" s="120" t="s">
        <v>1025</v>
      </c>
    </row>
    <row r="169" spans="1:17" s="108" customFormat="1" ht="15" customHeight="1">
      <c r="A169" s="131"/>
      <c r="B169" s="97" t="s">
        <v>1112</v>
      </c>
      <c r="C169" s="97" t="s">
        <v>1022</v>
      </c>
      <c r="D169" s="98" t="s">
        <v>861</v>
      </c>
      <c r="E169" s="98" t="s">
        <v>595</v>
      </c>
      <c r="F169" s="98" t="s">
        <v>108</v>
      </c>
      <c r="G169" s="99"/>
      <c r="H169" s="99" t="s">
        <v>18</v>
      </c>
      <c r="I169" s="133" t="s">
        <v>1052</v>
      </c>
      <c r="J169" s="101" t="s">
        <v>37</v>
      </c>
      <c r="K169" s="101">
        <v>25</v>
      </c>
      <c r="L169" s="105">
        <f t="shared" si="13"/>
        <v>4.3801752070082802</v>
      </c>
      <c r="M169" s="109">
        <v>365</v>
      </c>
      <c r="N169" s="104"/>
      <c r="O169" s="105">
        <f t="shared" ref="O169" si="98">IF(N169&lt;100,L169*N169,L169*N169*0.95)</f>
        <v>0</v>
      </c>
      <c r="P169" s="106">
        <f t="shared" ref="P169" si="99">IF(N169&lt;100,M169*N169,M169*N169*0.95)</f>
        <v>0</v>
      </c>
      <c r="Q169" s="107"/>
    </row>
    <row r="170" spans="1:17" s="121" customFormat="1" ht="15" hidden="1" customHeight="1">
      <c r="A170" s="130"/>
      <c r="B170" s="110" t="s">
        <v>336</v>
      </c>
      <c r="C170" s="110" t="s">
        <v>1021</v>
      </c>
      <c r="D170" s="111" t="s">
        <v>862</v>
      </c>
      <c r="E170" s="111" t="s">
        <v>597</v>
      </c>
      <c r="F170" s="111"/>
      <c r="G170" s="112" t="s">
        <v>558</v>
      </c>
      <c r="H170" s="112" t="s">
        <v>8</v>
      </c>
      <c r="I170" s="113"/>
      <c r="J170" s="114" t="s">
        <v>1020</v>
      </c>
      <c r="K170" s="114">
        <v>25</v>
      </c>
      <c r="L170" s="115">
        <v>1.47</v>
      </c>
      <c r="M170" s="116">
        <f t="shared" ref="M170:M176" si="100">L170*$M$7</f>
        <v>122.49509999999999</v>
      </c>
      <c r="N170" s="117"/>
      <c r="O170" s="118">
        <f t="shared" si="58"/>
        <v>0</v>
      </c>
      <c r="P170" s="119">
        <f t="shared" si="59"/>
        <v>0</v>
      </c>
      <c r="Q170" s="113" t="s">
        <v>1035</v>
      </c>
    </row>
    <row r="171" spans="1:17" s="121" customFormat="1" ht="15" hidden="1" customHeight="1">
      <c r="A171" s="130"/>
      <c r="B171" s="110" t="s">
        <v>337</v>
      </c>
      <c r="C171" s="110" t="s">
        <v>1021</v>
      </c>
      <c r="D171" s="111" t="s">
        <v>863</v>
      </c>
      <c r="E171" s="111" t="s">
        <v>598</v>
      </c>
      <c r="F171" s="111" t="s">
        <v>547</v>
      </c>
      <c r="G171" s="112" t="s">
        <v>575</v>
      </c>
      <c r="H171" s="112" t="s">
        <v>13</v>
      </c>
      <c r="I171" s="113" t="s">
        <v>53</v>
      </c>
      <c r="J171" s="114" t="s">
        <v>1020</v>
      </c>
      <c r="K171" s="114">
        <v>25</v>
      </c>
      <c r="L171" s="115">
        <v>1.47</v>
      </c>
      <c r="M171" s="116">
        <f t="shared" si="100"/>
        <v>122.49509999999999</v>
      </c>
      <c r="N171" s="117"/>
      <c r="O171" s="118">
        <f t="shared" si="58"/>
        <v>0</v>
      </c>
      <c r="P171" s="119">
        <f t="shared" si="59"/>
        <v>0</v>
      </c>
      <c r="Q171" s="120" t="s">
        <v>1025</v>
      </c>
    </row>
    <row r="172" spans="1:17" s="121" customFormat="1" ht="15" hidden="1" customHeight="1">
      <c r="A172" s="130"/>
      <c r="B172" s="110" t="s">
        <v>338</v>
      </c>
      <c r="C172" s="110" t="s">
        <v>1021</v>
      </c>
      <c r="D172" s="111" t="s">
        <v>864</v>
      </c>
      <c r="E172" s="111" t="s">
        <v>599</v>
      </c>
      <c r="F172" s="111" t="s">
        <v>547</v>
      </c>
      <c r="G172" s="112" t="s">
        <v>558</v>
      </c>
      <c r="H172" s="112" t="s">
        <v>13</v>
      </c>
      <c r="I172" s="113"/>
      <c r="J172" s="114" t="s">
        <v>1020</v>
      </c>
      <c r="K172" s="114">
        <v>25</v>
      </c>
      <c r="L172" s="115">
        <v>1.33</v>
      </c>
      <c r="M172" s="116">
        <f t="shared" si="100"/>
        <v>110.8289</v>
      </c>
      <c r="N172" s="117"/>
      <c r="O172" s="118">
        <f t="shared" si="58"/>
        <v>0</v>
      </c>
      <c r="P172" s="119">
        <f t="shared" si="59"/>
        <v>0</v>
      </c>
      <c r="Q172" s="113" t="s">
        <v>1035</v>
      </c>
    </row>
    <row r="173" spans="1:17" s="121" customFormat="1" ht="15" hidden="1" customHeight="1">
      <c r="A173" s="130"/>
      <c r="B173" s="110" t="s">
        <v>339</v>
      </c>
      <c r="C173" s="110" t="s">
        <v>1021</v>
      </c>
      <c r="D173" s="111" t="s">
        <v>865</v>
      </c>
      <c r="E173" s="111" t="s">
        <v>600</v>
      </c>
      <c r="F173" s="111" t="s">
        <v>547</v>
      </c>
      <c r="G173" s="112" t="s">
        <v>556</v>
      </c>
      <c r="H173" s="112" t="s">
        <v>8</v>
      </c>
      <c r="I173" s="113"/>
      <c r="J173" s="114" t="s">
        <v>1020</v>
      </c>
      <c r="K173" s="114">
        <v>25</v>
      </c>
      <c r="L173" s="115">
        <v>2.2999999999999998</v>
      </c>
      <c r="M173" s="116">
        <f t="shared" si="100"/>
        <v>191.65899999999999</v>
      </c>
      <c r="N173" s="117"/>
      <c r="O173" s="118">
        <f t="shared" si="58"/>
        <v>0</v>
      </c>
      <c r="P173" s="119">
        <f t="shared" si="59"/>
        <v>0</v>
      </c>
      <c r="Q173" s="113" t="s">
        <v>1035</v>
      </c>
    </row>
    <row r="174" spans="1:17" s="121" customFormat="1" ht="15" hidden="1" customHeight="1">
      <c r="A174" s="130"/>
      <c r="B174" s="110" t="s">
        <v>340</v>
      </c>
      <c r="C174" s="110" t="s">
        <v>1021</v>
      </c>
      <c r="D174" s="111" t="s">
        <v>865</v>
      </c>
      <c r="E174" s="111" t="s">
        <v>601</v>
      </c>
      <c r="F174" s="111" t="s">
        <v>547</v>
      </c>
      <c r="G174" s="112" t="s">
        <v>575</v>
      </c>
      <c r="H174" s="112" t="s">
        <v>8</v>
      </c>
      <c r="I174" s="113"/>
      <c r="J174" s="114" t="s">
        <v>1020</v>
      </c>
      <c r="K174" s="114">
        <v>25</v>
      </c>
      <c r="L174" s="115">
        <v>2</v>
      </c>
      <c r="M174" s="116">
        <f t="shared" si="100"/>
        <v>166.66</v>
      </c>
      <c r="N174" s="117"/>
      <c r="O174" s="118">
        <f t="shared" si="58"/>
        <v>0</v>
      </c>
      <c r="P174" s="119">
        <f t="shared" si="59"/>
        <v>0</v>
      </c>
      <c r="Q174" s="113" t="s">
        <v>1035</v>
      </c>
    </row>
    <row r="175" spans="1:17" s="108" customFormat="1" ht="15" customHeight="1">
      <c r="A175" s="123"/>
      <c r="B175" s="97" t="s">
        <v>341</v>
      </c>
      <c r="C175" s="97" t="s">
        <v>1021</v>
      </c>
      <c r="D175" s="98" t="s">
        <v>866</v>
      </c>
      <c r="E175" s="98" t="s">
        <v>602</v>
      </c>
      <c r="F175" s="98" t="s">
        <v>547</v>
      </c>
      <c r="G175" s="99" t="s">
        <v>603</v>
      </c>
      <c r="H175" s="99" t="s">
        <v>13</v>
      </c>
      <c r="I175" s="100" t="s">
        <v>53</v>
      </c>
      <c r="J175" s="101" t="s">
        <v>1020</v>
      </c>
      <c r="K175" s="101">
        <v>25</v>
      </c>
      <c r="L175" s="102">
        <v>2.13</v>
      </c>
      <c r="M175" s="103">
        <f t="shared" si="100"/>
        <v>177.49289999999999</v>
      </c>
      <c r="N175" s="104"/>
      <c r="O175" s="105">
        <f t="shared" si="58"/>
        <v>0</v>
      </c>
      <c r="P175" s="106">
        <f t="shared" si="59"/>
        <v>0</v>
      </c>
      <c r="Q175" s="107" t="s">
        <v>1025</v>
      </c>
    </row>
    <row r="176" spans="1:17" s="108" customFormat="1" ht="15" customHeight="1">
      <c r="A176" s="123"/>
      <c r="B176" s="97" t="s">
        <v>342</v>
      </c>
      <c r="C176" s="97" t="s">
        <v>1021</v>
      </c>
      <c r="D176" s="98" t="s">
        <v>867</v>
      </c>
      <c r="E176" s="98" t="s">
        <v>604</v>
      </c>
      <c r="F176" s="98" t="s">
        <v>547</v>
      </c>
      <c r="G176" s="99" t="s">
        <v>558</v>
      </c>
      <c r="H176" s="99" t="s">
        <v>13</v>
      </c>
      <c r="I176" s="100"/>
      <c r="J176" s="101" t="s">
        <v>1020</v>
      </c>
      <c r="K176" s="101">
        <v>25</v>
      </c>
      <c r="L176" s="102">
        <v>1.33</v>
      </c>
      <c r="M176" s="103">
        <f t="shared" si="100"/>
        <v>110.8289</v>
      </c>
      <c r="N176" s="104"/>
      <c r="O176" s="105">
        <f t="shared" si="58"/>
        <v>0</v>
      </c>
      <c r="P176" s="106">
        <f t="shared" si="59"/>
        <v>0</v>
      </c>
      <c r="Q176" s="107" t="s">
        <v>1025</v>
      </c>
    </row>
    <row r="177" spans="1:17" s="108" customFormat="1" ht="15" customHeight="1">
      <c r="A177" s="123"/>
      <c r="B177" s="97" t="s">
        <v>115</v>
      </c>
      <c r="C177" s="97" t="s">
        <v>1022</v>
      </c>
      <c r="D177" s="98" t="s">
        <v>110</v>
      </c>
      <c r="E177" s="98" t="s">
        <v>605</v>
      </c>
      <c r="F177" s="98" t="s">
        <v>547</v>
      </c>
      <c r="G177" s="99"/>
      <c r="H177" s="99" t="s">
        <v>18</v>
      </c>
      <c r="I177" s="100"/>
      <c r="J177" s="101" t="s">
        <v>37</v>
      </c>
      <c r="K177" s="101">
        <v>25</v>
      </c>
      <c r="L177" s="105">
        <f>M177/$M$7</f>
        <v>1.3920556822272891</v>
      </c>
      <c r="M177" s="109">
        <v>116</v>
      </c>
      <c r="N177" s="104"/>
      <c r="O177" s="105">
        <f t="shared" si="58"/>
        <v>0</v>
      </c>
      <c r="P177" s="106">
        <f t="shared" si="59"/>
        <v>0</v>
      </c>
      <c r="Q177" s="107" t="s">
        <v>1025</v>
      </c>
    </row>
    <row r="178" spans="1:17" s="121" customFormat="1" ht="15" hidden="1" customHeight="1">
      <c r="A178" s="130"/>
      <c r="B178" s="110" t="s">
        <v>343</v>
      </c>
      <c r="C178" s="110" t="s">
        <v>1021</v>
      </c>
      <c r="D178" s="111" t="s">
        <v>868</v>
      </c>
      <c r="E178" s="111" t="s">
        <v>605</v>
      </c>
      <c r="F178" s="111" t="s">
        <v>583</v>
      </c>
      <c r="G178" s="112" t="s">
        <v>558</v>
      </c>
      <c r="H178" s="112" t="s">
        <v>13</v>
      </c>
      <c r="I178" s="113"/>
      <c r="J178" s="114" t="s">
        <v>1020</v>
      </c>
      <c r="K178" s="114">
        <v>25</v>
      </c>
      <c r="L178" s="115">
        <v>2.5299999999999998</v>
      </c>
      <c r="M178" s="116">
        <f t="shared" ref="M178:M180" si="101">L178*$M$7</f>
        <v>210.82489999999999</v>
      </c>
      <c r="N178" s="117"/>
      <c r="O178" s="118">
        <f t="shared" si="58"/>
        <v>0</v>
      </c>
      <c r="P178" s="119">
        <f t="shared" si="59"/>
        <v>0</v>
      </c>
      <c r="Q178" s="113" t="s">
        <v>1035</v>
      </c>
    </row>
    <row r="179" spans="1:17" s="121" customFormat="1" ht="15" hidden="1" customHeight="1">
      <c r="A179" s="130"/>
      <c r="B179" s="110" t="s">
        <v>344</v>
      </c>
      <c r="C179" s="110" t="s">
        <v>1021</v>
      </c>
      <c r="D179" s="111" t="s">
        <v>868</v>
      </c>
      <c r="E179" s="111" t="s">
        <v>605</v>
      </c>
      <c r="F179" s="111" t="s">
        <v>606</v>
      </c>
      <c r="G179" s="112" t="s">
        <v>558</v>
      </c>
      <c r="H179" s="112" t="s">
        <v>13</v>
      </c>
      <c r="I179" s="113" t="s">
        <v>53</v>
      </c>
      <c r="J179" s="114" t="s">
        <v>1020</v>
      </c>
      <c r="K179" s="114">
        <v>25</v>
      </c>
      <c r="L179" s="115">
        <v>2.3699999999999997</v>
      </c>
      <c r="M179" s="116">
        <f t="shared" si="101"/>
        <v>197.49209999999997</v>
      </c>
      <c r="N179" s="117"/>
      <c r="O179" s="118">
        <f t="shared" si="58"/>
        <v>0</v>
      </c>
      <c r="P179" s="119">
        <f t="shared" si="59"/>
        <v>0</v>
      </c>
      <c r="Q179" s="120" t="s">
        <v>1025</v>
      </c>
    </row>
    <row r="180" spans="1:17" s="121" customFormat="1" ht="15" hidden="1" customHeight="1">
      <c r="A180" s="130"/>
      <c r="B180" s="110" t="s">
        <v>345</v>
      </c>
      <c r="C180" s="110" t="s">
        <v>1021</v>
      </c>
      <c r="D180" s="111" t="s">
        <v>868</v>
      </c>
      <c r="E180" s="111" t="s">
        <v>605</v>
      </c>
      <c r="F180" s="111" t="s">
        <v>606</v>
      </c>
      <c r="G180" s="112" t="s">
        <v>556</v>
      </c>
      <c r="H180" s="112" t="s">
        <v>13</v>
      </c>
      <c r="I180" s="113" t="s">
        <v>550</v>
      </c>
      <c r="J180" s="114" t="s">
        <v>1020</v>
      </c>
      <c r="K180" s="114">
        <v>25</v>
      </c>
      <c r="L180" s="115">
        <v>4.1499999999999995</v>
      </c>
      <c r="M180" s="116">
        <f t="shared" si="101"/>
        <v>345.81949999999995</v>
      </c>
      <c r="N180" s="117"/>
      <c r="O180" s="118">
        <f t="shared" si="58"/>
        <v>0</v>
      </c>
      <c r="P180" s="119">
        <f t="shared" si="59"/>
        <v>0</v>
      </c>
      <c r="Q180" s="120" t="s">
        <v>1025</v>
      </c>
    </row>
    <row r="181" spans="1:17" s="108" customFormat="1" ht="15" customHeight="1">
      <c r="A181" s="131"/>
      <c r="B181" s="97" t="s">
        <v>1113</v>
      </c>
      <c r="C181" s="97" t="s">
        <v>1022</v>
      </c>
      <c r="D181" s="98" t="s">
        <v>868</v>
      </c>
      <c r="E181" s="98" t="s">
        <v>605</v>
      </c>
      <c r="F181" s="98" t="s">
        <v>111</v>
      </c>
      <c r="G181" s="132" t="s">
        <v>1096</v>
      </c>
      <c r="H181" s="99" t="s">
        <v>18</v>
      </c>
      <c r="I181" s="100"/>
      <c r="J181" s="101" t="s">
        <v>37</v>
      </c>
      <c r="K181" s="101">
        <v>25</v>
      </c>
      <c r="L181" s="105">
        <f t="shared" ref="L181:L182" si="102">M181/$M$7</f>
        <v>2.0400816032641305</v>
      </c>
      <c r="M181" s="103">
        <v>170</v>
      </c>
      <c r="N181" s="104"/>
      <c r="O181" s="105">
        <f t="shared" ref="O181:O182" si="103">IF(N181&lt;100,L181*N181,L181*N181*0.95)</f>
        <v>0</v>
      </c>
      <c r="P181" s="106">
        <f t="shared" ref="P181:P182" si="104">IF(N181&lt;100,M181*N181,M181*N181*0.95)</f>
        <v>0</v>
      </c>
      <c r="Q181" s="107"/>
    </row>
    <row r="182" spans="1:17" s="108" customFormat="1" ht="15" customHeight="1">
      <c r="A182" s="131"/>
      <c r="B182" s="97" t="s">
        <v>1114</v>
      </c>
      <c r="C182" s="97" t="s">
        <v>1022</v>
      </c>
      <c r="D182" s="98" t="s">
        <v>868</v>
      </c>
      <c r="E182" s="98" t="s">
        <v>605</v>
      </c>
      <c r="F182" s="98" t="s">
        <v>111</v>
      </c>
      <c r="G182" s="132" t="s">
        <v>1115</v>
      </c>
      <c r="H182" s="99" t="s">
        <v>18</v>
      </c>
      <c r="I182" s="100"/>
      <c r="J182" s="101" t="s">
        <v>37</v>
      </c>
      <c r="K182" s="101">
        <v>25</v>
      </c>
      <c r="L182" s="105">
        <f t="shared" si="102"/>
        <v>2.6521060842433699</v>
      </c>
      <c r="M182" s="103">
        <v>221</v>
      </c>
      <c r="N182" s="104"/>
      <c r="O182" s="105">
        <f t="shared" si="103"/>
        <v>0</v>
      </c>
      <c r="P182" s="106">
        <f t="shared" si="104"/>
        <v>0</v>
      </c>
      <c r="Q182" s="107"/>
    </row>
    <row r="183" spans="1:17" s="121" customFormat="1" ht="15" hidden="1" customHeight="1">
      <c r="A183" s="130"/>
      <c r="B183" s="110" t="s">
        <v>109</v>
      </c>
      <c r="C183" s="110" t="s">
        <v>1022</v>
      </c>
      <c r="D183" s="111" t="s">
        <v>868</v>
      </c>
      <c r="E183" s="111" t="s">
        <v>605</v>
      </c>
      <c r="F183" s="111" t="s">
        <v>111</v>
      </c>
      <c r="G183" s="112" t="s">
        <v>112</v>
      </c>
      <c r="H183" s="112" t="s">
        <v>18</v>
      </c>
      <c r="I183" s="113"/>
      <c r="J183" s="114" t="s">
        <v>37</v>
      </c>
      <c r="K183" s="114">
        <v>25</v>
      </c>
      <c r="L183" s="118">
        <f>M183/$M$7</f>
        <v>2.7841113644545783</v>
      </c>
      <c r="M183" s="122">
        <v>232</v>
      </c>
      <c r="N183" s="117"/>
      <c r="O183" s="118">
        <f t="shared" si="58"/>
        <v>0</v>
      </c>
      <c r="P183" s="119">
        <f t="shared" si="59"/>
        <v>0</v>
      </c>
      <c r="Q183" s="113" t="s">
        <v>1035</v>
      </c>
    </row>
    <row r="184" spans="1:17" s="108" customFormat="1" ht="15" customHeight="1">
      <c r="A184" s="131"/>
      <c r="B184" s="97" t="s">
        <v>1116</v>
      </c>
      <c r="C184" s="97" t="s">
        <v>1022</v>
      </c>
      <c r="D184" s="98" t="s">
        <v>868</v>
      </c>
      <c r="E184" s="98" t="s">
        <v>605</v>
      </c>
      <c r="F184" s="98" t="s">
        <v>111</v>
      </c>
      <c r="G184" s="99" t="s">
        <v>558</v>
      </c>
      <c r="H184" s="99" t="s">
        <v>18</v>
      </c>
      <c r="I184" s="100"/>
      <c r="J184" s="101" t="s">
        <v>37</v>
      </c>
      <c r="K184" s="101">
        <v>25</v>
      </c>
      <c r="L184" s="105">
        <f>M184/$M$7</f>
        <v>2.8681147245889838</v>
      </c>
      <c r="M184" s="109">
        <v>239</v>
      </c>
      <c r="N184" s="104"/>
      <c r="O184" s="105">
        <f t="shared" ref="O184" si="105">IF(N184&lt;100,L184*N184,L184*N184*0.95)</f>
        <v>0</v>
      </c>
      <c r="P184" s="106">
        <f t="shared" ref="P184" si="106">IF(N184&lt;100,M184*N184,M184*N184*0.95)</f>
        <v>0</v>
      </c>
      <c r="Q184" s="100"/>
    </row>
    <row r="185" spans="1:17" s="121" customFormat="1" ht="15" hidden="1" customHeight="1">
      <c r="A185" s="130"/>
      <c r="B185" s="110" t="s">
        <v>346</v>
      </c>
      <c r="C185" s="110" t="s">
        <v>1021</v>
      </c>
      <c r="D185" s="111" t="s">
        <v>868</v>
      </c>
      <c r="E185" s="111" t="s">
        <v>605</v>
      </c>
      <c r="F185" s="111" t="s">
        <v>111</v>
      </c>
      <c r="G185" s="112" t="s">
        <v>558</v>
      </c>
      <c r="H185" s="112" t="s">
        <v>13</v>
      </c>
      <c r="I185" s="113" t="s">
        <v>53</v>
      </c>
      <c r="J185" s="114" t="s">
        <v>1020</v>
      </c>
      <c r="K185" s="114">
        <v>25</v>
      </c>
      <c r="L185" s="115">
        <v>2.61</v>
      </c>
      <c r="M185" s="116">
        <f>L185*$M$7</f>
        <v>217.4913</v>
      </c>
      <c r="N185" s="117"/>
      <c r="O185" s="118">
        <f t="shared" si="58"/>
        <v>0</v>
      </c>
      <c r="P185" s="119">
        <f t="shared" si="59"/>
        <v>0</v>
      </c>
      <c r="Q185" s="120" t="s">
        <v>1025</v>
      </c>
    </row>
    <row r="186" spans="1:17" s="121" customFormat="1" ht="15" hidden="1" customHeight="1">
      <c r="A186" s="130"/>
      <c r="B186" s="110" t="s">
        <v>113</v>
      </c>
      <c r="C186" s="110" t="s">
        <v>1022</v>
      </c>
      <c r="D186" s="111" t="s">
        <v>868</v>
      </c>
      <c r="E186" s="111" t="s">
        <v>605</v>
      </c>
      <c r="F186" s="111" t="s">
        <v>114</v>
      </c>
      <c r="G186" s="112" t="s">
        <v>43</v>
      </c>
      <c r="H186" s="112" t="s">
        <v>18</v>
      </c>
      <c r="I186" s="113"/>
      <c r="J186" s="114" t="s">
        <v>37</v>
      </c>
      <c r="K186" s="114">
        <v>25</v>
      </c>
      <c r="L186" s="118">
        <f>M186/$M$7</f>
        <v>1.4760590423616946</v>
      </c>
      <c r="M186" s="122">
        <v>123</v>
      </c>
      <c r="N186" s="117"/>
      <c r="O186" s="118">
        <f t="shared" si="58"/>
        <v>0</v>
      </c>
      <c r="P186" s="119">
        <f t="shared" si="59"/>
        <v>0</v>
      </c>
      <c r="Q186" s="113" t="s">
        <v>1035</v>
      </c>
    </row>
    <row r="187" spans="1:17" s="108" customFormat="1" ht="15" customHeight="1">
      <c r="A187" s="131"/>
      <c r="B187" s="97" t="s">
        <v>1117</v>
      </c>
      <c r="C187" s="97" t="s">
        <v>1022</v>
      </c>
      <c r="D187" s="98" t="s">
        <v>868</v>
      </c>
      <c r="E187" s="98" t="s">
        <v>605</v>
      </c>
      <c r="F187" s="98" t="s">
        <v>114</v>
      </c>
      <c r="G187" s="99" t="s">
        <v>558</v>
      </c>
      <c r="H187" s="99" t="s">
        <v>18</v>
      </c>
      <c r="I187" s="100"/>
      <c r="J187" s="101" t="s">
        <v>37</v>
      </c>
      <c r="K187" s="101">
        <v>25</v>
      </c>
      <c r="L187" s="105">
        <f>M187/$M$7</f>
        <v>1.4760590423616946</v>
      </c>
      <c r="M187" s="109">
        <v>123</v>
      </c>
      <c r="N187" s="104"/>
      <c r="O187" s="105">
        <f t="shared" ref="O187" si="107">IF(N187&lt;100,L187*N187,L187*N187*0.95)</f>
        <v>0</v>
      </c>
      <c r="P187" s="106">
        <f t="shared" ref="P187" si="108">IF(N187&lt;100,M187*N187,M187*N187*0.95)</f>
        <v>0</v>
      </c>
      <c r="Q187" s="100"/>
    </row>
    <row r="188" spans="1:17" s="108" customFormat="1" ht="15" customHeight="1">
      <c r="A188" s="123"/>
      <c r="B188" s="97" t="s">
        <v>347</v>
      </c>
      <c r="C188" s="97" t="s">
        <v>1021</v>
      </c>
      <c r="D188" s="98" t="s">
        <v>868</v>
      </c>
      <c r="E188" s="98" t="s">
        <v>605</v>
      </c>
      <c r="F188" s="98" t="s">
        <v>114</v>
      </c>
      <c r="G188" s="99" t="s">
        <v>558</v>
      </c>
      <c r="H188" s="99" t="s">
        <v>13</v>
      </c>
      <c r="I188" s="100" t="s">
        <v>53</v>
      </c>
      <c r="J188" s="101" t="s">
        <v>1020</v>
      </c>
      <c r="K188" s="101">
        <v>25</v>
      </c>
      <c r="L188" s="102">
        <v>1.66</v>
      </c>
      <c r="M188" s="103">
        <f t="shared" ref="M188:M195" si="109">L188*$M$7</f>
        <v>138.3278</v>
      </c>
      <c r="N188" s="104"/>
      <c r="O188" s="105">
        <f t="shared" si="58"/>
        <v>0</v>
      </c>
      <c r="P188" s="106">
        <f t="shared" si="59"/>
        <v>0</v>
      </c>
      <c r="Q188" s="107" t="s">
        <v>1025</v>
      </c>
    </row>
    <row r="189" spans="1:17" s="121" customFormat="1" ht="15" hidden="1" customHeight="1">
      <c r="A189" s="130"/>
      <c r="B189" s="110" t="s">
        <v>348</v>
      </c>
      <c r="C189" s="110" t="s">
        <v>1021</v>
      </c>
      <c r="D189" s="111" t="s">
        <v>868</v>
      </c>
      <c r="E189" s="111" t="s">
        <v>605</v>
      </c>
      <c r="F189" s="111" t="s">
        <v>607</v>
      </c>
      <c r="G189" s="112" t="s">
        <v>549</v>
      </c>
      <c r="H189" s="112" t="s">
        <v>13</v>
      </c>
      <c r="I189" s="113"/>
      <c r="J189" s="114" t="s">
        <v>1020</v>
      </c>
      <c r="K189" s="114">
        <v>25</v>
      </c>
      <c r="L189" s="115">
        <v>2.15</v>
      </c>
      <c r="M189" s="116">
        <f t="shared" si="109"/>
        <v>179.15949999999998</v>
      </c>
      <c r="N189" s="117"/>
      <c r="O189" s="118">
        <f t="shared" si="58"/>
        <v>0</v>
      </c>
      <c r="P189" s="119">
        <f t="shared" si="59"/>
        <v>0</v>
      </c>
      <c r="Q189" s="113" t="s">
        <v>1035</v>
      </c>
    </row>
    <row r="190" spans="1:17" s="108" customFormat="1" ht="15" customHeight="1">
      <c r="A190" s="123"/>
      <c r="B190" s="97" t="s">
        <v>349</v>
      </c>
      <c r="C190" s="97" t="s">
        <v>1021</v>
      </c>
      <c r="D190" s="98" t="s">
        <v>868</v>
      </c>
      <c r="E190" s="98" t="s">
        <v>605</v>
      </c>
      <c r="F190" s="98" t="s">
        <v>608</v>
      </c>
      <c r="G190" s="99" t="s">
        <v>558</v>
      </c>
      <c r="H190" s="99" t="s">
        <v>13</v>
      </c>
      <c r="I190" s="100"/>
      <c r="J190" s="101" t="s">
        <v>1020</v>
      </c>
      <c r="K190" s="101">
        <v>25</v>
      </c>
      <c r="L190" s="102">
        <v>1.47</v>
      </c>
      <c r="M190" s="103">
        <f t="shared" si="109"/>
        <v>122.49509999999999</v>
      </c>
      <c r="N190" s="104"/>
      <c r="O190" s="105">
        <f t="shared" si="58"/>
        <v>0</v>
      </c>
      <c r="P190" s="106">
        <f t="shared" si="59"/>
        <v>0</v>
      </c>
      <c r="Q190" s="107" t="s">
        <v>1025</v>
      </c>
    </row>
    <row r="191" spans="1:17" s="121" customFormat="1" ht="15" hidden="1" customHeight="1">
      <c r="A191" s="130"/>
      <c r="B191" s="110" t="s">
        <v>350</v>
      </c>
      <c r="C191" s="110" t="s">
        <v>1021</v>
      </c>
      <c r="D191" s="111" t="s">
        <v>869</v>
      </c>
      <c r="E191" s="111" t="s">
        <v>609</v>
      </c>
      <c r="F191" s="111" t="s">
        <v>547</v>
      </c>
      <c r="G191" s="112" t="s">
        <v>558</v>
      </c>
      <c r="H191" s="112" t="s">
        <v>8</v>
      </c>
      <c r="I191" s="113"/>
      <c r="J191" s="114" t="s">
        <v>1020</v>
      </c>
      <c r="K191" s="114">
        <v>25</v>
      </c>
      <c r="L191" s="115">
        <v>1.66</v>
      </c>
      <c r="M191" s="116">
        <f t="shared" si="109"/>
        <v>138.3278</v>
      </c>
      <c r="N191" s="117"/>
      <c r="O191" s="118">
        <f t="shared" si="58"/>
        <v>0</v>
      </c>
      <c r="P191" s="119">
        <f t="shared" si="59"/>
        <v>0</v>
      </c>
      <c r="Q191" s="113" t="s">
        <v>1035</v>
      </c>
    </row>
    <row r="192" spans="1:17" s="108" customFormat="1" ht="15" customHeight="1">
      <c r="A192" s="123"/>
      <c r="B192" s="97" t="s">
        <v>351</v>
      </c>
      <c r="C192" s="97" t="s">
        <v>1021</v>
      </c>
      <c r="D192" s="98" t="s">
        <v>870</v>
      </c>
      <c r="E192" s="98" t="s">
        <v>609</v>
      </c>
      <c r="F192" s="98" t="s">
        <v>610</v>
      </c>
      <c r="G192" s="99" t="s">
        <v>603</v>
      </c>
      <c r="H192" s="99" t="s">
        <v>18</v>
      </c>
      <c r="I192" s="100"/>
      <c r="J192" s="101" t="s">
        <v>1020</v>
      </c>
      <c r="K192" s="101">
        <v>25</v>
      </c>
      <c r="L192" s="102">
        <v>3.48</v>
      </c>
      <c r="M192" s="103">
        <f t="shared" si="109"/>
        <v>289.98840000000001</v>
      </c>
      <c r="N192" s="104"/>
      <c r="O192" s="105">
        <f t="shared" si="58"/>
        <v>0</v>
      </c>
      <c r="P192" s="106">
        <f t="shared" si="59"/>
        <v>0</v>
      </c>
      <c r="Q192" s="107" t="s">
        <v>1025</v>
      </c>
    </row>
    <row r="193" spans="1:17" s="108" customFormat="1" ht="15" customHeight="1">
      <c r="A193" s="123"/>
      <c r="B193" s="97" t="s">
        <v>352</v>
      </c>
      <c r="C193" s="97" t="s">
        <v>1021</v>
      </c>
      <c r="D193" s="98" t="s">
        <v>870</v>
      </c>
      <c r="E193" s="98" t="s">
        <v>609</v>
      </c>
      <c r="F193" s="98" t="s">
        <v>611</v>
      </c>
      <c r="G193" s="99" t="s">
        <v>603</v>
      </c>
      <c r="H193" s="99" t="s">
        <v>18</v>
      </c>
      <c r="I193" s="100"/>
      <c r="J193" s="101" t="s">
        <v>1020</v>
      </c>
      <c r="K193" s="101">
        <v>25</v>
      </c>
      <c r="L193" s="102">
        <v>3.48</v>
      </c>
      <c r="M193" s="103">
        <f t="shared" si="109"/>
        <v>289.98840000000001</v>
      </c>
      <c r="N193" s="104"/>
      <c r="O193" s="105">
        <f t="shared" si="58"/>
        <v>0</v>
      </c>
      <c r="P193" s="106">
        <f t="shared" si="59"/>
        <v>0</v>
      </c>
      <c r="Q193" s="107" t="s">
        <v>1025</v>
      </c>
    </row>
    <row r="194" spans="1:17" s="108" customFormat="1" ht="15" customHeight="1">
      <c r="A194" s="123"/>
      <c r="B194" s="97" t="s">
        <v>353</v>
      </c>
      <c r="C194" s="97" t="s">
        <v>1021</v>
      </c>
      <c r="D194" s="98" t="s">
        <v>870</v>
      </c>
      <c r="E194" s="98" t="s">
        <v>609</v>
      </c>
      <c r="F194" s="98" t="s">
        <v>612</v>
      </c>
      <c r="G194" s="99" t="s">
        <v>603</v>
      </c>
      <c r="H194" s="99" t="s">
        <v>18</v>
      </c>
      <c r="I194" s="100"/>
      <c r="J194" s="101" t="s">
        <v>1020</v>
      </c>
      <c r="K194" s="101">
        <v>25</v>
      </c>
      <c r="L194" s="102">
        <v>3.48</v>
      </c>
      <c r="M194" s="103">
        <f t="shared" si="109"/>
        <v>289.98840000000001</v>
      </c>
      <c r="N194" s="104"/>
      <c r="O194" s="105">
        <f t="shared" si="58"/>
        <v>0</v>
      </c>
      <c r="P194" s="106">
        <f t="shared" si="59"/>
        <v>0</v>
      </c>
      <c r="Q194" s="107" t="s">
        <v>1025</v>
      </c>
    </row>
    <row r="195" spans="1:17" s="121" customFormat="1" ht="15" hidden="1" customHeight="1">
      <c r="A195" s="130"/>
      <c r="B195" s="110" t="s">
        <v>354</v>
      </c>
      <c r="C195" s="110" t="s">
        <v>1021</v>
      </c>
      <c r="D195" s="111" t="s">
        <v>871</v>
      </c>
      <c r="E195" s="111" t="s">
        <v>613</v>
      </c>
      <c r="F195" s="111" t="s">
        <v>547</v>
      </c>
      <c r="G195" s="112" t="s">
        <v>558</v>
      </c>
      <c r="H195" s="112" t="s">
        <v>8</v>
      </c>
      <c r="I195" s="113"/>
      <c r="J195" s="114" t="s">
        <v>1020</v>
      </c>
      <c r="K195" s="114">
        <v>25</v>
      </c>
      <c r="L195" s="115">
        <v>2.0799999999999996</v>
      </c>
      <c r="M195" s="116">
        <f t="shared" si="109"/>
        <v>173.32639999999998</v>
      </c>
      <c r="N195" s="117"/>
      <c r="O195" s="118">
        <f t="shared" si="58"/>
        <v>0</v>
      </c>
      <c r="P195" s="119">
        <f t="shared" si="59"/>
        <v>0</v>
      </c>
      <c r="Q195" s="113" t="s">
        <v>1035</v>
      </c>
    </row>
    <row r="196" spans="1:17" s="108" customFormat="1" ht="15" customHeight="1">
      <c r="A196" s="129"/>
      <c r="B196" s="97" t="s">
        <v>116</v>
      </c>
      <c r="C196" s="97" t="s">
        <v>1022</v>
      </c>
      <c r="D196" s="98" t="s">
        <v>117</v>
      </c>
      <c r="E196" s="98" t="s">
        <v>614</v>
      </c>
      <c r="F196" s="98" t="s">
        <v>118</v>
      </c>
      <c r="G196" s="99" t="s">
        <v>43</v>
      </c>
      <c r="H196" s="99" t="s">
        <v>18</v>
      </c>
      <c r="I196" s="100"/>
      <c r="J196" s="101" t="s">
        <v>37</v>
      </c>
      <c r="K196" s="101">
        <v>25</v>
      </c>
      <c r="L196" s="105">
        <f>M196/$M$7</f>
        <v>1.7280691227649105</v>
      </c>
      <c r="M196" s="109">
        <v>144</v>
      </c>
      <c r="N196" s="104"/>
      <c r="O196" s="105">
        <f t="shared" si="58"/>
        <v>0</v>
      </c>
      <c r="P196" s="106">
        <f t="shared" si="59"/>
        <v>0</v>
      </c>
      <c r="Q196" s="107" t="s">
        <v>1025</v>
      </c>
    </row>
    <row r="197" spans="1:17" s="108" customFormat="1" ht="15" customHeight="1">
      <c r="A197" s="131"/>
      <c r="B197" s="97" t="s">
        <v>1118</v>
      </c>
      <c r="C197" s="97" t="s">
        <v>1022</v>
      </c>
      <c r="D197" s="98" t="s">
        <v>117</v>
      </c>
      <c r="E197" s="98" t="s">
        <v>614</v>
      </c>
      <c r="F197" s="98" t="s">
        <v>118</v>
      </c>
      <c r="G197" s="99" t="s">
        <v>558</v>
      </c>
      <c r="H197" s="99" t="s">
        <v>18</v>
      </c>
      <c r="I197" s="100"/>
      <c r="J197" s="101" t="s">
        <v>37</v>
      </c>
      <c r="K197" s="101">
        <v>25</v>
      </c>
      <c r="L197" s="105">
        <f>M197/$M$7</f>
        <v>1.7280691227649105</v>
      </c>
      <c r="M197" s="109">
        <v>144</v>
      </c>
      <c r="N197" s="104"/>
      <c r="O197" s="105">
        <f t="shared" ref="O197" si="110">IF(N197&lt;100,L197*N197,L197*N197*0.95)</f>
        <v>0</v>
      </c>
      <c r="P197" s="106">
        <f t="shared" ref="P197" si="111">IF(N197&lt;100,M197*N197,M197*N197*0.95)</f>
        <v>0</v>
      </c>
      <c r="Q197" s="107"/>
    </row>
    <row r="198" spans="1:17" s="108" customFormat="1" ht="15" customHeight="1">
      <c r="A198" s="123"/>
      <c r="B198" s="97" t="s">
        <v>355</v>
      </c>
      <c r="C198" s="97" t="s">
        <v>1021</v>
      </c>
      <c r="D198" s="98" t="s">
        <v>117</v>
      </c>
      <c r="E198" s="98" t="s">
        <v>614</v>
      </c>
      <c r="F198" s="98" t="s">
        <v>118</v>
      </c>
      <c r="G198" s="99" t="s">
        <v>558</v>
      </c>
      <c r="H198" s="99" t="s">
        <v>13</v>
      </c>
      <c r="I198" s="100" t="s">
        <v>552</v>
      </c>
      <c r="J198" s="101" t="s">
        <v>1020</v>
      </c>
      <c r="K198" s="101">
        <v>25</v>
      </c>
      <c r="L198" s="102">
        <v>1.64</v>
      </c>
      <c r="M198" s="103">
        <f t="shared" ref="M198:M211" si="112">L198*$M$7</f>
        <v>136.66119999999998</v>
      </c>
      <c r="N198" s="104"/>
      <c r="O198" s="105">
        <f t="shared" si="58"/>
        <v>0</v>
      </c>
      <c r="P198" s="106">
        <f t="shared" si="59"/>
        <v>0</v>
      </c>
      <c r="Q198" s="107" t="s">
        <v>1025</v>
      </c>
    </row>
    <row r="199" spans="1:17" s="121" customFormat="1" ht="15" hidden="1" customHeight="1">
      <c r="A199" s="130"/>
      <c r="B199" s="110" t="s">
        <v>356</v>
      </c>
      <c r="C199" s="110" t="s">
        <v>1021</v>
      </c>
      <c r="D199" s="111" t="s">
        <v>872</v>
      </c>
      <c r="E199" s="111" t="s">
        <v>615</v>
      </c>
      <c r="F199" s="111" t="s">
        <v>547</v>
      </c>
      <c r="G199" s="112" t="s">
        <v>575</v>
      </c>
      <c r="H199" s="112" t="s">
        <v>20</v>
      </c>
      <c r="I199" s="113"/>
      <c r="J199" s="114" t="s">
        <v>1020</v>
      </c>
      <c r="K199" s="114">
        <v>25</v>
      </c>
      <c r="L199" s="115">
        <v>2.23</v>
      </c>
      <c r="M199" s="116">
        <f t="shared" si="112"/>
        <v>185.82589999999999</v>
      </c>
      <c r="N199" s="117"/>
      <c r="O199" s="118">
        <f t="shared" si="58"/>
        <v>0</v>
      </c>
      <c r="P199" s="119">
        <f t="shared" si="59"/>
        <v>0</v>
      </c>
      <c r="Q199" s="113" t="s">
        <v>1035</v>
      </c>
    </row>
    <row r="200" spans="1:17" s="121" customFormat="1" ht="15" hidden="1" customHeight="1">
      <c r="A200" s="130"/>
      <c r="B200" s="110" t="s">
        <v>357</v>
      </c>
      <c r="C200" s="110" t="s">
        <v>1021</v>
      </c>
      <c r="D200" s="111" t="s">
        <v>873</v>
      </c>
      <c r="E200" s="111" t="s">
        <v>616</v>
      </c>
      <c r="F200" s="111" t="s">
        <v>547</v>
      </c>
      <c r="G200" s="112" t="s">
        <v>617</v>
      </c>
      <c r="H200" s="112" t="s">
        <v>11</v>
      </c>
      <c r="I200" s="113"/>
      <c r="J200" s="114" t="s">
        <v>1020</v>
      </c>
      <c r="K200" s="114">
        <v>25</v>
      </c>
      <c r="L200" s="115">
        <v>5</v>
      </c>
      <c r="M200" s="116">
        <f t="shared" si="112"/>
        <v>416.65</v>
      </c>
      <c r="N200" s="117"/>
      <c r="O200" s="118">
        <f t="shared" si="58"/>
        <v>0</v>
      </c>
      <c r="P200" s="119">
        <f t="shared" si="59"/>
        <v>0</v>
      </c>
      <c r="Q200" s="113" t="s">
        <v>1035</v>
      </c>
    </row>
    <row r="201" spans="1:17" s="108" customFormat="1" ht="15" customHeight="1">
      <c r="A201" s="129"/>
      <c r="B201" s="97" t="s">
        <v>358</v>
      </c>
      <c r="C201" s="97" t="s">
        <v>1021</v>
      </c>
      <c r="D201" s="98" t="s">
        <v>874</v>
      </c>
      <c r="E201" s="98" t="s">
        <v>618</v>
      </c>
      <c r="F201" s="98" t="s">
        <v>547</v>
      </c>
      <c r="G201" s="99" t="s">
        <v>619</v>
      </c>
      <c r="H201" s="99" t="s">
        <v>11</v>
      </c>
      <c r="I201" s="100"/>
      <c r="J201" s="101" t="s">
        <v>1020</v>
      </c>
      <c r="K201" s="101">
        <v>25</v>
      </c>
      <c r="L201" s="102">
        <v>3.3499999999999996</v>
      </c>
      <c r="M201" s="103">
        <f t="shared" si="112"/>
        <v>279.15549999999996</v>
      </c>
      <c r="N201" s="104"/>
      <c r="O201" s="105">
        <f t="shared" si="58"/>
        <v>0</v>
      </c>
      <c r="P201" s="106">
        <f t="shared" si="59"/>
        <v>0</v>
      </c>
      <c r="Q201" s="107" t="s">
        <v>1025</v>
      </c>
    </row>
    <row r="202" spans="1:17" s="121" customFormat="1" ht="15" hidden="1" customHeight="1">
      <c r="A202" s="130"/>
      <c r="B202" s="110" t="s">
        <v>359</v>
      </c>
      <c r="C202" s="110" t="s">
        <v>1021</v>
      </c>
      <c r="D202" s="111" t="s">
        <v>874</v>
      </c>
      <c r="E202" s="111" t="s">
        <v>618</v>
      </c>
      <c r="F202" s="111" t="s">
        <v>547</v>
      </c>
      <c r="G202" s="112" t="s">
        <v>561</v>
      </c>
      <c r="H202" s="112" t="s">
        <v>8</v>
      </c>
      <c r="I202" s="113"/>
      <c r="J202" s="114" t="s">
        <v>1020</v>
      </c>
      <c r="K202" s="114">
        <v>25</v>
      </c>
      <c r="L202" s="115">
        <v>2.44</v>
      </c>
      <c r="M202" s="116">
        <f t="shared" si="112"/>
        <v>203.3252</v>
      </c>
      <c r="N202" s="117"/>
      <c r="O202" s="118">
        <f t="shared" si="58"/>
        <v>0</v>
      </c>
      <c r="P202" s="119">
        <f t="shared" si="59"/>
        <v>0</v>
      </c>
      <c r="Q202" s="113" t="s">
        <v>1035</v>
      </c>
    </row>
    <row r="203" spans="1:17" s="121" customFormat="1" ht="15" hidden="1" customHeight="1">
      <c r="A203" s="130"/>
      <c r="B203" s="110" t="s">
        <v>360</v>
      </c>
      <c r="C203" s="110" t="s">
        <v>1021</v>
      </c>
      <c r="D203" s="111" t="s">
        <v>875</v>
      </c>
      <c r="E203" s="111" t="s">
        <v>620</v>
      </c>
      <c r="F203" s="111" t="s">
        <v>547</v>
      </c>
      <c r="G203" s="112" t="s">
        <v>558</v>
      </c>
      <c r="H203" s="112" t="s">
        <v>621</v>
      </c>
      <c r="I203" s="113"/>
      <c r="J203" s="114" t="s">
        <v>1020</v>
      </c>
      <c r="K203" s="114">
        <v>25</v>
      </c>
      <c r="L203" s="115">
        <v>2.6999999999999997</v>
      </c>
      <c r="M203" s="116">
        <f t="shared" si="112"/>
        <v>224.99099999999999</v>
      </c>
      <c r="N203" s="117"/>
      <c r="O203" s="118">
        <f t="shared" si="58"/>
        <v>0</v>
      </c>
      <c r="P203" s="119">
        <f t="shared" si="59"/>
        <v>0</v>
      </c>
      <c r="Q203" s="120" t="s">
        <v>1025</v>
      </c>
    </row>
    <row r="204" spans="1:17" s="121" customFormat="1" ht="15" hidden="1" customHeight="1">
      <c r="A204" s="130"/>
      <c r="B204" s="110" t="s">
        <v>361</v>
      </c>
      <c r="C204" s="110" t="s">
        <v>1021</v>
      </c>
      <c r="D204" s="111" t="s">
        <v>876</v>
      </c>
      <c r="E204" s="111" t="s">
        <v>622</v>
      </c>
      <c r="F204" s="111" t="s">
        <v>547</v>
      </c>
      <c r="G204" s="112" t="s">
        <v>548</v>
      </c>
      <c r="H204" s="112" t="s">
        <v>621</v>
      </c>
      <c r="I204" s="113"/>
      <c r="J204" s="114" t="s">
        <v>1020</v>
      </c>
      <c r="K204" s="114">
        <v>25</v>
      </c>
      <c r="L204" s="115">
        <v>2.6999999999999997</v>
      </c>
      <c r="M204" s="116">
        <f t="shared" si="112"/>
        <v>224.99099999999999</v>
      </c>
      <c r="N204" s="117"/>
      <c r="O204" s="118">
        <f t="shared" si="58"/>
        <v>0</v>
      </c>
      <c r="P204" s="119">
        <f t="shared" si="59"/>
        <v>0</v>
      </c>
      <c r="Q204" s="113" t="s">
        <v>1035</v>
      </c>
    </row>
    <row r="205" spans="1:17" s="108" customFormat="1" ht="15" customHeight="1">
      <c r="A205" s="129"/>
      <c r="B205" s="97" t="s">
        <v>362</v>
      </c>
      <c r="C205" s="97" t="s">
        <v>1021</v>
      </c>
      <c r="D205" s="98" t="s">
        <v>877</v>
      </c>
      <c r="E205" s="98" t="s">
        <v>623</v>
      </c>
      <c r="F205" s="98" t="s">
        <v>624</v>
      </c>
      <c r="G205" s="99" t="s">
        <v>603</v>
      </c>
      <c r="H205" s="99" t="s">
        <v>13</v>
      </c>
      <c r="I205" s="100"/>
      <c r="J205" s="101" t="s">
        <v>1020</v>
      </c>
      <c r="K205" s="101">
        <v>25</v>
      </c>
      <c r="L205" s="102">
        <v>1.59</v>
      </c>
      <c r="M205" s="103">
        <f t="shared" si="112"/>
        <v>132.49469999999999</v>
      </c>
      <c r="N205" s="104"/>
      <c r="O205" s="105">
        <f t="shared" si="58"/>
        <v>0</v>
      </c>
      <c r="P205" s="106">
        <f t="shared" si="59"/>
        <v>0</v>
      </c>
      <c r="Q205" s="107" t="s">
        <v>1025</v>
      </c>
    </row>
    <row r="206" spans="1:17" s="108" customFormat="1" ht="15" customHeight="1">
      <c r="A206" s="129"/>
      <c r="B206" s="97" t="s">
        <v>363</v>
      </c>
      <c r="C206" s="97" t="s">
        <v>1021</v>
      </c>
      <c r="D206" s="98" t="s">
        <v>877</v>
      </c>
      <c r="E206" s="98" t="s">
        <v>623</v>
      </c>
      <c r="F206" s="98" t="s">
        <v>625</v>
      </c>
      <c r="G206" s="99" t="s">
        <v>603</v>
      </c>
      <c r="H206" s="99" t="s">
        <v>13</v>
      </c>
      <c r="I206" s="100"/>
      <c r="J206" s="101" t="s">
        <v>1020</v>
      </c>
      <c r="K206" s="101">
        <v>25</v>
      </c>
      <c r="L206" s="102">
        <v>1.59</v>
      </c>
      <c r="M206" s="103">
        <f t="shared" si="112"/>
        <v>132.49469999999999</v>
      </c>
      <c r="N206" s="104"/>
      <c r="O206" s="105">
        <f t="shared" si="58"/>
        <v>0</v>
      </c>
      <c r="P206" s="106">
        <f t="shared" si="59"/>
        <v>0</v>
      </c>
      <c r="Q206" s="107" t="s">
        <v>1025</v>
      </c>
    </row>
    <row r="207" spans="1:17" s="108" customFormat="1" ht="15" customHeight="1">
      <c r="A207" s="123"/>
      <c r="B207" s="97" t="s">
        <v>364</v>
      </c>
      <c r="C207" s="97" t="s">
        <v>1021</v>
      </c>
      <c r="D207" s="98" t="s">
        <v>878</v>
      </c>
      <c r="E207" s="98" t="s">
        <v>626</v>
      </c>
      <c r="F207" s="98" t="s">
        <v>547</v>
      </c>
      <c r="G207" s="99" t="s">
        <v>112</v>
      </c>
      <c r="H207" s="99" t="s">
        <v>23</v>
      </c>
      <c r="I207" s="100"/>
      <c r="J207" s="101" t="s">
        <v>1020</v>
      </c>
      <c r="K207" s="101">
        <v>25</v>
      </c>
      <c r="L207" s="102">
        <v>0.55000000000000004</v>
      </c>
      <c r="M207" s="103">
        <f t="shared" si="112"/>
        <v>45.831500000000005</v>
      </c>
      <c r="N207" s="104"/>
      <c r="O207" s="105">
        <f t="shared" si="58"/>
        <v>0</v>
      </c>
      <c r="P207" s="106">
        <f t="shared" si="59"/>
        <v>0</v>
      </c>
      <c r="Q207" s="107" t="s">
        <v>1025</v>
      </c>
    </row>
    <row r="208" spans="1:17" s="121" customFormat="1" ht="15" hidden="1" customHeight="1">
      <c r="A208" s="130"/>
      <c r="B208" s="110" t="s">
        <v>365</v>
      </c>
      <c r="C208" s="110" t="s">
        <v>1021</v>
      </c>
      <c r="D208" s="111" t="s">
        <v>879</v>
      </c>
      <c r="E208" s="111" t="s">
        <v>627</v>
      </c>
      <c r="F208" s="111" t="s">
        <v>547</v>
      </c>
      <c r="G208" s="112" t="s">
        <v>558</v>
      </c>
      <c r="H208" s="112" t="s">
        <v>13</v>
      </c>
      <c r="I208" s="113" t="s">
        <v>53</v>
      </c>
      <c r="J208" s="114" t="s">
        <v>1020</v>
      </c>
      <c r="K208" s="114">
        <v>25</v>
      </c>
      <c r="L208" s="115">
        <v>1.54</v>
      </c>
      <c r="M208" s="116">
        <f t="shared" si="112"/>
        <v>128.32820000000001</v>
      </c>
      <c r="N208" s="117"/>
      <c r="O208" s="118">
        <f t="shared" si="58"/>
        <v>0</v>
      </c>
      <c r="P208" s="119">
        <f t="shared" si="59"/>
        <v>0</v>
      </c>
      <c r="Q208" s="120" t="s">
        <v>1025</v>
      </c>
    </row>
    <row r="209" spans="1:17" s="121" customFormat="1" ht="15" hidden="1" customHeight="1">
      <c r="A209" s="130"/>
      <c r="B209" s="110" t="s">
        <v>366</v>
      </c>
      <c r="C209" s="110" t="s">
        <v>1021</v>
      </c>
      <c r="D209" s="111" t="s">
        <v>880</v>
      </c>
      <c r="E209" s="111" t="s">
        <v>627</v>
      </c>
      <c r="F209" s="111" t="s">
        <v>42</v>
      </c>
      <c r="G209" s="112" t="s">
        <v>558</v>
      </c>
      <c r="H209" s="112" t="s">
        <v>13</v>
      </c>
      <c r="I209" s="113" t="s">
        <v>53</v>
      </c>
      <c r="J209" s="114" t="s">
        <v>1020</v>
      </c>
      <c r="K209" s="114">
        <v>25</v>
      </c>
      <c r="L209" s="115">
        <v>1.59</v>
      </c>
      <c r="M209" s="116">
        <f t="shared" si="112"/>
        <v>132.49469999999999</v>
      </c>
      <c r="N209" s="117"/>
      <c r="O209" s="118">
        <f t="shared" si="58"/>
        <v>0</v>
      </c>
      <c r="P209" s="119">
        <f t="shared" si="59"/>
        <v>0</v>
      </c>
      <c r="Q209" s="113" t="s">
        <v>1035</v>
      </c>
    </row>
    <row r="210" spans="1:17" s="121" customFormat="1" ht="15" hidden="1" customHeight="1">
      <c r="A210" s="130"/>
      <c r="B210" s="110" t="s">
        <v>367</v>
      </c>
      <c r="C210" s="110" t="s">
        <v>1021</v>
      </c>
      <c r="D210" s="111" t="s">
        <v>881</v>
      </c>
      <c r="E210" s="111" t="s">
        <v>628</v>
      </c>
      <c r="F210" s="111" t="s">
        <v>547</v>
      </c>
      <c r="G210" s="112" t="s">
        <v>43</v>
      </c>
      <c r="H210" s="112" t="s">
        <v>13</v>
      </c>
      <c r="I210" s="113"/>
      <c r="J210" s="114" t="s">
        <v>1020</v>
      </c>
      <c r="K210" s="114">
        <v>25</v>
      </c>
      <c r="L210" s="115">
        <v>1.59</v>
      </c>
      <c r="M210" s="116">
        <f t="shared" si="112"/>
        <v>132.49469999999999</v>
      </c>
      <c r="N210" s="117"/>
      <c r="O210" s="118">
        <f t="shared" si="58"/>
        <v>0</v>
      </c>
      <c r="P210" s="119">
        <f t="shared" si="59"/>
        <v>0</v>
      </c>
      <c r="Q210" s="113" t="s">
        <v>1035</v>
      </c>
    </row>
    <row r="211" spans="1:17" s="121" customFormat="1" ht="15" hidden="1" customHeight="1">
      <c r="A211" s="130"/>
      <c r="B211" s="110" t="s">
        <v>368</v>
      </c>
      <c r="C211" s="110" t="s">
        <v>1021</v>
      </c>
      <c r="D211" s="111" t="s">
        <v>882</v>
      </c>
      <c r="E211" s="111" t="s">
        <v>629</v>
      </c>
      <c r="F211" s="111" t="s">
        <v>547</v>
      </c>
      <c r="G211" s="112" t="s">
        <v>558</v>
      </c>
      <c r="H211" s="112" t="s">
        <v>8</v>
      </c>
      <c r="I211" s="113"/>
      <c r="J211" s="114" t="s">
        <v>1020</v>
      </c>
      <c r="K211" s="114">
        <v>25</v>
      </c>
      <c r="L211" s="115">
        <v>1.59</v>
      </c>
      <c r="M211" s="116">
        <f t="shared" si="112"/>
        <v>132.49469999999999</v>
      </c>
      <c r="N211" s="117"/>
      <c r="O211" s="118">
        <f t="shared" si="58"/>
        <v>0</v>
      </c>
      <c r="P211" s="119">
        <f t="shared" si="59"/>
        <v>0</v>
      </c>
      <c r="Q211" s="113" t="s">
        <v>1035</v>
      </c>
    </row>
    <row r="212" spans="1:17" s="108" customFormat="1" ht="15" customHeight="1">
      <c r="A212" s="131"/>
      <c r="B212" s="97" t="s">
        <v>1119</v>
      </c>
      <c r="C212" s="97" t="s">
        <v>1022</v>
      </c>
      <c r="D212" s="98" t="s">
        <v>120</v>
      </c>
      <c r="E212" s="98" t="s">
        <v>630</v>
      </c>
      <c r="F212" s="98"/>
      <c r="G212" s="132" t="s">
        <v>1096</v>
      </c>
      <c r="H212" s="99" t="s">
        <v>18</v>
      </c>
      <c r="I212" s="100"/>
      <c r="J212" s="101" t="s">
        <v>37</v>
      </c>
      <c r="K212" s="101">
        <v>25</v>
      </c>
      <c r="L212" s="105">
        <f t="shared" ref="L212:L215" si="113">M212/$M$7</f>
        <v>1.5720628825153007</v>
      </c>
      <c r="M212" s="103">
        <v>131</v>
      </c>
      <c r="N212" s="104"/>
      <c r="O212" s="105">
        <f t="shared" ref="O212:O215" si="114">IF(N212&lt;100,L212*N212,L212*N212*0.95)</f>
        <v>0</v>
      </c>
      <c r="P212" s="106">
        <f t="shared" ref="P212:P215" si="115">IF(N212&lt;100,M212*N212,M212*N212*0.95)</f>
        <v>0</v>
      </c>
      <c r="Q212" s="100"/>
    </row>
    <row r="213" spans="1:17" s="108" customFormat="1" ht="15" customHeight="1">
      <c r="A213" s="131"/>
      <c r="B213" s="97" t="s">
        <v>1120</v>
      </c>
      <c r="C213" s="97" t="s">
        <v>1022</v>
      </c>
      <c r="D213" s="98" t="s">
        <v>120</v>
      </c>
      <c r="E213" s="98" t="s">
        <v>630</v>
      </c>
      <c r="F213" s="98"/>
      <c r="G213" s="132" t="s">
        <v>1115</v>
      </c>
      <c r="H213" s="99" t="s">
        <v>18</v>
      </c>
      <c r="I213" s="100"/>
      <c r="J213" s="101" t="s">
        <v>37</v>
      </c>
      <c r="K213" s="101">
        <v>25</v>
      </c>
      <c r="L213" s="105">
        <f t="shared" si="113"/>
        <v>1.8840753630145206</v>
      </c>
      <c r="M213" s="103">
        <v>157</v>
      </c>
      <c r="N213" s="104"/>
      <c r="O213" s="105">
        <f t="shared" si="114"/>
        <v>0</v>
      </c>
      <c r="P213" s="106">
        <f t="shared" si="115"/>
        <v>0</v>
      </c>
      <c r="Q213" s="100"/>
    </row>
    <row r="214" spans="1:17" s="108" customFormat="1" ht="15" customHeight="1">
      <c r="A214" s="131"/>
      <c r="B214" s="97" t="s">
        <v>1121</v>
      </c>
      <c r="C214" s="97" t="s">
        <v>1022</v>
      </c>
      <c r="D214" s="98" t="s">
        <v>120</v>
      </c>
      <c r="E214" s="98" t="s">
        <v>630</v>
      </c>
      <c r="F214" s="98"/>
      <c r="G214" s="132" t="s">
        <v>112</v>
      </c>
      <c r="H214" s="99" t="s">
        <v>18</v>
      </c>
      <c r="I214" s="100"/>
      <c r="J214" s="101" t="s">
        <v>37</v>
      </c>
      <c r="K214" s="101">
        <v>25</v>
      </c>
      <c r="L214" s="105">
        <f t="shared" si="113"/>
        <v>2.076083043321733</v>
      </c>
      <c r="M214" s="103">
        <v>173</v>
      </c>
      <c r="N214" s="104"/>
      <c r="O214" s="105">
        <f t="shared" si="114"/>
        <v>0</v>
      </c>
      <c r="P214" s="106">
        <f t="shared" si="115"/>
        <v>0</v>
      </c>
      <c r="Q214" s="100"/>
    </row>
    <row r="215" spans="1:17" s="108" customFormat="1" ht="15" customHeight="1">
      <c r="A215" s="131"/>
      <c r="B215" s="97" t="s">
        <v>1122</v>
      </c>
      <c r="C215" s="97" t="s">
        <v>1022</v>
      </c>
      <c r="D215" s="98" t="s">
        <v>120</v>
      </c>
      <c r="E215" s="98" t="s">
        <v>630</v>
      </c>
      <c r="F215" s="98"/>
      <c r="G215" s="132" t="s">
        <v>43</v>
      </c>
      <c r="H215" s="99" t="s">
        <v>18</v>
      </c>
      <c r="I215" s="100"/>
      <c r="J215" s="101" t="s">
        <v>37</v>
      </c>
      <c r="K215" s="101">
        <v>25</v>
      </c>
      <c r="L215" s="105">
        <f t="shared" si="113"/>
        <v>2.1720868834753388</v>
      </c>
      <c r="M215" s="103">
        <v>181</v>
      </c>
      <c r="N215" s="104"/>
      <c r="O215" s="105">
        <f t="shared" si="114"/>
        <v>0</v>
      </c>
      <c r="P215" s="106">
        <f t="shared" si="115"/>
        <v>0</v>
      </c>
      <c r="Q215" s="100"/>
    </row>
    <row r="216" spans="1:17" s="121" customFormat="1" ht="15" hidden="1" customHeight="1">
      <c r="A216" s="130"/>
      <c r="B216" s="110" t="s">
        <v>119</v>
      </c>
      <c r="C216" s="110" t="s">
        <v>1022</v>
      </c>
      <c r="D216" s="111" t="s">
        <v>120</v>
      </c>
      <c r="E216" s="111" t="s">
        <v>630</v>
      </c>
      <c r="F216" s="111" t="s">
        <v>547</v>
      </c>
      <c r="G216" s="137"/>
      <c r="H216" s="112" t="s">
        <v>18</v>
      </c>
      <c r="I216" s="113"/>
      <c r="J216" s="114" t="s">
        <v>37</v>
      </c>
      <c r="K216" s="114">
        <v>25</v>
      </c>
      <c r="L216" s="118">
        <f>M216/$M$7</f>
        <v>2.076083043321733</v>
      </c>
      <c r="M216" s="122">
        <v>173</v>
      </c>
      <c r="N216" s="117"/>
      <c r="O216" s="118">
        <f t="shared" si="58"/>
        <v>0</v>
      </c>
      <c r="P216" s="119">
        <f t="shared" si="59"/>
        <v>0</v>
      </c>
      <c r="Q216" s="120" t="s">
        <v>1025</v>
      </c>
    </row>
    <row r="217" spans="1:17" s="121" customFormat="1" ht="15" hidden="1" customHeight="1">
      <c r="A217" s="130"/>
      <c r="B217" s="110" t="s">
        <v>369</v>
      </c>
      <c r="C217" s="110" t="s">
        <v>1021</v>
      </c>
      <c r="D217" s="111" t="s">
        <v>883</v>
      </c>
      <c r="E217" s="111" t="s">
        <v>630</v>
      </c>
      <c r="F217" s="111" t="s">
        <v>631</v>
      </c>
      <c r="G217" s="112"/>
      <c r="H217" s="112" t="s">
        <v>13</v>
      </c>
      <c r="I217" s="113" t="s">
        <v>53</v>
      </c>
      <c r="J217" s="114" t="s">
        <v>1020</v>
      </c>
      <c r="K217" s="114">
        <v>25</v>
      </c>
      <c r="L217" s="115">
        <v>1.71</v>
      </c>
      <c r="M217" s="116">
        <f>L217*$M$7</f>
        <v>142.49429999999998</v>
      </c>
      <c r="N217" s="117"/>
      <c r="O217" s="118">
        <f t="shared" si="58"/>
        <v>0</v>
      </c>
      <c r="P217" s="119">
        <f t="shared" si="59"/>
        <v>0</v>
      </c>
      <c r="Q217" s="113" t="s">
        <v>1035</v>
      </c>
    </row>
    <row r="218" spans="1:17" s="108" customFormat="1" ht="15" customHeight="1">
      <c r="A218" s="123"/>
      <c r="B218" s="97" t="s">
        <v>121</v>
      </c>
      <c r="C218" s="97" t="s">
        <v>1022</v>
      </c>
      <c r="D218" s="98" t="s">
        <v>122</v>
      </c>
      <c r="E218" s="98" t="s">
        <v>632</v>
      </c>
      <c r="F218" s="98" t="s">
        <v>547</v>
      </c>
      <c r="G218" s="99"/>
      <c r="H218" s="99" t="s">
        <v>18</v>
      </c>
      <c r="I218" s="100"/>
      <c r="J218" s="101" t="s">
        <v>37</v>
      </c>
      <c r="K218" s="101">
        <v>25</v>
      </c>
      <c r="L218" s="105">
        <f>M218/$M$7</f>
        <v>1.2120484819392776</v>
      </c>
      <c r="M218" s="109">
        <v>101</v>
      </c>
      <c r="N218" s="104"/>
      <c r="O218" s="105">
        <f t="shared" si="58"/>
        <v>0</v>
      </c>
      <c r="P218" s="106">
        <f t="shared" si="59"/>
        <v>0</v>
      </c>
      <c r="Q218" s="107" t="s">
        <v>1025</v>
      </c>
    </row>
    <row r="219" spans="1:17" s="108" customFormat="1" ht="15" customHeight="1">
      <c r="A219" s="136"/>
      <c r="B219" s="97" t="s">
        <v>1123</v>
      </c>
      <c r="C219" s="97" t="s">
        <v>1022</v>
      </c>
      <c r="D219" s="98" t="s">
        <v>122</v>
      </c>
      <c r="E219" s="98" t="s">
        <v>632</v>
      </c>
      <c r="F219" s="98"/>
      <c r="G219" s="99" t="s">
        <v>43</v>
      </c>
      <c r="H219" s="99" t="s">
        <v>18</v>
      </c>
      <c r="I219" s="100"/>
      <c r="J219" s="101" t="s">
        <v>37</v>
      </c>
      <c r="K219" s="101">
        <v>25</v>
      </c>
      <c r="L219" s="105">
        <f t="shared" ref="L219:L221" si="116">M219/$M$7</f>
        <v>1.0200408016320652</v>
      </c>
      <c r="M219" s="109">
        <v>85</v>
      </c>
      <c r="N219" s="104"/>
      <c r="O219" s="105">
        <f t="shared" ref="O219:O221" si="117">IF(N219&lt;100,L219*N219,L219*N219*0.95)</f>
        <v>0</v>
      </c>
      <c r="P219" s="106">
        <f t="shared" ref="P219:P221" si="118">IF(N219&lt;100,M219*N219,M219*N219*0.95)</f>
        <v>0</v>
      </c>
      <c r="Q219" s="107"/>
    </row>
    <row r="220" spans="1:17" s="108" customFormat="1" ht="15" customHeight="1">
      <c r="A220" s="136"/>
      <c r="B220" s="97" t="s">
        <v>1124</v>
      </c>
      <c r="C220" s="97" t="s">
        <v>1022</v>
      </c>
      <c r="D220" s="98" t="s">
        <v>122</v>
      </c>
      <c r="E220" s="98" t="s">
        <v>632</v>
      </c>
      <c r="F220" s="98"/>
      <c r="G220" s="99" t="s">
        <v>558</v>
      </c>
      <c r="H220" s="99" t="s">
        <v>18</v>
      </c>
      <c r="I220" s="100"/>
      <c r="J220" s="101" t="s">
        <v>37</v>
      </c>
      <c r="K220" s="101">
        <v>25</v>
      </c>
      <c r="L220" s="105">
        <f t="shared" si="116"/>
        <v>1.2120484819392776</v>
      </c>
      <c r="M220" s="109">
        <v>101</v>
      </c>
      <c r="N220" s="104"/>
      <c r="O220" s="105">
        <f t="shared" si="117"/>
        <v>0</v>
      </c>
      <c r="P220" s="106">
        <f t="shared" si="118"/>
        <v>0</v>
      </c>
      <c r="Q220" s="107"/>
    </row>
    <row r="221" spans="1:17" s="108" customFormat="1" ht="15" customHeight="1">
      <c r="A221" s="136"/>
      <c r="B221" s="97" t="s">
        <v>1125</v>
      </c>
      <c r="C221" s="97" t="s">
        <v>1022</v>
      </c>
      <c r="D221" s="98" t="s">
        <v>122</v>
      </c>
      <c r="E221" s="98" t="s">
        <v>632</v>
      </c>
      <c r="F221" s="98"/>
      <c r="G221" s="99" t="s">
        <v>653</v>
      </c>
      <c r="H221" s="99" t="s">
        <v>18</v>
      </c>
      <c r="I221" s="100"/>
      <c r="J221" s="101" t="s">
        <v>37</v>
      </c>
      <c r="K221" s="101">
        <v>25</v>
      </c>
      <c r="L221" s="105">
        <f t="shared" si="116"/>
        <v>1.40405616224649</v>
      </c>
      <c r="M221" s="109">
        <v>117</v>
      </c>
      <c r="N221" s="104"/>
      <c r="O221" s="105">
        <f t="shared" si="117"/>
        <v>0</v>
      </c>
      <c r="P221" s="106">
        <f t="shared" si="118"/>
        <v>0</v>
      </c>
      <c r="Q221" s="107"/>
    </row>
    <row r="222" spans="1:17" s="121" customFormat="1" ht="15" hidden="1" customHeight="1">
      <c r="A222" s="130"/>
      <c r="B222" s="110" t="s">
        <v>370</v>
      </c>
      <c r="C222" s="110" t="s">
        <v>1021</v>
      </c>
      <c r="D222" s="111" t="s">
        <v>884</v>
      </c>
      <c r="E222" s="111" t="s">
        <v>632</v>
      </c>
      <c r="F222" s="111" t="s">
        <v>633</v>
      </c>
      <c r="G222" s="112" t="s">
        <v>617</v>
      </c>
      <c r="H222" s="112" t="s">
        <v>13</v>
      </c>
      <c r="I222" s="113"/>
      <c r="J222" s="114" t="s">
        <v>1020</v>
      </c>
      <c r="K222" s="114">
        <v>25</v>
      </c>
      <c r="L222" s="115">
        <v>1.47</v>
      </c>
      <c r="M222" s="116">
        <f t="shared" ref="M222:M224" si="119">L222*$M$7</f>
        <v>122.49509999999999</v>
      </c>
      <c r="N222" s="117"/>
      <c r="O222" s="118">
        <f t="shared" si="58"/>
        <v>0</v>
      </c>
      <c r="P222" s="119">
        <f t="shared" si="59"/>
        <v>0</v>
      </c>
      <c r="Q222" s="113" t="s">
        <v>1035</v>
      </c>
    </row>
    <row r="223" spans="1:17" s="121" customFormat="1" ht="15" hidden="1" customHeight="1">
      <c r="A223" s="130"/>
      <c r="B223" s="110" t="s">
        <v>371</v>
      </c>
      <c r="C223" s="110" t="s">
        <v>1021</v>
      </c>
      <c r="D223" s="111" t="s">
        <v>885</v>
      </c>
      <c r="E223" s="111" t="s">
        <v>634</v>
      </c>
      <c r="F223" s="111" t="s">
        <v>547</v>
      </c>
      <c r="G223" s="112" t="s">
        <v>561</v>
      </c>
      <c r="H223" s="112" t="s">
        <v>13</v>
      </c>
      <c r="I223" s="113"/>
      <c r="J223" s="114" t="s">
        <v>1020</v>
      </c>
      <c r="K223" s="114">
        <v>25</v>
      </c>
      <c r="L223" s="115">
        <v>1.76</v>
      </c>
      <c r="M223" s="116">
        <f t="shared" si="119"/>
        <v>146.66079999999999</v>
      </c>
      <c r="N223" s="117"/>
      <c r="O223" s="118">
        <f t="shared" si="58"/>
        <v>0</v>
      </c>
      <c r="P223" s="119">
        <f t="shared" si="59"/>
        <v>0</v>
      </c>
      <c r="Q223" s="113" t="s">
        <v>1035</v>
      </c>
    </row>
    <row r="224" spans="1:17" s="121" customFormat="1" ht="15" hidden="1" customHeight="1">
      <c r="A224" s="130"/>
      <c r="B224" s="110" t="s">
        <v>372</v>
      </c>
      <c r="C224" s="110" t="s">
        <v>1021</v>
      </c>
      <c r="D224" s="111" t="s">
        <v>886</v>
      </c>
      <c r="E224" s="111" t="s">
        <v>635</v>
      </c>
      <c r="F224" s="111" t="s">
        <v>547</v>
      </c>
      <c r="G224" s="112" t="s">
        <v>575</v>
      </c>
      <c r="H224" s="112" t="s">
        <v>13</v>
      </c>
      <c r="I224" s="113"/>
      <c r="J224" s="114" t="s">
        <v>1020</v>
      </c>
      <c r="K224" s="114">
        <v>25</v>
      </c>
      <c r="L224" s="115">
        <v>1.66</v>
      </c>
      <c r="M224" s="116">
        <f t="shared" si="119"/>
        <v>138.3278</v>
      </c>
      <c r="N224" s="117"/>
      <c r="O224" s="118">
        <f t="shared" si="58"/>
        <v>0</v>
      </c>
      <c r="P224" s="119">
        <f t="shared" si="59"/>
        <v>0</v>
      </c>
      <c r="Q224" s="113" t="s">
        <v>1035</v>
      </c>
    </row>
    <row r="225" spans="1:17" s="108" customFormat="1" ht="14.5" customHeight="1">
      <c r="A225" s="123"/>
      <c r="B225" s="97" t="s">
        <v>123</v>
      </c>
      <c r="C225" s="97" t="s">
        <v>1022</v>
      </c>
      <c r="D225" s="98" t="s">
        <v>124</v>
      </c>
      <c r="E225" s="98" t="s">
        <v>636</v>
      </c>
      <c r="F225" s="98" t="s">
        <v>547</v>
      </c>
      <c r="G225" s="99"/>
      <c r="H225" s="99" t="s">
        <v>18</v>
      </c>
      <c r="I225" s="100"/>
      <c r="J225" s="101" t="s">
        <v>37</v>
      </c>
      <c r="K225" s="101">
        <v>25</v>
      </c>
      <c r="L225" s="105">
        <f>M225/$M$7</f>
        <v>1.5720628825153007</v>
      </c>
      <c r="M225" s="109">
        <v>131</v>
      </c>
      <c r="N225" s="104"/>
      <c r="O225" s="105">
        <f t="shared" si="58"/>
        <v>0</v>
      </c>
      <c r="P225" s="106">
        <f t="shared" si="59"/>
        <v>0</v>
      </c>
      <c r="Q225" s="107" t="s">
        <v>1025</v>
      </c>
    </row>
    <row r="226" spans="1:17" s="108" customFormat="1" ht="15" customHeight="1">
      <c r="A226" s="136"/>
      <c r="B226" s="97" t="s">
        <v>1126</v>
      </c>
      <c r="C226" s="97" t="s">
        <v>1022</v>
      </c>
      <c r="D226" s="98" t="s">
        <v>124</v>
      </c>
      <c r="E226" s="98" t="s">
        <v>636</v>
      </c>
      <c r="F226" s="98"/>
      <c r="G226" s="99" t="s">
        <v>112</v>
      </c>
      <c r="H226" s="99" t="s">
        <v>18</v>
      </c>
      <c r="I226" s="100"/>
      <c r="J226" s="101" t="s">
        <v>37</v>
      </c>
      <c r="K226" s="101">
        <v>25</v>
      </c>
      <c r="L226" s="105">
        <f t="shared" ref="L226:L229" si="120">M226/$M$7</f>
        <v>0</v>
      </c>
      <c r="M226" s="109"/>
      <c r="N226" s="104"/>
      <c r="O226" s="105"/>
      <c r="P226" s="106"/>
      <c r="Q226" s="107"/>
    </row>
    <row r="227" spans="1:17" s="108" customFormat="1" ht="15" customHeight="1">
      <c r="A227" s="136"/>
      <c r="B227" s="97" t="s">
        <v>1127</v>
      </c>
      <c r="C227" s="97" t="s">
        <v>1022</v>
      </c>
      <c r="D227" s="98" t="s">
        <v>124</v>
      </c>
      <c r="E227" s="98" t="s">
        <v>636</v>
      </c>
      <c r="F227" s="98"/>
      <c r="G227" s="99" t="s">
        <v>43</v>
      </c>
      <c r="H227" s="99" t="s">
        <v>18</v>
      </c>
      <c r="I227" s="100"/>
      <c r="J227" s="101" t="s">
        <v>37</v>
      </c>
      <c r="K227" s="101">
        <v>25</v>
      </c>
      <c r="L227" s="105">
        <f t="shared" si="120"/>
        <v>1.4280571222848915</v>
      </c>
      <c r="M227" s="109">
        <v>119</v>
      </c>
      <c r="N227" s="104"/>
      <c r="O227" s="105"/>
      <c r="P227" s="106"/>
      <c r="Q227" s="107"/>
    </row>
    <row r="228" spans="1:17" s="108" customFormat="1" ht="15" customHeight="1">
      <c r="A228" s="136"/>
      <c r="B228" s="97" t="s">
        <v>1128</v>
      </c>
      <c r="C228" s="97" t="s">
        <v>1022</v>
      </c>
      <c r="D228" s="98" t="s">
        <v>124</v>
      </c>
      <c r="E228" s="98" t="s">
        <v>636</v>
      </c>
      <c r="F228" s="98"/>
      <c r="G228" s="99" t="s">
        <v>558</v>
      </c>
      <c r="H228" s="99" t="s">
        <v>18</v>
      </c>
      <c r="I228" s="100"/>
      <c r="J228" s="101" t="s">
        <v>37</v>
      </c>
      <c r="K228" s="101">
        <v>25</v>
      </c>
      <c r="L228" s="105">
        <f t="shared" si="120"/>
        <v>1.5720628825153007</v>
      </c>
      <c r="M228" s="109">
        <v>131</v>
      </c>
      <c r="N228" s="104"/>
      <c r="O228" s="105"/>
      <c r="P228" s="106"/>
      <c r="Q228" s="107"/>
    </row>
    <row r="229" spans="1:17" s="108" customFormat="1" ht="15" customHeight="1">
      <c r="A229" s="136"/>
      <c r="B229" s="97" t="s">
        <v>1129</v>
      </c>
      <c r="C229" s="97" t="s">
        <v>1022</v>
      </c>
      <c r="D229" s="98" t="s">
        <v>124</v>
      </c>
      <c r="E229" s="98" t="s">
        <v>636</v>
      </c>
      <c r="F229" s="98"/>
      <c r="G229" s="99" t="s">
        <v>653</v>
      </c>
      <c r="H229" s="99" t="s">
        <v>18</v>
      </c>
      <c r="I229" s="100"/>
      <c r="J229" s="101" t="s">
        <v>37</v>
      </c>
      <c r="K229" s="101">
        <v>25</v>
      </c>
      <c r="L229" s="105">
        <f t="shared" si="120"/>
        <v>1.6680667226689068</v>
      </c>
      <c r="M229" s="109">
        <v>139</v>
      </c>
      <c r="N229" s="104"/>
      <c r="O229" s="105"/>
      <c r="P229" s="106"/>
      <c r="Q229" s="107"/>
    </row>
    <row r="230" spans="1:17" s="121" customFormat="1" ht="15" hidden="1" customHeight="1">
      <c r="A230" s="130"/>
      <c r="B230" s="110" t="s">
        <v>373</v>
      </c>
      <c r="C230" s="110" t="s">
        <v>1021</v>
      </c>
      <c r="D230" s="111" t="s">
        <v>887</v>
      </c>
      <c r="E230" s="111" t="s">
        <v>637</v>
      </c>
      <c r="F230" s="111" t="s">
        <v>638</v>
      </c>
      <c r="G230" s="112" t="s">
        <v>558</v>
      </c>
      <c r="H230" s="112" t="s">
        <v>13</v>
      </c>
      <c r="I230" s="113"/>
      <c r="J230" s="114" t="s">
        <v>1020</v>
      </c>
      <c r="K230" s="114">
        <v>25</v>
      </c>
      <c r="L230" s="115">
        <v>1.33</v>
      </c>
      <c r="M230" s="116">
        <f>L230*$M$7</f>
        <v>110.8289</v>
      </c>
      <c r="N230" s="117"/>
      <c r="O230" s="118">
        <f t="shared" si="58"/>
        <v>0</v>
      </c>
      <c r="P230" s="119">
        <f t="shared" si="59"/>
        <v>0</v>
      </c>
      <c r="Q230" s="113" t="s">
        <v>1035</v>
      </c>
    </row>
    <row r="231" spans="1:17" s="108" customFormat="1" ht="15" customHeight="1">
      <c r="A231" s="129"/>
      <c r="B231" s="97" t="s">
        <v>125</v>
      </c>
      <c r="C231" s="97" t="s">
        <v>1022</v>
      </c>
      <c r="D231" s="98" t="s">
        <v>126</v>
      </c>
      <c r="E231" s="98" t="s">
        <v>639</v>
      </c>
      <c r="F231" s="98" t="s">
        <v>547</v>
      </c>
      <c r="G231" s="99"/>
      <c r="H231" s="99" t="s">
        <v>18</v>
      </c>
      <c r="I231" s="100"/>
      <c r="J231" s="101" t="s">
        <v>37</v>
      </c>
      <c r="K231" s="101">
        <v>25</v>
      </c>
      <c r="L231" s="105">
        <f>M231/$M$7</f>
        <v>1.2120484819392776</v>
      </c>
      <c r="M231" s="109">
        <v>101</v>
      </c>
      <c r="N231" s="104"/>
      <c r="O231" s="105">
        <f t="shared" si="58"/>
        <v>0</v>
      </c>
      <c r="P231" s="106">
        <f t="shared" si="59"/>
        <v>0</v>
      </c>
      <c r="Q231" s="107" t="s">
        <v>1025</v>
      </c>
    </row>
    <row r="232" spans="1:17" s="108" customFormat="1" ht="15" customHeight="1">
      <c r="A232" s="129"/>
      <c r="B232" s="97" t="s">
        <v>1130</v>
      </c>
      <c r="C232" s="97" t="s">
        <v>1022</v>
      </c>
      <c r="D232" s="98" t="s">
        <v>126</v>
      </c>
      <c r="E232" s="98" t="s">
        <v>639</v>
      </c>
      <c r="F232" s="98"/>
      <c r="G232" s="99" t="s">
        <v>558</v>
      </c>
      <c r="H232" s="99" t="s">
        <v>18</v>
      </c>
      <c r="I232" s="100"/>
      <c r="J232" s="101" t="s">
        <v>37</v>
      </c>
      <c r="K232" s="101">
        <v>25</v>
      </c>
      <c r="L232" s="105">
        <f t="shared" ref="L232:L233" si="121">M232/$M$7</f>
        <v>1.2120484819392776</v>
      </c>
      <c r="M232" s="138">
        <v>101</v>
      </c>
      <c r="N232" s="104"/>
      <c r="O232" s="105">
        <f t="shared" ref="O232:O233" si="122">IF(N232&lt;100,L232*N232,L232*N232*0.95)</f>
        <v>0</v>
      </c>
      <c r="P232" s="106">
        <f t="shared" ref="P232:P233" si="123">IF(N232&lt;100,M232*N232,M232*N232*0.95)</f>
        <v>0</v>
      </c>
      <c r="Q232" s="107"/>
    </row>
    <row r="233" spans="1:17" s="108" customFormat="1" ht="15" customHeight="1">
      <c r="A233" s="129"/>
      <c r="B233" s="97" t="s">
        <v>1131</v>
      </c>
      <c r="C233" s="97" t="s">
        <v>1022</v>
      </c>
      <c r="D233" s="98" t="s">
        <v>126</v>
      </c>
      <c r="E233" s="98" t="s">
        <v>639</v>
      </c>
      <c r="F233" s="98"/>
      <c r="G233" s="99" t="s">
        <v>653</v>
      </c>
      <c r="H233" s="99" t="s">
        <v>18</v>
      </c>
      <c r="I233" s="100"/>
      <c r="J233" s="101" t="s">
        <v>37</v>
      </c>
      <c r="K233" s="101">
        <v>25</v>
      </c>
      <c r="L233" s="105">
        <f t="shared" si="121"/>
        <v>1.40405616224649</v>
      </c>
      <c r="M233" s="138">
        <v>117</v>
      </c>
      <c r="N233" s="104"/>
      <c r="O233" s="105">
        <f t="shared" si="122"/>
        <v>0</v>
      </c>
      <c r="P233" s="106">
        <f t="shared" si="123"/>
        <v>0</v>
      </c>
      <c r="Q233" s="107"/>
    </row>
    <row r="234" spans="1:17" s="121" customFormat="1" ht="15" hidden="1" customHeight="1">
      <c r="A234" s="130"/>
      <c r="B234" s="110" t="s">
        <v>374</v>
      </c>
      <c r="C234" s="110" t="s">
        <v>1021</v>
      </c>
      <c r="D234" s="111" t="s">
        <v>888</v>
      </c>
      <c r="E234" s="111" t="s">
        <v>639</v>
      </c>
      <c r="F234" s="111" t="s">
        <v>640</v>
      </c>
      <c r="G234" s="112" t="s">
        <v>575</v>
      </c>
      <c r="H234" s="112" t="s">
        <v>13</v>
      </c>
      <c r="I234" s="113"/>
      <c r="J234" s="114" t="s">
        <v>1020</v>
      </c>
      <c r="K234" s="114">
        <v>25</v>
      </c>
      <c r="L234" s="115">
        <v>2.13</v>
      </c>
      <c r="M234" s="116">
        <f t="shared" ref="M234:M239" si="124">L234*$M$7</f>
        <v>177.49289999999999</v>
      </c>
      <c r="N234" s="117"/>
      <c r="O234" s="118">
        <f t="shared" si="58"/>
        <v>0</v>
      </c>
      <c r="P234" s="119">
        <f t="shared" si="59"/>
        <v>0</v>
      </c>
      <c r="Q234" s="113" t="s">
        <v>1035</v>
      </c>
    </row>
    <row r="235" spans="1:17" s="121" customFormat="1" ht="15" hidden="1" customHeight="1">
      <c r="A235" s="130"/>
      <c r="B235" s="110" t="s">
        <v>375</v>
      </c>
      <c r="C235" s="110" t="s">
        <v>1021</v>
      </c>
      <c r="D235" s="111" t="s">
        <v>889</v>
      </c>
      <c r="E235" s="111" t="s">
        <v>641</v>
      </c>
      <c r="F235" s="111" t="s">
        <v>547</v>
      </c>
      <c r="G235" s="112" t="s">
        <v>575</v>
      </c>
      <c r="H235" s="112" t="s">
        <v>13</v>
      </c>
      <c r="I235" s="113"/>
      <c r="J235" s="114" t="s">
        <v>1020</v>
      </c>
      <c r="K235" s="114">
        <v>25</v>
      </c>
      <c r="L235" s="115">
        <v>1.36</v>
      </c>
      <c r="M235" s="116">
        <f t="shared" si="124"/>
        <v>113.3288</v>
      </c>
      <c r="N235" s="117"/>
      <c r="O235" s="118">
        <f t="shared" si="58"/>
        <v>0</v>
      </c>
      <c r="P235" s="119">
        <f t="shared" si="59"/>
        <v>0</v>
      </c>
      <c r="Q235" s="113" t="s">
        <v>1035</v>
      </c>
    </row>
    <row r="236" spans="1:17" s="121" customFormat="1" ht="15" hidden="1" customHeight="1">
      <c r="A236" s="130"/>
      <c r="B236" s="110" t="s">
        <v>376</v>
      </c>
      <c r="C236" s="110" t="s">
        <v>1021</v>
      </c>
      <c r="D236" s="111" t="s">
        <v>890</v>
      </c>
      <c r="E236" s="111" t="s">
        <v>642</v>
      </c>
      <c r="F236" s="111" t="s">
        <v>547</v>
      </c>
      <c r="G236" s="112" t="s">
        <v>558</v>
      </c>
      <c r="H236" s="112" t="s">
        <v>13</v>
      </c>
      <c r="I236" s="113"/>
      <c r="J236" s="114" t="s">
        <v>1020</v>
      </c>
      <c r="K236" s="114">
        <v>25</v>
      </c>
      <c r="L236" s="115">
        <v>1.24</v>
      </c>
      <c r="M236" s="116">
        <f t="shared" si="124"/>
        <v>103.3292</v>
      </c>
      <c r="N236" s="117"/>
      <c r="O236" s="118">
        <f t="shared" si="58"/>
        <v>0</v>
      </c>
      <c r="P236" s="119">
        <f t="shared" si="59"/>
        <v>0</v>
      </c>
      <c r="Q236" s="113" t="s">
        <v>1035</v>
      </c>
    </row>
    <row r="237" spans="1:17" s="121" customFormat="1" ht="15" hidden="1" customHeight="1">
      <c r="A237" s="130"/>
      <c r="B237" s="110" t="s">
        <v>377</v>
      </c>
      <c r="C237" s="110" t="s">
        <v>1021</v>
      </c>
      <c r="D237" s="111" t="s">
        <v>891</v>
      </c>
      <c r="E237" s="111" t="s">
        <v>642</v>
      </c>
      <c r="F237" s="111" t="s">
        <v>643</v>
      </c>
      <c r="G237" s="112" t="s">
        <v>558</v>
      </c>
      <c r="H237" s="112" t="s">
        <v>13</v>
      </c>
      <c r="I237" s="113"/>
      <c r="J237" s="114" t="s">
        <v>1020</v>
      </c>
      <c r="K237" s="114">
        <v>25</v>
      </c>
      <c r="L237" s="115">
        <v>1.43</v>
      </c>
      <c r="M237" s="116">
        <f t="shared" si="124"/>
        <v>119.16189999999999</v>
      </c>
      <c r="N237" s="117"/>
      <c r="O237" s="118">
        <f t="shared" ref="O237:O314" si="125">IF(N237&lt;100,L237*N237,L237*N237*0.95)</f>
        <v>0</v>
      </c>
      <c r="P237" s="119">
        <f t="shared" ref="P237:P314" si="126">IF(N237&lt;100,M237*N237,M237*N237*0.95)</f>
        <v>0</v>
      </c>
      <c r="Q237" s="113" t="s">
        <v>1035</v>
      </c>
    </row>
    <row r="238" spans="1:17" s="121" customFormat="1" ht="15" hidden="1" customHeight="1">
      <c r="A238" s="130"/>
      <c r="B238" s="110" t="s">
        <v>378</v>
      </c>
      <c r="C238" s="110" t="s">
        <v>1021</v>
      </c>
      <c r="D238" s="111" t="s">
        <v>892</v>
      </c>
      <c r="E238" s="111" t="s">
        <v>644</v>
      </c>
      <c r="F238" s="111" t="s">
        <v>547</v>
      </c>
      <c r="G238" s="112" t="s">
        <v>561</v>
      </c>
      <c r="H238" s="112" t="s">
        <v>13</v>
      </c>
      <c r="I238" s="113"/>
      <c r="J238" s="114" t="s">
        <v>1020</v>
      </c>
      <c r="K238" s="114">
        <v>25</v>
      </c>
      <c r="L238" s="115">
        <v>1.43</v>
      </c>
      <c r="M238" s="116">
        <f t="shared" si="124"/>
        <v>119.16189999999999</v>
      </c>
      <c r="N238" s="117"/>
      <c r="O238" s="118">
        <f t="shared" si="125"/>
        <v>0</v>
      </c>
      <c r="P238" s="119">
        <f t="shared" si="126"/>
        <v>0</v>
      </c>
      <c r="Q238" s="113" t="s">
        <v>1035</v>
      </c>
    </row>
    <row r="239" spans="1:17" s="121" customFormat="1" ht="15" hidden="1" customHeight="1">
      <c r="A239" s="130"/>
      <c r="B239" s="110" t="s">
        <v>379</v>
      </c>
      <c r="C239" s="110" t="s">
        <v>1021</v>
      </c>
      <c r="D239" s="111" t="s">
        <v>893</v>
      </c>
      <c r="E239" s="111" t="s">
        <v>645</v>
      </c>
      <c r="F239" s="111" t="s">
        <v>547</v>
      </c>
      <c r="G239" s="112" t="s">
        <v>575</v>
      </c>
      <c r="H239" s="112" t="s">
        <v>13</v>
      </c>
      <c r="I239" s="113"/>
      <c r="J239" s="114" t="s">
        <v>1020</v>
      </c>
      <c r="K239" s="114">
        <v>25</v>
      </c>
      <c r="L239" s="115">
        <v>1.36</v>
      </c>
      <c r="M239" s="116">
        <f t="shared" si="124"/>
        <v>113.3288</v>
      </c>
      <c r="N239" s="117"/>
      <c r="O239" s="118">
        <f t="shared" si="125"/>
        <v>0</v>
      </c>
      <c r="P239" s="119">
        <f t="shared" si="126"/>
        <v>0</v>
      </c>
      <c r="Q239" s="113" t="s">
        <v>1035</v>
      </c>
    </row>
    <row r="240" spans="1:17" s="108" customFormat="1" ht="15" customHeight="1">
      <c r="A240" s="123"/>
      <c r="B240" s="97" t="s">
        <v>127</v>
      </c>
      <c r="C240" s="97" t="s">
        <v>1022</v>
      </c>
      <c r="D240" s="98" t="s">
        <v>128</v>
      </c>
      <c r="E240" s="98" t="s">
        <v>645</v>
      </c>
      <c r="F240" s="98" t="s">
        <v>129</v>
      </c>
      <c r="G240" s="99"/>
      <c r="H240" s="99" t="s">
        <v>18</v>
      </c>
      <c r="I240" s="100"/>
      <c r="J240" s="101" t="s">
        <v>37</v>
      </c>
      <c r="K240" s="101">
        <v>25</v>
      </c>
      <c r="L240" s="105">
        <f t="shared" ref="L240:L247" si="127">M240/$M$7</f>
        <v>1.7280691227649105</v>
      </c>
      <c r="M240" s="109">
        <v>144</v>
      </c>
      <c r="N240" s="104"/>
      <c r="O240" s="105">
        <f t="shared" si="125"/>
        <v>0</v>
      </c>
      <c r="P240" s="106">
        <f t="shared" si="126"/>
        <v>0</v>
      </c>
      <c r="Q240" s="107" t="s">
        <v>1025</v>
      </c>
    </row>
    <row r="241" spans="1:17" s="108" customFormat="1" ht="15" customHeight="1">
      <c r="A241" s="123"/>
      <c r="B241" s="97" t="s">
        <v>1132</v>
      </c>
      <c r="C241" s="97" t="s">
        <v>1022</v>
      </c>
      <c r="D241" s="98" t="s">
        <v>128</v>
      </c>
      <c r="E241" s="98" t="s">
        <v>645</v>
      </c>
      <c r="F241" s="98" t="s">
        <v>129</v>
      </c>
      <c r="G241" s="99" t="s">
        <v>112</v>
      </c>
      <c r="H241" s="99" t="s">
        <v>18</v>
      </c>
      <c r="I241" s="100"/>
      <c r="J241" s="101" t="s">
        <v>37</v>
      </c>
      <c r="K241" s="101">
        <v>25</v>
      </c>
      <c r="L241" s="105">
        <f t="shared" si="127"/>
        <v>1.5000600024000961</v>
      </c>
      <c r="M241" s="109">
        <v>125</v>
      </c>
      <c r="N241" s="104"/>
      <c r="O241" s="105">
        <f t="shared" ref="O241:O243" si="128">IF(N241&lt;100,L241*N241,L241*N241*0.95)</f>
        <v>0</v>
      </c>
      <c r="P241" s="106">
        <f t="shared" ref="P241:P243" si="129">IF(N241&lt;100,M241*N241,M241*N241*0.95)</f>
        <v>0</v>
      </c>
      <c r="Q241" s="107"/>
    </row>
    <row r="242" spans="1:17" s="108" customFormat="1" ht="15" customHeight="1">
      <c r="A242" s="123"/>
      <c r="B242" s="97" t="s">
        <v>1133</v>
      </c>
      <c r="C242" s="97" t="s">
        <v>1022</v>
      </c>
      <c r="D242" s="98" t="s">
        <v>128</v>
      </c>
      <c r="E242" s="98" t="s">
        <v>645</v>
      </c>
      <c r="F242" s="98" t="s">
        <v>129</v>
      </c>
      <c r="G242" s="99" t="s">
        <v>43</v>
      </c>
      <c r="H242" s="99" t="s">
        <v>18</v>
      </c>
      <c r="I242" s="100"/>
      <c r="J242" s="101" t="s">
        <v>37</v>
      </c>
      <c r="K242" s="101">
        <v>25</v>
      </c>
      <c r="L242" s="105">
        <f t="shared" si="127"/>
        <v>1.7280691227649105</v>
      </c>
      <c r="M242" s="109">
        <v>144</v>
      </c>
      <c r="N242" s="104"/>
      <c r="O242" s="105">
        <f t="shared" si="128"/>
        <v>0</v>
      </c>
      <c r="P242" s="106">
        <f t="shared" si="129"/>
        <v>0</v>
      </c>
      <c r="Q242" s="107"/>
    </row>
    <row r="243" spans="1:17" s="108" customFormat="1" ht="15" customHeight="1">
      <c r="A243" s="123"/>
      <c r="B243" s="97" t="s">
        <v>1134</v>
      </c>
      <c r="C243" s="97" t="s">
        <v>1022</v>
      </c>
      <c r="D243" s="98" t="s">
        <v>128</v>
      </c>
      <c r="E243" s="98" t="s">
        <v>645</v>
      </c>
      <c r="F243" s="98" t="s">
        <v>129</v>
      </c>
      <c r="G243" s="99" t="s">
        <v>558</v>
      </c>
      <c r="H243" s="99" t="s">
        <v>18</v>
      </c>
      <c r="I243" s="100"/>
      <c r="J243" s="101" t="s">
        <v>37</v>
      </c>
      <c r="K243" s="101">
        <v>25</v>
      </c>
      <c r="L243" s="105">
        <f t="shared" si="127"/>
        <v>1.812072482899316</v>
      </c>
      <c r="M243" s="109">
        <v>151</v>
      </c>
      <c r="N243" s="104"/>
      <c r="O243" s="105">
        <f t="shared" si="128"/>
        <v>0</v>
      </c>
      <c r="P243" s="106">
        <f t="shared" si="129"/>
        <v>0</v>
      </c>
      <c r="Q243" s="107"/>
    </row>
    <row r="244" spans="1:17" s="108" customFormat="1" ht="15" customHeight="1">
      <c r="A244" s="123"/>
      <c r="B244" s="97" t="s">
        <v>130</v>
      </c>
      <c r="C244" s="97" t="s">
        <v>1022</v>
      </c>
      <c r="D244" s="98" t="s">
        <v>128</v>
      </c>
      <c r="E244" s="98" t="s">
        <v>645</v>
      </c>
      <c r="F244" s="98" t="s">
        <v>131</v>
      </c>
      <c r="G244" s="99"/>
      <c r="H244" s="99" t="s">
        <v>18</v>
      </c>
      <c r="I244" s="100"/>
      <c r="J244" s="101" t="s">
        <v>37</v>
      </c>
      <c r="K244" s="101">
        <v>25</v>
      </c>
      <c r="L244" s="105">
        <f t="shared" si="127"/>
        <v>1.4760590423616946</v>
      </c>
      <c r="M244" s="109">
        <v>123</v>
      </c>
      <c r="N244" s="104"/>
      <c r="O244" s="105">
        <f t="shared" si="125"/>
        <v>0</v>
      </c>
      <c r="P244" s="106">
        <f t="shared" si="126"/>
        <v>0</v>
      </c>
      <c r="Q244" s="107" t="s">
        <v>1025</v>
      </c>
    </row>
    <row r="245" spans="1:17" s="108" customFormat="1" ht="15" customHeight="1">
      <c r="A245" s="136"/>
      <c r="B245" s="97" t="s">
        <v>1135</v>
      </c>
      <c r="C245" s="97" t="s">
        <v>1022</v>
      </c>
      <c r="D245" s="98" t="s">
        <v>128</v>
      </c>
      <c r="E245" s="98" t="s">
        <v>645</v>
      </c>
      <c r="F245" s="98" t="s">
        <v>131</v>
      </c>
      <c r="G245" s="132" t="s">
        <v>1115</v>
      </c>
      <c r="H245" s="99" t="s">
        <v>18</v>
      </c>
      <c r="I245" s="100"/>
      <c r="J245" s="101" t="s">
        <v>37</v>
      </c>
      <c r="K245" s="101">
        <v>25</v>
      </c>
      <c r="L245" s="105">
        <f t="shared" si="127"/>
        <v>0</v>
      </c>
      <c r="M245" s="109"/>
      <c r="N245" s="104"/>
      <c r="O245" s="105">
        <f t="shared" ref="O245:O247" si="130">IF(N245&lt;100,L245*N245,L245*N245*0.95)</f>
        <v>0</v>
      </c>
      <c r="P245" s="106">
        <f t="shared" ref="P245:P247" si="131">IF(N245&lt;100,M245*N245,M245*N245*0.95)</f>
        <v>0</v>
      </c>
      <c r="Q245" s="107"/>
    </row>
    <row r="246" spans="1:17" s="108" customFormat="1" ht="15" customHeight="1">
      <c r="A246" s="136"/>
      <c r="B246" s="97" t="s">
        <v>1136</v>
      </c>
      <c r="C246" s="97" t="s">
        <v>1022</v>
      </c>
      <c r="D246" s="98" t="s">
        <v>128</v>
      </c>
      <c r="E246" s="98" t="s">
        <v>645</v>
      </c>
      <c r="F246" s="98" t="s">
        <v>131</v>
      </c>
      <c r="G246" s="99" t="s">
        <v>112</v>
      </c>
      <c r="H246" s="99" t="s">
        <v>18</v>
      </c>
      <c r="I246" s="100"/>
      <c r="J246" s="101" t="s">
        <v>37</v>
      </c>
      <c r="K246" s="101">
        <v>25</v>
      </c>
      <c r="L246" s="105">
        <f t="shared" si="127"/>
        <v>1.4760590423616946</v>
      </c>
      <c r="M246" s="109">
        <v>123</v>
      </c>
      <c r="N246" s="104"/>
      <c r="O246" s="105">
        <f t="shared" si="130"/>
        <v>0</v>
      </c>
      <c r="P246" s="106">
        <f t="shared" si="131"/>
        <v>0</v>
      </c>
      <c r="Q246" s="107"/>
    </row>
    <row r="247" spans="1:17" s="108" customFormat="1" ht="15" customHeight="1">
      <c r="A247" s="136"/>
      <c r="B247" s="97" t="s">
        <v>1137</v>
      </c>
      <c r="C247" s="97" t="s">
        <v>1022</v>
      </c>
      <c r="D247" s="98" t="s">
        <v>128</v>
      </c>
      <c r="E247" s="98" t="s">
        <v>645</v>
      </c>
      <c r="F247" s="98" t="s">
        <v>131</v>
      </c>
      <c r="G247" s="99" t="s">
        <v>43</v>
      </c>
      <c r="H247" s="99" t="s">
        <v>18</v>
      </c>
      <c r="I247" s="100"/>
      <c r="J247" s="101" t="s">
        <v>37</v>
      </c>
      <c r="K247" s="101">
        <v>25</v>
      </c>
      <c r="L247" s="105">
        <f t="shared" si="127"/>
        <v>1.4760590423616946</v>
      </c>
      <c r="M247" s="109">
        <v>123</v>
      </c>
      <c r="N247" s="104"/>
      <c r="O247" s="105">
        <f t="shared" si="130"/>
        <v>0</v>
      </c>
      <c r="P247" s="106">
        <f t="shared" si="131"/>
        <v>0</v>
      </c>
      <c r="Q247" s="107"/>
    </row>
    <row r="248" spans="1:17" s="121" customFormat="1" ht="15" hidden="1" customHeight="1">
      <c r="A248" s="130"/>
      <c r="B248" s="110" t="s">
        <v>380</v>
      </c>
      <c r="C248" s="110" t="s">
        <v>1021</v>
      </c>
      <c r="D248" s="111" t="s">
        <v>128</v>
      </c>
      <c r="E248" s="111" t="s">
        <v>645</v>
      </c>
      <c r="F248" s="111" t="s">
        <v>646</v>
      </c>
      <c r="G248" s="112" t="s">
        <v>558</v>
      </c>
      <c r="H248" s="112" t="s">
        <v>13</v>
      </c>
      <c r="I248" s="113"/>
      <c r="J248" s="114" t="s">
        <v>1020</v>
      </c>
      <c r="K248" s="114">
        <v>25</v>
      </c>
      <c r="L248" s="115">
        <v>3.3499999999999996</v>
      </c>
      <c r="M248" s="116">
        <f t="shared" ref="M248:M254" si="132">L248*$M$7</f>
        <v>279.15549999999996</v>
      </c>
      <c r="N248" s="117"/>
      <c r="O248" s="118">
        <f t="shared" si="125"/>
        <v>0</v>
      </c>
      <c r="P248" s="119">
        <f t="shared" si="126"/>
        <v>0</v>
      </c>
      <c r="Q248" s="113" t="s">
        <v>1035</v>
      </c>
    </row>
    <row r="249" spans="1:17" s="121" customFormat="1" ht="15" hidden="1" customHeight="1">
      <c r="A249" s="130"/>
      <c r="B249" s="110" t="s">
        <v>381</v>
      </c>
      <c r="C249" s="110" t="s">
        <v>1021</v>
      </c>
      <c r="D249" s="111" t="s">
        <v>894</v>
      </c>
      <c r="E249" s="111" t="s">
        <v>647</v>
      </c>
      <c r="F249" s="111" t="s">
        <v>547</v>
      </c>
      <c r="G249" s="112" t="s">
        <v>561</v>
      </c>
      <c r="H249" s="112" t="s">
        <v>13</v>
      </c>
      <c r="I249" s="113"/>
      <c r="J249" s="114" t="s">
        <v>1020</v>
      </c>
      <c r="K249" s="114">
        <v>25</v>
      </c>
      <c r="L249" s="115">
        <v>1.59</v>
      </c>
      <c r="M249" s="116">
        <f t="shared" si="132"/>
        <v>132.49469999999999</v>
      </c>
      <c r="N249" s="117"/>
      <c r="O249" s="118">
        <f t="shared" si="125"/>
        <v>0</v>
      </c>
      <c r="P249" s="119">
        <f t="shared" si="126"/>
        <v>0</v>
      </c>
      <c r="Q249" s="113" t="s">
        <v>1035</v>
      </c>
    </row>
    <row r="250" spans="1:17" s="121" customFormat="1" ht="15" hidden="1" customHeight="1">
      <c r="A250" s="130"/>
      <c r="B250" s="110" t="s">
        <v>382</v>
      </c>
      <c r="C250" s="110" t="s">
        <v>1021</v>
      </c>
      <c r="D250" s="111" t="s">
        <v>895</v>
      </c>
      <c r="E250" s="111" t="s">
        <v>648</v>
      </c>
      <c r="F250" s="111" t="s">
        <v>547</v>
      </c>
      <c r="G250" s="112" t="s">
        <v>558</v>
      </c>
      <c r="H250" s="112" t="s">
        <v>13</v>
      </c>
      <c r="I250" s="113"/>
      <c r="J250" s="114" t="s">
        <v>1020</v>
      </c>
      <c r="K250" s="114">
        <v>25</v>
      </c>
      <c r="L250" s="115">
        <v>1.43</v>
      </c>
      <c r="M250" s="116">
        <f t="shared" si="132"/>
        <v>119.16189999999999</v>
      </c>
      <c r="N250" s="117"/>
      <c r="O250" s="118">
        <f t="shared" si="125"/>
        <v>0</v>
      </c>
      <c r="P250" s="119">
        <f t="shared" si="126"/>
        <v>0</v>
      </c>
      <c r="Q250" s="113" t="s">
        <v>1035</v>
      </c>
    </row>
    <row r="251" spans="1:17" s="121" customFormat="1" ht="15" hidden="1" customHeight="1">
      <c r="A251" s="130"/>
      <c r="B251" s="110" t="s">
        <v>383</v>
      </c>
      <c r="C251" s="110" t="s">
        <v>1021</v>
      </c>
      <c r="D251" s="111" t="s">
        <v>889</v>
      </c>
      <c r="E251" s="111" t="s">
        <v>649</v>
      </c>
      <c r="F251" s="111" t="s">
        <v>547</v>
      </c>
      <c r="G251" s="112" t="s">
        <v>617</v>
      </c>
      <c r="H251" s="112" t="s">
        <v>13</v>
      </c>
      <c r="I251" s="113"/>
      <c r="J251" s="114" t="s">
        <v>1020</v>
      </c>
      <c r="K251" s="114">
        <v>25</v>
      </c>
      <c r="L251" s="115">
        <v>1.58</v>
      </c>
      <c r="M251" s="116">
        <f t="shared" si="132"/>
        <v>131.66140000000001</v>
      </c>
      <c r="N251" s="117"/>
      <c r="O251" s="118">
        <f t="shared" si="125"/>
        <v>0</v>
      </c>
      <c r="P251" s="119">
        <f t="shared" si="126"/>
        <v>0</v>
      </c>
      <c r="Q251" s="113" t="s">
        <v>1035</v>
      </c>
    </row>
    <row r="252" spans="1:17" s="121" customFormat="1" ht="15" hidden="1" customHeight="1">
      <c r="A252" s="130"/>
      <c r="B252" s="110" t="s">
        <v>384</v>
      </c>
      <c r="C252" s="110" t="s">
        <v>1021</v>
      </c>
      <c r="D252" s="111" t="s">
        <v>896</v>
      </c>
      <c r="E252" s="111" t="s">
        <v>650</v>
      </c>
      <c r="F252" s="111" t="s">
        <v>547</v>
      </c>
      <c r="G252" s="112" t="s">
        <v>619</v>
      </c>
      <c r="H252" s="112" t="s">
        <v>13</v>
      </c>
      <c r="I252" s="113"/>
      <c r="J252" s="114" t="s">
        <v>1020</v>
      </c>
      <c r="K252" s="114">
        <v>25</v>
      </c>
      <c r="L252" s="115">
        <v>1.77</v>
      </c>
      <c r="M252" s="116">
        <f t="shared" si="132"/>
        <v>147.4941</v>
      </c>
      <c r="N252" s="117"/>
      <c r="O252" s="118">
        <f t="shared" si="125"/>
        <v>0</v>
      </c>
      <c r="P252" s="119">
        <f t="shared" si="126"/>
        <v>0</v>
      </c>
      <c r="Q252" s="113" t="s">
        <v>1035</v>
      </c>
    </row>
    <row r="253" spans="1:17" s="121" customFormat="1" ht="15" hidden="1" customHeight="1">
      <c r="A253" s="130"/>
      <c r="B253" s="110" t="s">
        <v>385</v>
      </c>
      <c r="C253" s="110" t="s">
        <v>1021</v>
      </c>
      <c r="D253" s="111" t="s">
        <v>897</v>
      </c>
      <c r="E253" s="111" t="s">
        <v>651</v>
      </c>
      <c r="F253" s="111" t="s">
        <v>652</v>
      </c>
      <c r="G253" s="112" t="s">
        <v>653</v>
      </c>
      <c r="H253" s="112" t="s">
        <v>13</v>
      </c>
      <c r="I253" s="113"/>
      <c r="J253" s="114" t="s">
        <v>1020</v>
      </c>
      <c r="K253" s="114">
        <v>25</v>
      </c>
      <c r="L253" s="115">
        <v>2</v>
      </c>
      <c r="M253" s="116">
        <f t="shared" si="132"/>
        <v>166.66</v>
      </c>
      <c r="N253" s="117"/>
      <c r="O253" s="118">
        <f t="shared" si="125"/>
        <v>0</v>
      </c>
      <c r="P253" s="119">
        <f t="shared" si="126"/>
        <v>0</v>
      </c>
      <c r="Q253" s="113" t="s">
        <v>1035</v>
      </c>
    </row>
    <row r="254" spans="1:17" s="121" customFormat="1" ht="15" hidden="1" customHeight="1">
      <c r="A254" s="130"/>
      <c r="B254" s="110" t="s">
        <v>386</v>
      </c>
      <c r="C254" s="110" t="s">
        <v>1021</v>
      </c>
      <c r="D254" s="111" t="s">
        <v>898</v>
      </c>
      <c r="E254" s="111" t="s">
        <v>654</v>
      </c>
      <c r="F254" s="111" t="s">
        <v>547</v>
      </c>
      <c r="G254" s="112" t="s">
        <v>575</v>
      </c>
      <c r="H254" s="112" t="s">
        <v>13</v>
      </c>
      <c r="I254" s="113"/>
      <c r="J254" s="114" t="s">
        <v>1020</v>
      </c>
      <c r="K254" s="114">
        <v>25</v>
      </c>
      <c r="L254" s="115">
        <v>1.36</v>
      </c>
      <c r="M254" s="116">
        <f t="shared" si="132"/>
        <v>113.3288</v>
      </c>
      <c r="N254" s="117"/>
      <c r="O254" s="118">
        <f t="shared" si="125"/>
        <v>0</v>
      </c>
      <c r="P254" s="119">
        <f t="shared" si="126"/>
        <v>0</v>
      </c>
      <c r="Q254" s="113" t="s">
        <v>1035</v>
      </c>
    </row>
    <row r="255" spans="1:17" s="108" customFormat="1" ht="15" customHeight="1">
      <c r="A255" s="131"/>
      <c r="B255" s="97" t="s">
        <v>1138</v>
      </c>
      <c r="C255" s="97" t="s">
        <v>1022</v>
      </c>
      <c r="D255" s="98" t="s">
        <v>1141</v>
      </c>
      <c r="E255" s="98" t="s">
        <v>1140</v>
      </c>
      <c r="F255" s="98" t="s">
        <v>1142</v>
      </c>
      <c r="G255" s="99" t="s">
        <v>558</v>
      </c>
      <c r="H255" s="99" t="s">
        <v>18</v>
      </c>
      <c r="I255" s="100"/>
      <c r="J255" s="101" t="s">
        <v>37</v>
      </c>
      <c r="K255" s="101">
        <v>25</v>
      </c>
      <c r="L255" s="105">
        <f t="shared" ref="L255:L256" si="133">M255/$M$7</f>
        <v>1.7280691227649105</v>
      </c>
      <c r="M255" s="134">
        <v>144</v>
      </c>
      <c r="N255" s="104"/>
      <c r="O255" s="105">
        <f t="shared" ref="O255:O256" si="134">IF(N255&lt;100,L255*N255,L255*N255*0.95)</f>
        <v>0</v>
      </c>
      <c r="P255" s="106">
        <f t="shared" ref="P255:P256" si="135">IF(N255&lt;100,M255*N255,M255*N255*0.95)</f>
        <v>0</v>
      </c>
      <c r="Q255" s="100"/>
    </row>
    <row r="256" spans="1:17" s="108" customFormat="1" ht="15" customHeight="1">
      <c r="A256" s="131"/>
      <c r="B256" s="97" t="s">
        <v>1139</v>
      </c>
      <c r="C256" s="97" t="s">
        <v>1022</v>
      </c>
      <c r="D256" s="98" t="s">
        <v>1141</v>
      </c>
      <c r="E256" s="98" t="s">
        <v>1140</v>
      </c>
      <c r="F256" s="98" t="s">
        <v>1142</v>
      </c>
      <c r="G256" s="99" t="s">
        <v>653</v>
      </c>
      <c r="H256" s="99" t="s">
        <v>18</v>
      </c>
      <c r="I256" s="100"/>
      <c r="J256" s="101" t="s">
        <v>37</v>
      </c>
      <c r="K256" s="101">
        <v>25</v>
      </c>
      <c r="L256" s="105">
        <f t="shared" si="133"/>
        <v>1.9560782431297252</v>
      </c>
      <c r="M256" s="134">
        <v>163</v>
      </c>
      <c r="N256" s="104"/>
      <c r="O256" s="105">
        <f t="shared" si="134"/>
        <v>0</v>
      </c>
      <c r="P256" s="106">
        <f t="shared" si="135"/>
        <v>0</v>
      </c>
      <c r="Q256" s="100"/>
    </row>
    <row r="257" spans="1:17" s="108" customFormat="1" ht="15" customHeight="1">
      <c r="A257" s="123"/>
      <c r="B257" s="97" t="s">
        <v>132</v>
      </c>
      <c r="C257" s="97" t="s">
        <v>1022</v>
      </c>
      <c r="D257" s="98" t="s">
        <v>133</v>
      </c>
      <c r="E257" s="98" t="s">
        <v>655</v>
      </c>
      <c r="F257" s="98" t="s">
        <v>547</v>
      </c>
      <c r="G257" s="99"/>
      <c r="H257" s="99" t="s">
        <v>18</v>
      </c>
      <c r="I257" s="100"/>
      <c r="J257" s="101" t="s">
        <v>37</v>
      </c>
      <c r="K257" s="101">
        <v>25</v>
      </c>
      <c r="L257" s="105">
        <f>M257/$M$7</f>
        <v>1.40405616224649</v>
      </c>
      <c r="M257" s="109">
        <v>117</v>
      </c>
      <c r="N257" s="104"/>
      <c r="O257" s="105">
        <f t="shared" si="125"/>
        <v>0</v>
      </c>
      <c r="P257" s="106">
        <f t="shared" si="126"/>
        <v>0</v>
      </c>
      <c r="Q257" s="107" t="s">
        <v>1025</v>
      </c>
    </row>
    <row r="258" spans="1:17" s="108" customFormat="1" ht="15" customHeight="1">
      <c r="A258" s="136"/>
      <c r="B258" s="97" t="s">
        <v>1143</v>
      </c>
      <c r="C258" s="97" t="s">
        <v>1022</v>
      </c>
      <c r="D258" s="98" t="s">
        <v>133</v>
      </c>
      <c r="E258" s="98" t="s">
        <v>655</v>
      </c>
      <c r="F258" s="98"/>
      <c r="G258" s="99" t="s">
        <v>1144</v>
      </c>
      <c r="H258" s="99" t="s">
        <v>18</v>
      </c>
      <c r="I258" s="100"/>
      <c r="J258" s="101" t="s">
        <v>37</v>
      </c>
      <c r="K258" s="101">
        <v>25</v>
      </c>
      <c r="L258" s="105">
        <f>M258/$M$7</f>
        <v>1.40405616224649</v>
      </c>
      <c r="M258" s="109">
        <v>117</v>
      </c>
      <c r="N258" s="104"/>
      <c r="O258" s="105">
        <f t="shared" ref="O258" si="136">IF(N258&lt;100,L258*N258,L258*N258*0.95)</f>
        <v>0</v>
      </c>
      <c r="P258" s="106">
        <f t="shared" ref="P258" si="137">IF(N258&lt;100,M258*N258,M258*N258*0.95)</f>
        <v>0</v>
      </c>
      <c r="Q258" s="107"/>
    </row>
    <row r="259" spans="1:17" s="121" customFormat="1" ht="15" hidden="1" customHeight="1">
      <c r="A259" s="130"/>
      <c r="B259" s="110" t="s">
        <v>387</v>
      </c>
      <c r="C259" s="110" t="s">
        <v>1021</v>
      </c>
      <c r="D259" s="111" t="s">
        <v>899</v>
      </c>
      <c r="E259" s="111" t="s">
        <v>656</v>
      </c>
      <c r="F259" s="111" t="s">
        <v>547</v>
      </c>
      <c r="G259" s="112" t="s">
        <v>558</v>
      </c>
      <c r="H259" s="112" t="s">
        <v>11</v>
      </c>
      <c r="I259" s="113"/>
      <c r="J259" s="114" t="s">
        <v>1020</v>
      </c>
      <c r="K259" s="114">
        <v>25</v>
      </c>
      <c r="L259" s="115">
        <v>2.13</v>
      </c>
      <c r="M259" s="116">
        <f t="shared" ref="M259:M269" si="138">L259*$M$7</f>
        <v>177.49289999999999</v>
      </c>
      <c r="N259" s="117"/>
      <c r="O259" s="118">
        <f t="shared" si="125"/>
        <v>0</v>
      </c>
      <c r="P259" s="119">
        <f t="shared" si="126"/>
        <v>0</v>
      </c>
      <c r="Q259" s="113" t="s">
        <v>1035</v>
      </c>
    </row>
    <row r="260" spans="1:17" s="121" customFormat="1" ht="15" hidden="1" customHeight="1">
      <c r="A260" s="130"/>
      <c r="B260" s="110" t="s">
        <v>388</v>
      </c>
      <c r="C260" s="110" t="s">
        <v>1021</v>
      </c>
      <c r="D260" s="111" t="s">
        <v>900</v>
      </c>
      <c r="E260" s="111" t="s">
        <v>657</v>
      </c>
      <c r="F260" s="111" t="s">
        <v>547</v>
      </c>
      <c r="G260" s="112" t="s">
        <v>558</v>
      </c>
      <c r="H260" s="112" t="s">
        <v>8</v>
      </c>
      <c r="I260" s="113"/>
      <c r="J260" s="114" t="s">
        <v>1020</v>
      </c>
      <c r="K260" s="114">
        <v>25</v>
      </c>
      <c r="L260" s="115">
        <v>2.2999999999999998</v>
      </c>
      <c r="M260" s="116">
        <f t="shared" si="138"/>
        <v>191.65899999999999</v>
      </c>
      <c r="N260" s="117"/>
      <c r="O260" s="118">
        <f t="shared" si="125"/>
        <v>0</v>
      </c>
      <c r="P260" s="119">
        <f t="shared" si="126"/>
        <v>0</v>
      </c>
      <c r="Q260" s="120" t="s">
        <v>1025</v>
      </c>
    </row>
    <row r="261" spans="1:17" s="121" customFormat="1" ht="15" hidden="1" customHeight="1">
      <c r="A261" s="130"/>
      <c r="B261" s="110" t="s">
        <v>389</v>
      </c>
      <c r="C261" s="110" t="s">
        <v>1021</v>
      </c>
      <c r="D261" s="111" t="s">
        <v>901</v>
      </c>
      <c r="E261" s="111" t="s">
        <v>658</v>
      </c>
      <c r="F261" s="111" t="s">
        <v>547</v>
      </c>
      <c r="G261" s="112" t="s">
        <v>548</v>
      </c>
      <c r="H261" s="112" t="s">
        <v>8</v>
      </c>
      <c r="I261" s="113"/>
      <c r="J261" s="114" t="s">
        <v>1020</v>
      </c>
      <c r="K261" s="114">
        <v>25</v>
      </c>
      <c r="L261" s="115">
        <v>1.66</v>
      </c>
      <c r="M261" s="116">
        <f t="shared" si="138"/>
        <v>138.3278</v>
      </c>
      <c r="N261" s="117"/>
      <c r="O261" s="118">
        <f t="shared" si="125"/>
        <v>0</v>
      </c>
      <c r="P261" s="119">
        <f t="shared" si="126"/>
        <v>0</v>
      </c>
      <c r="Q261" s="120" t="s">
        <v>1025</v>
      </c>
    </row>
    <row r="262" spans="1:17" s="121" customFormat="1" ht="15" hidden="1" customHeight="1">
      <c r="A262" s="130"/>
      <c r="B262" s="110" t="s">
        <v>390</v>
      </c>
      <c r="C262" s="110" t="s">
        <v>1021</v>
      </c>
      <c r="D262" s="111" t="s">
        <v>902</v>
      </c>
      <c r="E262" s="111" t="s">
        <v>659</v>
      </c>
      <c r="F262" s="111" t="s">
        <v>547</v>
      </c>
      <c r="G262" s="112" t="s">
        <v>548</v>
      </c>
      <c r="H262" s="112" t="s">
        <v>8</v>
      </c>
      <c r="I262" s="113"/>
      <c r="J262" s="114" t="s">
        <v>1020</v>
      </c>
      <c r="K262" s="114">
        <v>25</v>
      </c>
      <c r="L262" s="115">
        <v>1.58</v>
      </c>
      <c r="M262" s="116">
        <f t="shared" si="138"/>
        <v>131.66140000000001</v>
      </c>
      <c r="N262" s="117"/>
      <c r="O262" s="118">
        <f t="shared" si="125"/>
        <v>0</v>
      </c>
      <c r="P262" s="119">
        <f t="shared" si="126"/>
        <v>0</v>
      </c>
      <c r="Q262" s="120" t="s">
        <v>1025</v>
      </c>
    </row>
    <row r="263" spans="1:17" s="121" customFormat="1" ht="15" hidden="1" customHeight="1">
      <c r="A263" s="130"/>
      <c r="B263" s="110" t="s">
        <v>391</v>
      </c>
      <c r="C263" s="110" t="s">
        <v>1021</v>
      </c>
      <c r="D263" s="111" t="s">
        <v>903</v>
      </c>
      <c r="E263" s="111" t="s">
        <v>660</v>
      </c>
      <c r="F263" s="111" t="s">
        <v>547</v>
      </c>
      <c r="G263" s="112" t="s">
        <v>558</v>
      </c>
      <c r="H263" s="112" t="s">
        <v>8</v>
      </c>
      <c r="I263" s="113"/>
      <c r="J263" s="114" t="s">
        <v>1020</v>
      </c>
      <c r="K263" s="114">
        <v>25</v>
      </c>
      <c r="L263" s="115">
        <v>1.76</v>
      </c>
      <c r="M263" s="116">
        <f t="shared" si="138"/>
        <v>146.66079999999999</v>
      </c>
      <c r="N263" s="117"/>
      <c r="O263" s="118">
        <f t="shared" si="125"/>
        <v>0</v>
      </c>
      <c r="P263" s="119">
        <f t="shared" si="126"/>
        <v>0</v>
      </c>
      <c r="Q263" s="113" t="s">
        <v>1035</v>
      </c>
    </row>
    <row r="264" spans="1:17" s="121" customFormat="1" ht="15" hidden="1" customHeight="1">
      <c r="A264" s="130"/>
      <c r="B264" s="110" t="s">
        <v>392</v>
      </c>
      <c r="C264" s="110" t="s">
        <v>1021</v>
      </c>
      <c r="D264" s="111" t="s">
        <v>904</v>
      </c>
      <c r="E264" s="111" t="s">
        <v>660</v>
      </c>
      <c r="F264" s="111" t="s">
        <v>661</v>
      </c>
      <c r="G264" s="112" t="s">
        <v>662</v>
      </c>
      <c r="H264" s="112" t="s">
        <v>18</v>
      </c>
      <c r="I264" s="113" t="s">
        <v>552</v>
      </c>
      <c r="J264" s="114" t="s">
        <v>1020</v>
      </c>
      <c r="K264" s="114">
        <v>25</v>
      </c>
      <c r="L264" s="115">
        <v>3.9499999999999997</v>
      </c>
      <c r="M264" s="116">
        <f t="shared" si="138"/>
        <v>329.15349999999995</v>
      </c>
      <c r="N264" s="117"/>
      <c r="O264" s="118">
        <f t="shared" si="125"/>
        <v>0</v>
      </c>
      <c r="P264" s="119">
        <f t="shared" si="126"/>
        <v>0</v>
      </c>
      <c r="Q264" s="120" t="s">
        <v>1025</v>
      </c>
    </row>
    <row r="265" spans="1:17" s="108" customFormat="1" ht="15" customHeight="1">
      <c r="A265" s="123"/>
      <c r="B265" s="97" t="s">
        <v>393</v>
      </c>
      <c r="C265" s="97" t="s">
        <v>1021</v>
      </c>
      <c r="D265" s="98" t="s">
        <v>905</v>
      </c>
      <c r="E265" s="98" t="s">
        <v>663</v>
      </c>
      <c r="F265" s="98" t="s">
        <v>547</v>
      </c>
      <c r="G265" s="99" t="s">
        <v>664</v>
      </c>
      <c r="H265" s="99" t="s">
        <v>23</v>
      </c>
      <c r="I265" s="100"/>
      <c r="J265" s="101" t="s">
        <v>1020</v>
      </c>
      <c r="K265" s="101">
        <v>25</v>
      </c>
      <c r="L265" s="102">
        <v>0.64</v>
      </c>
      <c r="M265" s="103">
        <f t="shared" si="138"/>
        <v>53.331200000000003</v>
      </c>
      <c r="N265" s="104"/>
      <c r="O265" s="105">
        <f t="shared" si="125"/>
        <v>0</v>
      </c>
      <c r="P265" s="106">
        <f t="shared" si="126"/>
        <v>0</v>
      </c>
      <c r="Q265" s="107" t="s">
        <v>1025</v>
      </c>
    </row>
    <row r="266" spans="1:17" s="108" customFormat="1" ht="15" customHeight="1">
      <c r="A266" s="129"/>
      <c r="B266" s="97" t="s">
        <v>394</v>
      </c>
      <c r="C266" s="97" t="s">
        <v>1021</v>
      </c>
      <c r="D266" s="98" t="s">
        <v>905</v>
      </c>
      <c r="E266" s="98" t="s">
        <v>663</v>
      </c>
      <c r="F266" s="98" t="s">
        <v>547</v>
      </c>
      <c r="G266" s="99" t="s">
        <v>558</v>
      </c>
      <c r="H266" s="99" t="s">
        <v>8</v>
      </c>
      <c r="I266" s="100"/>
      <c r="J266" s="101" t="s">
        <v>1020</v>
      </c>
      <c r="K266" s="101">
        <v>25</v>
      </c>
      <c r="L266" s="102">
        <v>1.66</v>
      </c>
      <c r="M266" s="103">
        <f t="shared" si="138"/>
        <v>138.3278</v>
      </c>
      <c r="N266" s="104"/>
      <c r="O266" s="105">
        <f t="shared" si="125"/>
        <v>0</v>
      </c>
      <c r="P266" s="106">
        <f t="shared" si="126"/>
        <v>0</v>
      </c>
      <c r="Q266" s="107" t="s">
        <v>1025</v>
      </c>
    </row>
    <row r="267" spans="1:17" s="121" customFormat="1" ht="15" hidden="1" customHeight="1">
      <c r="A267" s="130"/>
      <c r="B267" s="110" t="s">
        <v>395</v>
      </c>
      <c r="C267" s="110" t="s">
        <v>1021</v>
      </c>
      <c r="D267" s="111" t="s">
        <v>906</v>
      </c>
      <c r="E267" s="111" t="s">
        <v>665</v>
      </c>
      <c r="F267" s="111" t="s">
        <v>547</v>
      </c>
      <c r="G267" s="112" t="s">
        <v>558</v>
      </c>
      <c r="H267" s="112" t="s">
        <v>8</v>
      </c>
      <c r="I267" s="113"/>
      <c r="J267" s="114" t="s">
        <v>1020</v>
      </c>
      <c r="K267" s="114">
        <v>25</v>
      </c>
      <c r="L267" s="115">
        <v>1.97</v>
      </c>
      <c r="M267" s="116">
        <f t="shared" si="138"/>
        <v>164.1601</v>
      </c>
      <c r="N267" s="117"/>
      <c r="O267" s="118">
        <f t="shared" si="125"/>
        <v>0</v>
      </c>
      <c r="P267" s="119">
        <f t="shared" si="126"/>
        <v>0</v>
      </c>
      <c r="Q267" s="113" t="s">
        <v>1035</v>
      </c>
    </row>
    <row r="268" spans="1:17" s="121" customFormat="1" ht="15" hidden="1" customHeight="1">
      <c r="A268" s="130"/>
      <c r="B268" s="110" t="s">
        <v>396</v>
      </c>
      <c r="C268" s="110" t="s">
        <v>1021</v>
      </c>
      <c r="D268" s="111" t="s">
        <v>907</v>
      </c>
      <c r="E268" s="111" t="s">
        <v>666</v>
      </c>
      <c r="F268" s="111" t="s">
        <v>547</v>
      </c>
      <c r="G268" s="112" t="s">
        <v>558</v>
      </c>
      <c r="H268" s="112" t="s">
        <v>11</v>
      </c>
      <c r="I268" s="113"/>
      <c r="J268" s="114" t="s">
        <v>1020</v>
      </c>
      <c r="K268" s="114">
        <v>25</v>
      </c>
      <c r="L268" s="115">
        <v>3.26</v>
      </c>
      <c r="M268" s="116">
        <f t="shared" si="138"/>
        <v>271.6558</v>
      </c>
      <c r="N268" s="117"/>
      <c r="O268" s="118">
        <f t="shared" si="125"/>
        <v>0</v>
      </c>
      <c r="P268" s="119">
        <f t="shared" si="126"/>
        <v>0</v>
      </c>
      <c r="Q268" s="113" t="s">
        <v>1035</v>
      </c>
    </row>
    <row r="269" spans="1:17" s="121" customFormat="1" ht="15" hidden="1" customHeight="1">
      <c r="A269" s="130"/>
      <c r="B269" s="110" t="s">
        <v>397</v>
      </c>
      <c r="C269" s="110" t="s">
        <v>1021</v>
      </c>
      <c r="D269" s="111" t="s">
        <v>908</v>
      </c>
      <c r="E269" s="111" t="s">
        <v>667</v>
      </c>
      <c r="F269" s="111" t="s">
        <v>547</v>
      </c>
      <c r="G269" s="112" t="s">
        <v>558</v>
      </c>
      <c r="H269" s="112" t="s">
        <v>8</v>
      </c>
      <c r="I269" s="113"/>
      <c r="J269" s="114" t="s">
        <v>1020</v>
      </c>
      <c r="K269" s="114">
        <v>25</v>
      </c>
      <c r="L269" s="115">
        <v>1.9</v>
      </c>
      <c r="M269" s="116">
        <f t="shared" si="138"/>
        <v>158.327</v>
      </c>
      <c r="N269" s="117"/>
      <c r="O269" s="118">
        <f t="shared" si="125"/>
        <v>0</v>
      </c>
      <c r="P269" s="119">
        <f t="shared" si="126"/>
        <v>0</v>
      </c>
      <c r="Q269" s="113" t="s">
        <v>1035</v>
      </c>
    </row>
    <row r="270" spans="1:17" s="108" customFormat="1" ht="15" customHeight="1">
      <c r="A270" s="123"/>
      <c r="B270" s="97" t="s">
        <v>134</v>
      </c>
      <c r="C270" s="97" t="s">
        <v>1022</v>
      </c>
      <c r="D270" s="98" t="s">
        <v>135</v>
      </c>
      <c r="E270" s="98" t="s">
        <v>668</v>
      </c>
      <c r="F270" s="98" t="s">
        <v>547</v>
      </c>
      <c r="G270" s="99" t="s">
        <v>43</v>
      </c>
      <c r="H270" s="99" t="s">
        <v>8</v>
      </c>
      <c r="I270" s="100"/>
      <c r="J270" s="101" t="s">
        <v>37</v>
      </c>
      <c r="K270" s="101">
        <v>25</v>
      </c>
      <c r="L270" s="105">
        <f t="shared" ref="L270:L272" si="139">M270/$M$7</f>
        <v>1.1160446417856715</v>
      </c>
      <c r="M270" s="109">
        <v>93</v>
      </c>
      <c r="N270" s="104"/>
      <c r="O270" s="105">
        <f t="shared" si="125"/>
        <v>0</v>
      </c>
      <c r="P270" s="106">
        <f t="shared" si="126"/>
        <v>0</v>
      </c>
      <c r="Q270" s="107" t="s">
        <v>1025</v>
      </c>
    </row>
    <row r="271" spans="1:17" s="108" customFormat="1" ht="15" customHeight="1">
      <c r="A271" s="123"/>
      <c r="B271" s="97" t="s">
        <v>1145</v>
      </c>
      <c r="C271" s="97" t="s">
        <v>1022</v>
      </c>
      <c r="D271" s="98" t="s">
        <v>135</v>
      </c>
      <c r="E271" s="98" t="s">
        <v>668</v>
      </c>
      <c r="F271" s="98"/>
      <c r="G271" s="99" t="s">
        <v>558</v>
      </c>
      <c r="H271" s="99" t="s">
        <v>8</v>
      </c>
      <c r="I271" s="100"/>
      <c r="J271" s="101" t="s">
        <v>37</v>
      </c>
      <c r="K271" s="101">
        <v>25</v>
      </c>
      <c r="L271" s="105">
        <f t="shared" si="139"/>
        <v>1.2120484819392776</v>
      </c>
      <c r="M271" s="109">
        <v>101</v>
      </c>
      <c r="N271" s="104"/>
      <c r="O271" s="105">
        <f t="shared" ref="O271" si="140">IF(N271&lt;100,L271*N271,L271*N271*0.95)</f>
        <v>0</v>
      </c>
      <c r="P271" s="106">
        <f t="shared" ref="P271" si="141">IF(N271&lt;100,M271*N271,M271*N271*0.95)</f>
        <v>0</v>
      </c>
      <c r="Q271" s="107"/>
    </row>
    <row r="272" spans="1:17" s="108" customFormat="1" ht="15" customHeight="1">
      <c r="A272" s="123"/>
      <c r="B272" s="97" t="s">
        <v>1026</v>
      </c>
      <c r="C272" s="97" t="s">
        <v>1022</v>
      </c>
      <c r="D272" s="98" t="s">
        <v>135</v>
      </c>
      <c r="E272" s="98" t="s">
        <v>668</v>
      </c>
      <c r="F272" s="98" t="s">
        <v>547</v>
      </c>
      <c r="G272" s="99" t="s">
        <v>558</v>
      </c>
      <c r="H272" s="99"/>
      <c r="I272" s="100"/>
      <c r="J272" s="101" t="s">
        <v>37</v>
      </c>
      <c r="K272" s="101">
        <v>25</v>
      </c>
      <c r="L272" s="105">
        <f t="shared" si="139"/>
        <v>1.2120484819392776</v>
      </c>
      <c r="M272" s="109">
        <v>101</v>
      </c>
      <c r="N272" s="104"/>
      <c r="O272" s="105">
        <f t="shared" ref="O272" si="142">IF(N272&lt;100,L272*N272,L272*N272*0.95)</f>
        <v>0</v>
      </c>
      <c r="P272" s="106">
        <f t="shared" ref="P272" si="143">IF(N272&lt;100,M272*N272,M272*N272*0.95)</f>
        <v>0</v>
      </c>
      <c r="Q272" s="107" t="s">
        <v>1025</v>
      </c>
    </row>
    <row r="273" spans="1:17" s="121" customFormat="1" ht="15" hidden="1" customHeight="1">
      <c r="A273" s="130"/>
      <c r="B273" s="110" t="s">
        <v>398</v>
      </c>
      <c r="C273" s="110" t="s">
        <v>1021</v>
      </c>
      <c r="D273" s="111" t="s">
        <v>909</v>
      </c>
      <c r="E273" s="111" t="s">
        <v>669</v>
      </c>
      <c r="F273" s="111"/>
      <c r="G273" s="112" t="s">
        <v>112</v>
      </c>
      <c r="H273" s="112" t="s">
        <v>8</v>
      </c>
      <c r="I273" s="113"/>
      <c r="J273" s="114" t="s">
        <v>1020</v>
      </c>
      <c r="K273" s="114">
        <v>25</v>
      </c>
      <c r="L273" s="115">
        <v>2.61</v>
      </c>
      <c r="M273" s="116">
        <f t="shared" ref="M273:M302" si="144">L273*$M$7</f>
        <v>217.4913</v>
      </c>
      <c r="N273" s="117"/>
      <c r="O273" s="118">
        <f t="shared" si="125"/>
        <v>0</v>
      </c>
      <c r="P273" s="119">
        <f t="shared" si="126"/>
        <v>0</v>
      </c>
      <c r="Q273" s="113" t="s">
        <v>1035</v>
      </c>
    </row>
    <row r="274" spans="1:17" s="121" customFormat="1" ht="15" hidden="1" customHeight="1">
      <c r="A274" s="130"/>
      <c r="B274" s="110" t="s">
        <v>399</v>
      </c>
      <c r="C274" s="110" t="s">
        <v>1021</v>
      </c>
      <c r="D274" s="111" t="s">
        <v>910</v>
      </c>
      <c r="E274" s="111" t="s">
        <v>670</v>
      </c>
      <c r="F274" s="111" t="s">
        <v>547</v>
      </c>
      <c r="G274" s="112" t="s">
        <v>556</v>
      </c>
      <c r="H274" s="112" t="s">
        <v>8</v>
      </c>
      <c r="I274" s="113" t="s">
        <v>53</v>
      </c>
      <c r="J274" s="114" t="s">
        <v>1020</v>
      </c>
      <c r="K274" s="114">
        <v>25</v>
      </c>
      <c r="L274" s="115">
        <v>2.2999999999999998</v>
      </c>
      <c r="M274" s="116">
        <f t="shared" si="144"/>
        <v>191.65899999999999</v>
      </c>
      <c r="N274" s="117"/>
      <c r="O274" s="118">
        <f t="shared" si="125"/>
        <v>0</v>
      </c>
      <c r="P274" s="119">
        <f t="shared" si="126"/>
        <v>0</v>
      </c>
      <c r="Q274" s="113" t="s">
        <v>1035</v>
      </c>
    </row>
    <row r="275" spans="1:17" s="121" customFormat="1" ht="15" hidden="1" customHeight="1">
      <c r="A275" s="130"/>
      <c r="B275" s="110" t="s">
        <v>400</v>
      </c>
      <c r="C275" s="110" t="s">
        <v>1021</v>
      </c>
      <c r="D275" s="111" t="s">
        <v>911</v>
      </c>
      <c r="E275" s="111" t="s">
        <v>671</v>
      </c>
      <c r="F275" s="111" t="s">
        <v>547</v>
      </c>
      <c r="G275" s="112" t="s">
        <v>558</v>
      </c>
      <c r="H275" s="112" t="s">
        <v>11</v>
      </c>
      <c r="I275" s="113"/>
      <c r="J275" s="114" t="s">
        <v>1020</v>
      </c>
      <c r="K275" s="114">
        <v>25</v>
      </c>
      <c r="L275" s="115">
        <v>2.2999999999999998</v>
      </c>
      <c r="M275" s="116">
        <f t="shared" si="144"/>
        <v>191.65899999999999</v>
      </c>
      <c r="N275" s="117"/>
      <c r="O275" s="118">
        <f t="shared" si="125"/>
        <v>0</v>
      </c>
      <c r="P275" s="119">
        <f t="shared" si="126"/>
        <v>0</v>
      </c>
      <c r="Q275" s="113" t="s">
        <v>1035</v>
      </c>
    </row>
    <row r="276" spans="1:17" s="121" customFormat="1" ht="15" hidden="1" customHeight="1">
      <c r="A276" s="130"/>
      <c r="B276" s="110" t="s">
        <v>401</v>
      </c>
      <c r="C276" s="110" t="s">
        <v>1021</v>
      </c>
      <c r="D276" s="111" t="s">
        <v>910</v>
      </c>
      <c r="E276" s="111" t="s">
        <v>672</v>
      </c>
      <c r="F276" s="111" t="s">
        <v>547</v>
      </c>
      <c r="G276" s="112" t="s">
        <v>558</v>
      </c>
      <c r="H276" s="112" t="s">
        <v>8</v>
      </c>
      <c r="I276" s="113"/>
      <c r="J276" s="114" t="s">
        <v>1020</v>
      </c>
      <c r="K276" s="114">
        <v>25</v>
      </c>
      <c r="L276" s="115">
        <v>1.83</v>
      </c>
      <c r="M276" s="116">
        <f t="shared" si="144"/>
        <v>152.4939</v>
      </c>
      <c r="N276" s="117"/>
      <c r="O276" s="118">
        <f t="shared" si="125"/>
        <v>0</v>
      </c>
      <c r="P276" s="119">
        <f t="shared" si="126"/>
        <v>0</v>
      </c>
      <c r="Q276" s="113" t="s">
        <v>1035</v>
      </c>
    </row>
    <row r="277" spans="1:17" s="121" customFormat="1" ht="15" hidden="1" customHeight="1">
      <c r="A277" s="130"/>
      <c r="B277" s="110" t="s">
        <v>402</v>
      </c>
      <c r="C277" s="110" t="s">
        <v>1021</v>
      </c>
      <c r="D277" s="111" t="s">
        <v>912</v>
      </c>
      <c r="E277" s="111" t="s">
        <v>673</v>
      </c>
      <c r="F277" s="111" t="s">
        <v>547</v>
      </c>
      <c r="G277" s="112" t="s">
        <v>558</v>
      </c>
      <c r="H277" s="112" t="s">
        <v>8</v>
      </c>
      <c r="I277" s="113" t="s">
        <v>53</v>
      </c>
      <c r="J277" s="114" t="s">
        <v>1020</v>
      </c>
      <c r="K277" s="114">
        <v>25</v>
      </c>
      <c r="L277" s="115">
        <v>2.48</v>
      </c>
      <c r="M277" s="116">
        <f t="shared" si="144"/>
        <v>206.6584</v>
      </c>
      <c r="N277" s="117"/>
      <c r="O277" s="118">
        <f t="shared" si="125"/>
        <v>0</v>
      </c>
      <c r="P277" s="119">
        <f t="shared" si="126"/>
        <v>0</v>
      </c>
      <c r="Q277" s="113" t="s">
        <v>1035</v>
      </c>
    </row>
    <row r="278" spans="1:17" s="121" customFormat="1" ht="15" hidden="1" customHeight="1">
      <c r="A278" s="130"/>
      <c r="B278" s="110" t="s">
        <v>403</v>
      </c>
      <c r="C278" s="110" t="s">
        <v>1021</v>
      </c>
      <c r="D278" s="111" t="s">
        <v>913</v>
      </c>
      <c r="E278" s="111" t="s">
        <v>674</v>
      </c>
      <c r="F278" s="111" t="s">
        <v>547</v>
      </c>
      <c r="G278" s="112" t="s">
        <v>558</v>
      </c>
      <c r="H278" s="112" t="s">
        <v>8</v>
      </c>
      <c r="I278" s="113"/>
      <c r="J278" s="114" t="s">
        <v>1020</v>
      </c>
      <c r="K278" s="114">
        <v>25</v>
      </c>
      <c r="L278" s="115">
        <v>1.97</v>
      </c>
      <c r="M278" s="116">
        <f t="shared" si="144"/>
        <v>164.1601</v>
      </c>
      <c r="N278" s="117"/>
      <c r="O278" s="118">
        <f t="shared" si="125"/>
        <v>0</v>
      </c>
      <c r="P278" s="119">
        <f t="shared" si="126"/>
        <v>0</v>
      </c>
      <c r="Q278" s="113" t="s">
        <v>1035</v>
      </c>
    </row>
    <row r="279" spans="1:17" s="121" customFormat="1" ht="15" hidden="1" customHeight="1">
      <c r="A279" s="130"/>
      <c r="B279" s="110" t="s">
        <v>404</v>
      </c>
      <c r="C279" s="110" t="s">
        <v>1021</v>
      </c>
      <c r="D279" s="111" t="s">
        <v>914</v>
      </c>
      <c r="E279" s="111" t="s">
        <v>675</v>
      </c>
      <c r="F279" s="111" t="s">
        <v>547</v>
      </c>
      <c r="G279" s="112" t="s">
        <v>43</v>
      </c>
      <c r="H279" s="112" t="s">
        <v>8</v>
      </c>
      <c r="I279" s="113"/>
      <c r="J279" s="114" t="s">
        <v>1020</v>
      </c>
      <c r="K279" s="114">
        <v>25</v>
      </c>
      <c r="L279" s="115">
        <v>1.97</v>
      </c>
      <c r="M279" s="116">
        <f t="shared" si="144"/>
        <v>164.1601</v>
      </c>
      <c r="N279" s="117"/>
      <c r="O279" s="118">
        <f t="shared" si="125"/>
        <v>0</v>
      </c>
      <c r="P279" s="119">
        <f t="shared" si="126"/>
        <v>0</v>
      </c>
      <c r="Q279" s="113" t="s">
        <v>1035</v>
      </c>
    </row>
    <row r="280" spans="1:17" s="121" customFormat="1" ht="15" hidden="1" customHeight="1">
      <c r="A280" s="130"/>
      <c r="B280" s="110" t="s">
        <v>405</v>
      </c>
      <c r="C280" s="110" t="s">
        <v>1021</v>
      </c>
      <c r="D280" s="111" t="s">
        <v>915</v>
      </c>
      <c r="E280" s="111" t="s">
        <v>676</v>
      </c>
      <c r="F280" s="111" t="s">
        <v>547</v>
      </c>
      <c r="G280" s="112" t="s">
        <v>558</v>
      </c>
      <c r="H280" s="112" t="s">
        <v>8</v>
      </c>
      <c r="I280" s="113"/>
      <c r="J280" s="114" t="s">
        <v>1020</v>
      </c>
      <c r="K280" s="114">
        <v>25</v>
      </c>
      <c r="L280" s="115">
        <v>2.2999999999999998</v>
      </c>
      <c r="M280" s="116">
        <f t="shared" si="144"/>
        <v>191.65899999999999</v>
      </c>
      <c r="N280" s="117"/>
      <c r="O280" s="118">
        <f t="shared" si="125"/>
        <v>0</v>
      </c>
      <c r="P280" s="119">
        <f t="shared" si="126"/>
        <v>0</v>
      </c>
      <c r="Q280" s="120" t="s">
        <v>1025</v>
      </c>
    </row>
    <row r="281" spans="1:17" s="121" customFormat="1" ht="15" hidden="1" customHeight="1">
      <c r="A281" s="130"/>
      <c r="B281" s="110" t="s">
        <v>406</v>
      </c>
      <c r="C281" s="110" t="s">
        <v>1021</v>
      </c>
      <c r="D281" s="111" t="s">
        <v>916</v>
      </c>
      <c r="E281" s="111" t="s">
        <v>677</v>
      </c>
      <c r="F281" s="111" t="s">
        <v>547</v>
      </c>
      <c r="G281" s="112" t="s">
        <v>556</v>
      </c>
      <c r="H281" s="112" t="s">
        <v>8</v>
      </c>
      <c r="I281" s="113"/>
      <c r="J281" s="114" t="s">
        <v>1020</v>
      </c>
      <c r="K281" s="114">
        <v>25</v>
      </c>
      <c r="L281" s="115">
        <v>1.83</v>
      </c>
      <c r="M281" s="116">
        <f t="shared" si="144"/>
        <v>152.4939</v>
      </c>
      <c r="N281" s="117"/>
      <c r="O281" s="118">
        <f t="shared" si="125"/>
        <v>0</v>
      </c>
      <c r="P281" s="119">
        <f t="shared" si="126"/>
        <v>0</v>
      </c>
      <c r="Q281" s="113" t="s">
        <v>1035</v>
      </c>
    </row>
    <row r="282" spans="1:17" s="121" customFormat="1" ht="15" hidden="1" customHeight="1">
      <c r="A282" s="130"/>
      <c r="B282" s="110" t="s">
        <v>407</v>
      </c>
      <c r="C282" s="110" t="s">
        <v>1021</v>
      </c>
      <c r="D282" s="111" t="s">
        <v>917</v>
      </c>
      <c r="E282" s="111" t="s">
        <v>678</v>
      </c>
      <c r="F282" s="111"/>
      <c r="G282" s="112" t="s">
        <v>556</v>
      </c>
      <c r="H282" s="112" t="s">
        <v>8</v>
      </c>
      <c r="I282" s="113"/>
      <c r="J282" s="114" t="s">
        <v>1020</v>
      </c>
      <c r="K282" s="114">
        <v>25</v>
      </c>
      <c r="L282" s="115">
        <v>2.2999999999999998</v>
      </c>
      <c r="M282" s="116">
        <f t="shared" si="144"/>
        <v>191.65899999999999</v>
      </c>
      <c r="N282" s="117"/>
      <c r="O282" s="118">
        <f t="shared" si="125"/>
        <v>0</v>
      </c>
      <c r="P282" s="119">
        <f t="shared" si="126"/>
        <v>0</v>
      </c>
      <c r="Q282" s="113" t="s">
        <v>1035</v>
      </c>
    </row>
    <row r="283" spans="1:17" s="121" customFormat="1" ht="15" hidden="1" customHeight="1">
      <c r="A283" s="130"/>
      <c r="B283" s="110" t="s">
        <v>408</v>
      </c>
      <c r="C283" s="110" t="s">
        <v>1021</v>
      </c>
      <c r="D283" s="111" t="s">
        <v>917</v>
      </c>
      <c r="E283" s="111" t="s">
        <v>678</v>
      </c>
      <c r="F283" s="111" t="s">
        <v>547</v>
      </c>
      <c r="G283" s="112" t="s">
        <v>679</v>
      </c>
      <c r="H283" s="112"/>
      <c r="I283" s="113"/>
      <c r="J283" s="114" t="s">
        <v>1020</v>
      </c>
      <c r="K283" s="114">
        <v>25</v>
      </c>
      <c r="L283" s="115">
        <v>13.57</v>
      </c>
      <c r="M283" s="116">
        <f t="shared" si="144"/>
        <v>1130.7881</v>
      </c>
      <c r="N283" s="117"/>
      <c r="O283" s="118">
        <f t="shared" si="125"/>
        <v>0</v>
      </c>
      <c r="P283" s="119">
        <f t="shared" si="126"/>
        <v>0</v>
      </c>
      <c r="Q283" s="120" t="s">
        <v>1025</v>
      </c>
    </row>
    <row r="284" spans="1:17" s="121" customFormat="1" ht="15" hidden="1" customHeight="1">
      <c r="A284" s="130"/>
      <c r="B284" s="110" t="s">
        <v>409</v>
      </c>
      <c r="C284" s="110" t="s">
        <v>1021</v>
      </c>
      <c r="D284" s="111" t="s">
        <v>918</v>
      </c>
      <c r="E284" s="111" t="s">
        <v>680</v>
      </c>
      <c r="F284" s="111" t="s">
        <v>547</v>
      </c>
      <c r="G284" s="112" t="s">
        <v>681</v>
      </c>
      <c r="H284" s="112" t="s">
        <v>11</v>
      </c>
      <c r="I284" s="113" t="s">
        <v>552</v>
      </c>
      <c r="J284" s="114" t="s">
        <v>1020</v>
      </c>
      <c r="K284" s="114">
        <v>25</v>
      </c>
      <c r="L284" s="115">
        <v>4.25</v>
      </c>
      <c r="M284" s="116">
        <f t="shared" si="144"/>
        <v>354.15249999999997</v>
      </c>
      <c r="N284" s="117"/>
      <c r="O284" s="118">
        <f t="shared" si="125"/>
        <v>0</v>
      </c>
      <c r="P284" s="119">
        <f t="shared" si="126"/>
        <v>0</v>
      </c>
      <c r="Q284" s="113" t="s">
        <v>1035</v>
      </c>
    </row>
    <row r="285" spans="1:17" s="121" customFormat="1" ht="15" hidden="1" customHeight="1">
      <c r="A285" s="130"/>
      <c r="B285" s="110" t="s">
        <v>410</v>
      </c>
      <c r="C285" s="110" t="s">
        <v>1021</v>
      </c>
      <c r="D285" s="111" t="s">
        <v>919</v>
      </c>
      <c r="E285" s="111" t="s">
        <v>682</v>
      </c>
      <c r="F285" s="111" t="s">
        <v>547</v>
      </c>
      <c r="G285" s="112" t="s">
        <v>549</v>
      </c>
      <c r="H285" s="112" t="s">
        <v>8</v>
      </c>
      <c r="I285" s="113"/>
      <c r="J285" s="114" t="s">
        <v>1020</v>
      </c>
      <c r="K285" s="114">
        <v>25</v>
      </c>
      <c r="L285" s="115">
        <v>2.59</v>
      </c>
      <c r="M285" s="116">
        <f t="shared" si="144"/>
        <v>215.82469999999998</v>
      </c>
      <c r="N285" s="117"/>
      <c r="O285" s="118">
        <f t="shared" si="125"/>
        <v>0</v>
      </c>
      <c r="P285" s="119">
        <f t="shared" si="126"/>
        <v>0</v>
      </c>
      <c r="Q285" s="120" t="s">
        <v>1025</v>
      </c>
    </row>
    <row r="286" spans="1:17" s="121" customFormat="1" ht="15" hidden="1" customHeight="1">
      <c r="A286" s="130"/>
      <c r="B286" s="110" t="s">
        <v>411</v>
      </c>
      <c r="C286" s="110" t="s">
        <v>1021</v>
      </c>
      <c r="D286" s="111" t="s">
        <v>920</v>
      </c>
      <c r="E286" s="111" t="s">
        <v>683</v>
      </c>
      <c r="F286" s="111" t="s">
        <v>684</v>
      </c>
      <c r="G286" s="112" t="s">
        <v>575</v>
      </c>
      <c r="H286" s="112" t="s">
        <v>8</v>
      </c>
      <c r="I286" s="113" t="s">
        <v>53</v>
      </c>
      <c r="J286" s="114" t="s">
        <v>1020</v>
      </c>
      <c r="K286" s="114">
        <v>25</v>
      </c>
      <c r="L286" s="115">
        <v>2.44</v>
      </c>
      <c r="M286" s="116">
        <f t="shared" si="144"/>
        <v>203.3252</v>
      </c>
      <c r="N286" s="117"/>
      <c r="O286" s="118">
        <f t="shared" si="125"/>
        <v>0</v>
      </c>
      <c r="P286" s="119">
        <f t="shared" si="126"/>
        <v>0</v>
      </c>
      <c r="Q286" s="120" t="s">
        <v>1025</v>
      </c>
    </row>
    <row r="287" spans="1:17" s="121" customFormat="1" ht="15" hidden="1" customHeight="1">
      <c r="A287" s="130"/>
      <c r="B287" s="110" t="s">
        <v>412</v>
      </c>
      <c r="C287" s="110" t="s">
        <v>1021</v>
      </c>
      <c r="D287" s="111" t="s">
        <v>921</v>
      </c>
      <c r="E287" s="111" t="s">
        <v>685</v>
      </c>
      <c r="F287" s="111" t="s">
        <v>547</v>
      </c>
      <c r="G287" s="112" t="s">
        <v>548</v>
      </c>
      <c r="H287" s="112" t="s">
        <v>18</v>
      </c>
      <c r="I287" s="113" t="s">
        <v>53</v>
      </c>
      <c r="J287" s="114" t="s">
        <v>1020</v>
      </c>
      <c r="K287" s="114">
        <v>25</v>
      </c>
      <c r="L287" s="115">
        <v>3.48</v>
      </c>
      <c r="M287" s="116">
        <f t="shared" si="144"/>
        <v>289.98840000000001</v>
      </c>
      <c r="N287" s="117"/>
      <c r="O287" s="118">
        <f t="shared" si="125"/>
        <v>0</v>
      </c>
      <c r="P287" s="119">
        <f t="shared" si="126"/>
        <v>0</v>
      </c>
      <c r="Q287" s="113" t="s">
        <v>1035</v>
      </c>
    </row>
    <row r="288" spans="1:17" s="121" customFormat="1" ht="15" hidden="1" customHeight="1">
      <c r="A288" s="130"/>
      <c r="B288" s="110" t="s">
        <v>413</v>
      </c>
      <c r="C288" s="110" t="s">
        <v>1021</v>
      </c>
      <c r="D288" s="111" t="s">
        <v>922</v>
      </c>
      <c r="E288" s="111" t="s">
        <v>685</v>
      </c>
      <c r="F288" s="111" t="s">
        <v>686</v>
      </c>
      <c r="G288" s="112"/>
      <c r="H288" s="112" t="s">
        <v>18</v>
      </c>
      <c r="I288" s="113" t="s">
        <v>53</v>
      </c>
      <c r="J288" s="114" t="s">
        <v>1020</v>
      </c>
      <c r="K288" s="114">
        <v>25</v>
      </c>
      <c r="L288" s="115">
        <v>3.48</v>
      </c>
      <c r="M288" s="116">
        <f t="shared" si="144"/>
        <v>289.98840000000001</v>
      </c>
      <c r="N288" s="117"/>
      <c r="O288" s="118">
        <f t="shared" si="125"/>
        <v>0</v>
      </c>
      <c r="P288" s="119">
        <f t="shared" si="126"/>
        <v>0</v>
      </c>
      <c r="Q288" s="113" t="s">
        <v>1035</v>
      </c>
    </row>
    <row r="289" spans="1:17" s="108" customFormat="1" ht="15" customHeight="1">
      <c r="A289" s="123"/>
      <c r="B289" s="97" t="s">
        <v>414</v>
      </c>
      <c r="C289" s="97" t="s">
        <v>1021</v>
      </c>
      <c r="D289" s="98" t="s">
        <v>923</v>
      </c>
      <c r="E289" s="98" t="s">
        <v>687</v>
      </c>
      <c r="F289" s="98" t="s">
        <v>547</v>
      </c>
      <c r="G289" s="99" t="s">
        <v>558</v>
      </c>
      <c r="H289" s="99" t="s">
        <v>8</v>
      </c>
      <c r="I289" s="100"/>
      <c r="J289" s="101" t="s">
        <v>1020</v>
      </c>
      <c r="K289" s="101">
        <v>25</v>
      </c>
      <c r="L289" s="102">
        <v>1.66</v>
      </c>
      <c r="M289" s="103">
        <f t="shared" si="144"/>
        <v>138.3278</v>
      </c>
      <c r="N289" s="104"/>
      <c r="O289" s="105">
        <f t="shared" si="125"/>
        <v>0</v>
      </c>
      <c r="P289" s="106">
        <f t="shared" si="126"/>
        <v>0</v>
      </c>
      <c r="Q289" s="107" t="s">
        <v>1025</v>
      </c>
    </row>
    <row r="290" spans="1:17" s="121" customFormat="1" ht="15" hidden="1" customHeight="1">
      <c r="A290" s="130"/>
      <c r="B290" s="110" t="s">
        <v>415</v>
      </c>
      <c r="C290" s="110" t="s">
        <v>1021</v>
      </c>
      <c r="D290" s="111" t="s">
        <v>924</v>
      </c>
      <c r="E290" s="111" t="s">
        <v>688</v>
      </c>
      <c r="F290" s="111" t="s">
        <v>689</v>
      </c>
      <c r="G290" s="112" t="s">
        <v>548</v>
      </c>
      <c r="H290" s="112" t="s">
        <v>15</v>
      </c>
      <c r="I290" s="113"/>
      <c r="J290" s="114" t="s">
        <v>1020</v>
      </c>
      <c r="K290" s="114">
        <v>25</v>
      </c>
      <c r="L290" s="115">
        <v>5.3999999999999995</v>
      </c>
      <c r="M290" s="116">
        <f t="shared" si="144"/>
        <v>449.98199999999997</v>
      </c>
      <c r="N290" s="117"/>
      <c r="O290" s="118">
        <f t="shared" si="125"/>
        <v>0</v>
      </c>
      <c r="P290" s="119">
        <f t="shared" si="126"/>
        <v>0</v>
      </c>
      <c r="Q290" s="113" t="s">
        <v>1035</v>
      </c>
    </row>
    <row r="291" spans="1:17" s="121" customFormat="1" ht="15" hidden="1" customHeight="1">
      <c r="A291" s="130"/>
      <c r="B291" s="110" t="s">
        <v>416</v>
      </c>
      <c r="C291" s="110" t="s">
        <v>1021</v>
      </c>
      <c r="D291" s="111" t="s">
        <v>924</v>
      </c>
      <c r="E291" s="111" t="s">
        <v>688</v>
      </c>
      <c r="F291" s="111" t="s">
        <v>690</v>
      </c>
      <c r="G291" s="112" t="s">
        <v>548</v>
      </c>
      <c r="H291" s="112" t="s">
        <v>15</v>
      </c>
      <c r="I291" s="113" t="s">
        <v>53</v>
      </c>
      <c r="J291" s="114" t="s">
        <v>1020</v>
      </c>
      <c r="K291" s="114">
        <v>25</v>
      </c>
      <c r="L291" s="115">
        <v>3.05</v>
      </c>
      <c r="M291" s="116">
        <f t="shared" si="144"/>
        <v>254.15649999999999</v>
      </c>
      <c r="N291" s="117"/>
      <c r="O291" s="118">
        <f t="shared" si="125"/>
        <v>0</v>
      </c>
      <c r="P291" s="119">
        <f t="shared" si="126"/>
        <v>0</v>
      </c>
      <c r="Q291" s="120" t="s">
        <v>1025</v>
      </c>
    </row>
    <row r="292" spans="1:17" s="121" customFormat="1" ht="15" hidden="1" customHeight="1">
      <c r="A292" s="130"/>
      <c r="B292" s="110" t="s">
        <v>417</v>
      </c>
      <c r="C292" s="110" t="s">
        <v>1021</v>
      </c>
      <c r="D292" s="111" t="s">
        <v>924</v>
      </c>
      <c r="E292" s="111" t="s">
        <v>691</v>
      </c>
      <c r="F292" s="111" t="s">
        <v>692</v>
      </c>
      <c r="G292" s="112" t="s">
        <v>548</v>
      </c>
      <c r="H292" s="112" t="s">
        <v>15</v>
      </c>
      <c r="I292" s="113" t="s">
        <v>53</v>
      </c>
      <c r="J292" s="114" t="s">
        <v>1020</v>
      </c>
      <c r="K292" s="114">
        <v>25</v>
      </c>
      <c r="L292" s="115">
        <v>3.05</v>
      </c>
      <c r="M292" s="116">
        <f t="shared" si="144"/>
        <v>254.15649999999999</v>
      </c>
      <c r="N292" s="117"/>
      <c r="O292" s="118">
        <f t="shared" si="125"/>
        <v>0</v>
      </c>
      <c r="P292" s="119">
        <f t="shared" si="126"/>
        <v>0</v>
      </c>
      <c r="Q292" s="113" t="s">
        <v>1035</v>
      </c>
    </row>
    <row r="293" spans="1:17" s="121" customFormat="1" ht="15" hidden="1" customHeight="1">
      <c r="A293" s="130"/>
      <c r="B293" s="110" t="s">
        <v>418</v>
      </c>
      <c r="C293" s="110" t="s">
        <v>1021</v>
      </c>
      <c r="D293" s="111" t="s">
        <v>924</v>
      </c>
      <c r="E293" s="111" t="s">
        <v>691</v>
      </c>
      <c r="F293" s="111" t="s">
        <v>693</v>
      </c>
      <c r="G293" s="112" t="s">
        <v>112</v>
      </c>
      <c r="H293" s="112" t="s">
        <v>15</v>
      </c>
      <c r="I293" s="113"/>
      <c r="J293" s="114" t="s">
        <v>1020</v>
      </c>
      <c r="K293" s="114">
        <v>25</v>
      </c>
      <c r="L293" s="115">
        <v>5.58</v>
      </c>
      <c r="M293" s="116">
        <f t="shared" si="144"/>
        <v>464.98140000000001</v>
      </c>
      <c r="N293" s="117"/>
      <c r="O293" s="118">
        <f t="shared" si="125"/>
        <v>0</v>
      </c>
      <c r="P293" s="119">
        <f t="shared" si="126"/>
        <v>0</v>
      </c>
      <c r="Q293" s="113" t="s">
        <v>1035</v>
      </c>
    </row>
    <row r="294" spans="1:17" s="121" customFormat="1" ht="15" hidden="1" customHeight="1">
      <c r="A294" s="130"/>
      <c r="B294" s="110" t="s">
        <v>419</v>
      </c>
      <c r="C294" s="110" t="s">
        <v>1021</v>
      </c>
      <c r="D294" s="111" t="s">
        <v>924</v>
      </c>
      <c r="E294" s="111" t="s">
        <v>691</v>
      </c>
      <c r="F294" s="111" t="s">
        <v>694</v>
      </c>
      <c r="G294" s="112" t="s">
        <v>548</v>
      </c>
      <c r="H294" s="112" t="s">
        <v>15</v>
      </c>
      <c r="I294" s="113" t="s">
        <v>53</v>
      </c>
      <c r="J294" s="114" t="s">
        <v>1020</v>
      </c>
      <c r="K294" s="114">
        <v>25</v>
      </c>
      <c r="L294" s="115">
        <v>3.05</v>
      </c>
      <c r="M294" s="116">
        <f t="shared" si="144"/>
        <v>254.15649999999999</v>
      </c>
      <c r="N294" s="117"/>
      <c r="O294" s="118">
        <f t="shared" si="125"/>
        <v>0</v>
      </c>
      <c r="P294" s="119">
        <f t="shared" si="126"/>
        <v>0</v>
      </c>
      <c r="Q294" s="120" t="s">
        <v>1025</v>
      </c>
    </row>
    <row r="295" spans="1:17" s="121" customFormat="1" ht="15" hidden="1" customHeight="1">
      <c r="A295" s="130"/>
      <c r="B295" s="110" t="s">
        <v>420</v>
      </c>
      <c r="C295" s="110" t="s">
        <v>1021</v>
      </c>
      <c r="D295" s="111" t="s">
        <v>924</v>
      </c>
      <c r="E295" s="111" t="s">
        <v>691</v>
      </c>
      <c r="F295" s="111" t="s">
        <v>695</v>
      </c>
      <c r="G295" s="112" t="s">
        <v>662</v>
      </c>
      <c r="H295" s="112" t="s">
        <v>15</v>
      </c>
      <c r="I295" s="113" t="s">
        <v>53</v>
      </c>
      <c r="J295" s="114" t="s">
        <v>1020</v>
      </c>
      <c r="K295" s="114">
        <v>25</v>
      </c>
      <c r="L295" s="115">
        <v>3.05</v>
      </c>
      <c r="M295" s="116">
        <f t="shared" si="144"/>
        <v>254.15649999999999</v>
      </c>
      <c r="N295" s="117"/>
      <c r="O295" s="118">
        <f t="shared" si="125"/>
        <v>0</v>
      </c>
      <c r="P295" s="119">
        <f t="shared" si="126"/>
        <v>0</v>
      </c>
      <c r="Q295" s="120" t="s">
        <v>1025</v>
      </c>
    </row>
    <row r="296" spans="1:17" s="121" customFormat="1" ht="15" hidden="1" customHeight="1">
      <c r="A296" s="130"/>
      <c r="B296" s="110" t="s">
        <v>421</v>
      </c>
      <c r="C296" s="110" t="s">
        <v>1021</v>
      </c>
      <c r="D296" s="111" t="s">
        <v>924</v>
      </c>
      <c r="E296" s="111" t="s">
        <v>691</v>
      </c>
      <c r="F296" s="111" t="s">
        <v>696</v>
      </c>
      <c r="G296" s="112" t="s">
        <v>548</v>
      </c>
      <c r="H296" s="112" t="s">
        <v>15</v>
      </c>
      <c r="I296" s="113" t="s">
        <v>53</v>
      </c>
      <c r="J296" s="114" t="s">
        <v>1020</v>
      </c>
      <c r="K296" s="114">
        <v>25</v>
      </c>
      <c r="L296" s="115">
        <v>3.05</v>
      </c>
      <c r="M296" s="116">
        <f t="shared" si="144"/>
        <v>254.15649999999999</v>
      </c>
      <c r="N296" s="117"/>
      <c r="O296" s="118">
        <f t="shared" si="125"/>
        <v>0</v>
      </c>
      <c r="P296" s="119">
        <f t="shared" si="126"/>
        <v>0</v>
      </c>
      <c r="Q296" s="113" t="s">
        <v>1035</v>
      </c>
    </row>
    <row r="297" spans="1:17" s="121" customFormat="1" ht="15" hidden="1" customHeight="1">
      <c r="A297" s="130"/>
      <c r="B297" s="110" t="s">
        <v>422</v>
      </c>
      <c r="C297" s="110" t="s">
        <v>1021</v>
      </c>
      <c r="D297" s="111" t="s">
        <v>925</v>
      </c>
      <c r="E297" s="111" t="s">
        <v>697</v>
      </c>
      <c r="F297" s="111" t="s">
        <v>638</v>
      </c>
      <c r="G297" s="112" t="s">
        <v>548</v>
      </c>
      <c r="H297" s="112" t="s">
        <v>15</v>
      </c>
      <c r="I297" s="113" t="s">
        <v>53</v>
      </c>
      <c r="J297" s="114" t="s">
        <v>1020</v>
      </c>
      <c r="K297" s="114">
        <v>25</v>
      </c>
      <c r="L297" s="115">
        <v>4.0699999999999994</v>
      </c>
      <c r="M297" s="116">
        <f t="shared" si="144"/>
        <v>339.15309999999994</v>
      </c>
      <c r="N297" s="117"/>
      <c r="O297" s="118">
        <f t="shared" si="125"/>
        <v>0</v>
      </c>
      <c r="P297" s="119">
        <f t="shared" si="126"/>
        <v>0</v>
      </c>
      <c r="Q297" s="113" t="s">
        <v>1035</v>
      </c>
    </row>
    <row r="298" spans="1:17" s="121" customFormat="1" ht="15" hidden="1" customHeight="1">
      <c r="A298" s="130"/>
      <c r="B298" s="110" t="s">
        <v>423</v>
      </c>
      <c r="C298" s="110" t="s">
        <v>1021</v>
      </c>
      <c r="D298" s="111" t="s">
        <v>925</v>
      </c>
      <c r="E298" s="111" t="s">
        <v>697</v>
      </c>
      <c r="F298" s="111" t="s">
        <v>698</v>
      </c>
      <c r="G298" s="112" t="s">
        <v>548</v>
      </c>
      <c r="H298" s="112" t="s">
        <v>15</v>
      </c>
      <c r="I298" s="113" t="s">
        <v>53</v>
      </c>
      <c r="J298" s="114" t="s">
        <v>1020</v>
      </c>
      <c r="K298" s="114">
        <v>25</v>
      </c>
      <c r="L298" s="115">
        <v>4.55</v>
      </c>
      <c r="M298" s="116">
        <f t="shared" si="144"/>
        <v>379.1515</v>
      </c>
      <c r="N298" s="117"/>
      <c r="O298" s="118">
        <f t="shared" si="125"/>
        <v>0</v>
      </c>
      <c r="P298" s="119">
        <f t="shared" si="126"/>
        <v>0</v>
      </c>
      <c r="Q298" s="113" t="s">
        <v>1035</v>
      </c>
    </row>
    <row r="299" spans="1:17" s="121" customFormat="1" ht="15" hidden="1" customHeight="1">
      <c r="A299" s="130"/>
      <c r="B299" s="110" t="s">
        <v>424</v>
      </c>
      <c r="C299" s="110" t="s">
        <v>1021</v>
      </c>
      <c r="D299" s="111" t="s">
        <v>137</v>
      </c>
      <c r="E299" s="111" t="s">
        <v>699</v>
      </c>
      <c r="F299" s="111" t="s">
        <v>547</v>
      </c>
      <c r="G299" s="112" t="s">
        <v>558</v>
      </c>
      <c r="H299" s="112" t="s">
        <v>8</v>
      </c>
      <c r="I299" s="113" t="s">
        <v>53</v>
      </c>
      <c r="J299" s="114" t="s">
        <v>1020</v>
      </c>
      <c r="K299" s="114">
        <v>25</v>
      </c>
      <c r="L299" s="115">
        <v>1.29</v>
      </c>
      <c r="M299" s="116">
        <f t="shared" si="144"/>
        <v>107.4957</v>
      </c>
      <c r="N299" s="117"/>
      <c r="O299" s="118">
        <f t="shared" si="125"/>
        <v>0</v>
      </c>
      <c r="P299" s="119">
        <f t="shared" si="126"/>
        <v>0</v>
      </c>
      <c r="Q299" s="113" t="s">
        <v>1035</v>
      </c>
    </row>
    <row r="300" spans="1:17" s="108" customFormat="1" ht="15" customHeight="1">
      <c r="A300" s="123"/>
      <c r="B300" s="97" t="s">
        <v>425</v>
      </c>
      <c r="C300" s="97" t="s">
        <v>1021</v>
      </c>
      <c r="D300" s="98" t="s">
        <v>926</v>
      </c>
      <c r="E300" s="98" t="s">
        <v>699</v>
      </c>
      <c r="F300" s="98" t="s">
        <v>700</v>
      </c>
      <c r="G300" s="99" t="s">
        <v>548</v>
      </c>
      <c r="H300" s="99" t="s">
        <v>13</v>
      </c>
      <c r="I300" s="100" t="s">
        <v>53</v>
      </c>
      <c r="J300" s="101" t="s">
        <v>1020</v>
      </c>
      <c r="K300" s="101">
        <v>25</v>
      </c>
      <c r="L300" s="102">
        <v>1.8</v>
      </c>
      <c r="M300" s="103">
        <f t="shared" si="144"/>
        <v>149.994</v>
      </c>
      <c r="N300" s="104"/>
      <c r="O300" s="105">
        <f t="shared" si="125"/>
        <v>0</v>
      </c>
      <c r="P300" s="106">
        <f t="shared" si="126"/>
        <v>0</v>
      </c>
      <c r="Q300" s="107" t="s">
        <v>1025</v>
      </c>
    </row>
    <row r="301" spans="1:17" s="121" customFormat="1" ht="15" hidden="1" customHeight="1">
      <c r="A301" s="130"/>
      <c r="B301" s="110" t="s">
        <v>426</v>
      </c>
      <c r="C301" s="110" t="s">
        <v>1021</v>
      </c>
      <c r="D301" s="111" t="s">
        <v>926</v>
      </c>
      <c r="E301" s="111" t="s">
        <v>699</v>
      </c>
      <c r="F301" s="111" t="s">
        <v>700</v>
      </c>
      <c r="G301" s="112" t="s">
        <v>558</v>
      </c>
      <c r="H301" s="112" t="s">
        <v>15</v>
      </c>
      <c r="I301" s="113" t="s">
        <v>701</v>
      </c>
      <c r="J301" s="114" t="s">
        <v>1020</v>
      </c>
      <c r="K301" s="114">
        <v>25</v>
      </c>
      <c r="L301" s="115">
        <v>2.13</v>
      </c>
      <c r="M301" s="116">
        <f t="shared" si="144"/>
        <v>177.49289999999999</v>
      </c>
      <c r="N301" s="117"/>
      <c r="O301" s="118">
        <f t="shared" si="125"/>
        <v>0</v>
      </c>
      <c r="P301" s="119">
        <f t="shared" si="126"/>
        <v>0</v>
      </c>
      <c r="Q301" s="120" t="s">
        <v>1025</v>
      </c>
    </row>
    <row r="302" spans="1:17" s="108" customFormat="1" ht="15" customHeight="1">
      <c r="A302" s="123"/>
      <c r="B302" s="97" t="s">
        <v>427</v>
      </c>
      <c r="C302" s="97" t="s">
        <v>1021</v>
      </c>
      <c r="D302" s="98" t="s">
        <v>926</v>
      </c>
      <c r="E302" s="98" t="s">
        <v>699</v>
      </c>
      <c r="F302" s="98" t="s">
        <v>138</v>
      </c>
      <c r="G302" s="99" t="s">
        <v>548</v>
      </c>
      <c r="H302" s="99" t="s">
        <v>13</v>
      </c>
      <c r="I302" s="100" t="s">
        <v>53</v>
      </c>
      <c r="J302" s="101" t="s">
        <v>1020</v>
      </c>
      <c r="K302" s="101">
        <v>25</v>
      </c>
      <c r="L302" s="102">
        <v>1.96</v>
      </c>
      <c r="M302" s="103">
        <f t="shared" si="144"/>
        <v>163.32679999999999</v>
      </c>
      <c r="N302" s="104"/>
      <c r="O302" s="105">
        <f t="shared" si="125"/>
        <v>0</v>
      </c>
      <c r="P302" s="106">
        <f t="shared" si="126"/>
        <v>0</v>
      </c>
      <c r="Q302" s="107" t="s">
        <v>1025</v>
      </c>
    </row>
    <row r="303" spans="1:17" s="121" customFormat="1" ht="15" hidden="1" customHeight="1">
      <c r="A303" s="130"/>
      <c r="B303" s="110" t="s">
        <v>136</v>
      </c>
      <c r="C303" s="110" t="s">
        <v>1022</v>
      </c>
      <c r="D303" s="111" t="s">
        <v>926</v>
      </c>
      <c r="E303" s="111" t="s">
        <v>699</v>
      </c>
      <c r="F303" s="111" t="s">
        <v>138</v>
      </c>
      <c r="G303" s="112"/>
      <c r="H303" s="112" t="s">
        <v>18</v>
      </c>
      <c r="I303" s="113"/>
      <c r="J303" s="114" t="s">
        <v>37</v>
      </c>
      <c r="K303" s="114">
        <v>25</v>
      </c>
      <c r="L303" s="118">
        <f>M303/$M$7</f>
        <v>1.6680667226689068</v>
      </c>
      <c r="M303" s="122">
        <v>139</v>
      </c>
      <c r="N303" s="117"/>
      <c r="O303" s="118">
        <f t="shared" si="125"/>
        <v>0</v>
      </c>
      <c r="P303" s="119">
        <f t="shared" si="126"/>
        <v>0</v>
      </c>
      <c r="Q303" s="113" t="s">
        <v>1035</v>
      </c>
    </row>
    <row r="304" spans="1:17" s="108" customFormat="1" ht="15" customHeight="1">
      <c r="A304" s="131"/>
      <c r="B304" s="97" t="s">
        <v>1146</v>
      </c>
      <c r="C304" s="97" t="s">
        <v>1022</v>
      </c>
      <c r="D304" s="98" t="s">
        <v>926</v>
      </c>
      <c r="E304" s="98" t="s">
        <v>699</v>
      </c>
      <c r="F304" s="98" t="s">
        <v>138</v>
      </c>
      <c r="G304" s="132" t="s">
        <v>1115</v>
      </c>
      <c r="H304" s="99" t="s">
        <v>18</v>
      </c>
      <c r="I304" s="100"/>
      <c r="J304" s="101" t="s">
        <v>37</v>
      </c>
      <c r="K304" s="101">
        <v>25</v>
      </c>
      <c r="L304" s="105">
        <f>M304/$M$7</f>
        <v>1.6680667226689068</v>
      </c>
      <c r="M304" s="109">
        <v>139</v>
      </c>
      <c r="N304" s="104"/>
      <c r="O304" s="105">
        <f t="shared" ref="O304" si="145">IF(N304&lt;100,L304*N304,L304*N304*0.95)</f>
        <v>0</v>
      </c>
      <c r="P304" s="106">
        <f t="shared" ref="P304" si="146">IF(N304&lt;100,M304*N304,M304*N304*0.95)</f>
        <v>0</v>
      </c>
      <c r="Q304" s="100"/>
    </row>
    <row r="305" spans="1:17" s="108" customFormat="1" ht="15" customHeight="1">
      <c r="A305" s="123"/>
      <c r="B305" s="97" t="s">
        <v>428</v>
      </c>
      <c r="C305" s="97" t="s">
        <v>1021</v>
      </c>
      <c r="D305" s="98" t="s">
        <v>926</v>
      </c>
      <c r="E305" s="98" t="s">
        <v>699</v>
      </c>
      <c r="F305" s="98" t="s">
        <v>702</v>
      </c>
      <c r="G305" s="99" t="s">
        <v>548</v>
      </c>
      <c r="H305" s="99" t="s">
        <v>13</v>
      </c>
      <c r="I305" s="100" t="s">
        <v>53</v>
      </c>
      <c r="J305" s="101" t="s">
        <v>1020</v>
      </c>
      <c r="K305" s="101">
        <v>25</v>
      </c>
      <c r="L305" s="102">
        <v>1.8</v>
      </c>
      <c r="M305" s="103">
        <f t="shared" ref="M305:M307" si="147">L305*$M$7</f>
        <v>149.994</v>
      </c>
      <c r="N305" s="104"/>
      <c r="O305" s="105">
        <f t="shared" si="125"/>
        <v>0</v>
      </c>
      <c r="P305" s="106">
        <f t="shared" si="126"/>
        <v>0</v>
      </c>
      <c r="Q305" s="107" t="s">
        <v>1025</v>
      </c>
    </row>
    <row r="306" spans="1:17" s="121" customFormat="1" ht="15" hidden="1" customHeight="1">
      <c r="A306" s="130"/>
      <c r="B306" s="110" t="s">
        <v>429</v>
      </c>
      <c r="C306" s="110" t="s">
        <v>1021</v>
      </c>
      <c r="D306" s="111" t="s">
        <v>926</v>
      </c>
      <c r="E306" s="111" t="s">
        <v>699</v>
      </c>
      <c r="F306" s="111" t="s">
        <v>702</v>
      </c>
      <c r="G306" s="112" t="s">
        <v>558</v>
      </c>
      <c r="H306" s="112" t="s">
        <v>15</v>
      </c>
      <c r="I306" s="113" t="s">
        <v>550</v>
      </c>
      <c r="J306" s="114" t="s">
        <v>1020</v>
      </c>
      <c r="K306" s="114">
        <v>25</v>
      </c>
      <c r="L306" s="115">
        <v>2.13</v>
      </c>
      <c r="M306" s="116">
        <f t="shared" si="147"/>
        <v>177.49289999999999</v>
      </c>
      <c r="N306" s="117"/>
      <c r="O306" s="118">
        <f t="shared" si="125"/>
        <v>0</v>
      </c>
      <c r="P306" s="119">
        <f t="shared" si="126"/>
        <v>0</v>
      </c>
      <c r="Q306" s="120" t="s">
        <v>1025</v>
      </c>
    </row>
    <row r="307" spans="1:17" s="121" customFormat="1" ht="15" hidden="1" customHeight="1">
      <c r="A307" s="130"/>
      <c r="B307" s="110" t="s">
        <v>430</v>
      </c>
      <c r="C307" s="110" t="s">
        <v>1021</v>
      </c>
      <c r="D307" s="111" t="s">
        <v>926</v>
      </c>
      <c r="E307" s="111" t="s">
        <v>699</v>
      </c>
      <c r="F307" s="111" t="s">
        <v>140</v>
      </c>
      <c r="G307" s="112" t="s">
        <v>548</v>
      </c>
      <c r="H307" s="112" t="s">
        <v>13</v>
      </c>
      <c r="I307" s="113" t="s">
        <v>53</v>
      </c>
      <c r="J307" s="114" t="s">
        <v>1020</v>
      </c>
      <c r="K307" s="114">
        <v>25</v>
      </c>
      <c r="L307" s="115">
        <v>1.8</v>
      </c>
      <c r="M307" s="116">
        <f t="shared" si="147"/>
        <v>149.994</v>
      </c>
      <c r="N307" s="117"/>
      <c r="O307" s="118">
        <f t="shared" si="125"/>
        <v>0</v>
      </c>
      <c r="P307" s="119">
        <f t="shared" si="126"/>
        <v>0</v>
      </c>
      <c r="Q307" s="113" t="s">
        <v>1035</v>
      </c>
    </row>
    <row r="308" spans="1:17" s="121" customFormat="1" ht="15" hidden="1" customHeight="1">
      <c r="A308" s="130"/>
      <c r="B308" s="110" t="s">
        <v>139</v>
      </c>
      <c r="C308" s="110" t="s">
        <v>1022</v>
      </c>
      <c r="D308" s="111" t="s">
        <v>926</v>
      </c>
      <c r="E308" s="111" t="s">
        <v>699</v>
      </c>
      <c r="F308" s="111" t="s">
        <v>140</v>
      </c>
      <c r="G308" s="112"/>
      <c r="H308" s="112" t="s">
        <v>18</v>
      </c>
      <c r="I308" s="113"/>
      <c r="J308" s="114" t="s">
        <v>37</v>
      </c>
      <c r="K308" s="114">
        <v>25</v>
      </c>
      <c r="L308" s="118">
        <f>M308/$M$7</f>
        <v>1.6680667226689068</v>
      </c>
      <c r="M308" s="122">
        <v>139</v>
      </c>
      <c r="N308" s="117"/>
      <c r="O308" s="118">
        <f t="shared" si="125"/>
        <v>0</v>
      </c>
      <c r="P308" s="119">
        <f t="shared" si="126"/>
        <v>0</v>
      </c>
      <c r="Q308" s="113" t="s">
        <v>1035</v>
      </c>
    </row>
    <row r="309" spans="1:17" s="108" customFormat="1" ht="15" customHeight="1">
      <c r="A309" s="131"/>
      <c r="B309" s="97" t="s">
        <v>1147</v>
      </c>
      <c r="C309" s="97" t="s">
        <v>1022</v>
      </c>
      <c r="D309" s="98" t="s">
        <v>926</v>
      </c>
      <c r="E309" s="98" t="s">
        <v>699</v>
      </c>
      <c r="F309" s="98" t="s">
        <v>140</v>
      </c>
      <c r="G309" s="132" t="s">
        <v>1115</v>
      </c>
      <c r="H309" s="99" t="s">
        <v>18</v>
      </c>
      <c r="I309" s="100"/>
      <c r="J309" s="101" t="s">
        <v>37</v>
      </c>
      <c r="K309" s="101">
        <v>25</v>
      </c>
      <c r="L309" s="105">
        <f t="shared" ref="L309:L310" si="148">M309/$M$7</f>
        <v>1.4520580823232929</v>
      </c>
      <c r="M309" s="109">
        <v>121</v>
      </c>
      <c r="N309" s="104"/>
      <c r="O309" s="105">
        <f t="shared" ref="O309:O310" si="149">IF(N309&lt;100,L309*N309,L309*N309*0.95)</f>
        <v>0</v>
      </c>
      <c r="P309" s="106">
        <f t="shared" ref="P309:P310" si="150">IF(N309&lt;100,M309*N309,M309*N309*0.95)</f>
        <v>0</v>
      </c>
      <c r="Q309" s="100"/>
    </row>
    <row r="310" spans="1:17" s="108" customFormat="1" ht="15" customHeight="1">
      <c r="A310" s="131"/>
      <c r="B310" s="97" t="s">
        <v>1148</v>
      </c>
      <c r="C310" s="97" t="s">
        <v>1022</v>
      </c>
      <c r="D310" s="98" t="s">
        <v>926</v>
      </c>
      <c r="E310" s="98" t="s">
        <v>699</v>
      </c>
      <c r="F310" s="98" t="s">
        <v>140</v>
      </c>
      <c r="G310" s="99" t="s">
        <v>112</v>
      </c>
      <c r="H310" s="99" t="s">
        <v>18</v>
      </c>
      <c r="I310" s="100"/>
      <c r="J310" s="101" t="s">
        <v>37</v>
      </c>
      <c r="K310" s="101">
        <v>25</v>
      </c>
      <c r="L310" s="105">
        <f t="shared" si="148"/>
        <v>1.6680667226689068</v>
      </c>
      <c r="M310" s="109">
        <v>139</v>
      </c>
      <c r="N310" s="104"/>
      <c r="O310" s="105">
        <f t="shared" si="149"/>
        <v>0</v>
      </c>
      <c r="P310" s="106">
        <f t="shared" si="150"/>
        <v>0</v>
      </c>
      <c r="Q310" s="100"/>
    </row>
    <row r="311" spans="1:17" s="108" customFormat="1" ht="15" customHeight="1">
      <c r="A311" s="129"/>
      <c r="B311" s="97" t="s">
        <v>431</v>
      </c>
      <c r="C311" s="97" t="s">
        <v>1021</v>
      </c>
      <c r="D311" s="98" t="s">
        <v>926</v>
      </c>
      <c r="E311" s="98" t="s">
        <v>699</v>
      </c>
      <c r="F311" s="98" t="s">
        <v>703</v>
      </c>
      <c r="G311" s="99" t="s">
        <v>548</v>
      </c>
      <c r="H311" s="99" t="s">
        <v>13</v>
      </c>
      <c r="I311" s="100" t="s">
        <v>53</v>
      </c>
      <c r="J311" s="101" t="s">
        <v>1020</v>
      </c>
      <c r="K311" s="101">
        <v>25</v>
      </c>
      <c r="L311" s="102">
        <v>1.8</v>
      </c>
      <c r="M311" s="103">
        <f t="shared" ref="M311:M322" si="151">L311*$M$7</f>
        <v>149.994</v>
      </c>
      <c r="N311" s="104"/>
      <c r="O311" s="105">
        <f t="shared" si="125"/>
        <v>0</v>
      </c>
      <c r="P311" s="106">
        <f t="shared" si="126"/>
        <v>0</v>
      </c>
      <c r="Q311" s="107" t="s">
        <v>1025</v>
      </c>
    </row>
    <row r="312" spans="1:17" s="108" customFormat="1" ht="15" customHeight="1">
      <c r="A312" s="123"/>
      <c r="B312" s="97" t="s">
        <v>432</v>
      </c>
      <c r="C312" s="97" t="s">
        <v>1021</v>
      </c>
      <c r="D312" s="98" t="s">
        <v>926</v>
      </c>
      <c r="E312" s="98" t="s">
        <v>699</v>
      </c>
      <c r="F312" s="98" t="s">
        <v>704</v>
      </c>
      <c r="G312" s="99" t="s">
        <v>548</v>
      </c>
      <c r="H312" s="99" t="s">
        <v>13</v>
      </c>
      <c r="I312" s="100" t="s">
        <v>53</v>
      </c>
      <c r="J312" s="101" t="s">
        <v>1020</v>
      </c>
      <c r="K312" s="101">
        <v>25</v>
      </c>
      <c r="L312" s="102">
        <v>1.8</v>
      </c>
      <c r="M312" s="103">
        <f t="shared" si="151"/>
        <v>149.994</v>
      </c>
      <c r="N312" s="104"/>
      <c r="O312" s="105">
        <f t="shared" si="125"/>
        <v>0</v>
      </c>
      <c r="P312" s="106">
        <f t="shared" si="126"/>
        <v>0</v>
      </c>
      <c r="Q312" s="107" t="s">
        <v>1025</v>
      </c>
    </row>
    <row r="313" spans="1:17" s="108" customFormat="1" ht="15" customHeight="1">
      <c r="A313" s="123"/>
      <c r="B313" s="97" t="s">
        <v>433</v>
      </c>
      <c r="C313" s="97" t="s">
        <v>1021</v>
      </c>
      <c r="D313" s="98" t="s">
        <v>926</v>
      </c>
      <c r="E313" s="98" t="s">
        <v>699</v>
      </c>
      <c r="F313" s="98" t="s">
        <v>705</v>
      </c>
      <c r="G313" s="99" t="s">
        <v>548</v>
      </c>
      <c r="H313" s="99" t="s">
        <v>13</v>
      </c>
      <c r="I313" s="100" t="s">
        <v>53</v>
      </c>
      <c r="J313" s="101" t="s">
        <v>1020</v>
      </c>
      <c r="K313" s="101">
        <v>25</v>
      </c>
      <c r="L313" s="102">
        <v>1.9</v>
      </c>
      <c r="M313" s="103">
        <f t="shared" si="151"/>
        <v>158.327</v>
      </c>
      <c r="N313" s="104"/>
      <c r="O313" s="105">
        <f t="shared" si="125"/>
        <v>0</v>
      </c>
      <c r="P313" s="106">
        <f t="shared" si="126"/>
        <v>0</v>
      </c>
      <c r="Q313" s="107" t="s">
        <v>1025</v>
      </c>
    </row>
    <row r="314" spans="1:17" s="121" customFormat="1" ht="15" hidden="1" customHeight="1">
      <c r="A314" s="130"/>
      <c r="B314" s="110" t="s">
        <v>434</v>
      </c>
      <c r="C314" s="110" t="s">
        <v>1021</v>
      </c>
      <c r="D314" s="111" t="s">
        <v>926</v>
      </c>
      <c r="E314" s="111" t="s">
        <v>699</v>
      </c>
      <c r="F314" s="111" t="s">
        <v>706</v>
      </c>
      <c r="G314" s="112" t="s">
        <v>548</v>
      </c>
      <c r="H314" s="112" t="s">
        <v>13</v>
      </c>
      <c r="I314" s="113" t="s">
        <v>53</v>
      </c>
      <c r="J314" s="114" t="s">
        <v>1020</v>
      </c>
      <c r="K314" s="114">
        <v>25</v>
      </c>
      <c r="L314" s="115">
        <v>1.96</v>
      </c>
      <c r="M314" s="116">
        <f t="shared" si="151"/>
        <v>163.32679999999999</v>
      </c>
      <c r="N314" s="117"/>
      <c r="O314" s="118">
        <f t="shared" si="125"/>
        <v>0</v>
      </c>
      <c r="P314" s="119">
        <f t="shared" si="126"/>
        <v>0</v>
      </c>
      <c r="Q314" s="120" t="s">
        <v>1025</v>
      </c>
    </row>
    <row r="315" spans="1:17" s="108" customFormat="1" ht="15" customHeight="1">
      <c r="A315" s="123"/>
      <c r="B315" s="97" t="s">
        <v>435</v>
      </c>
      <c r="C315" s="97" t="s">
        <v>1021</v>
      </c>
      <c r="D315" s="98" t="s">
        <v>926</v>
      </c>
      <c r="E315" s="98" t="s">
        <v>699</v>
      </c>
      <c r="F315" s="98" t="s">
        <v>707</v>
      </c>
      <c r="G315" s="99" t="s">
        <v>548</v>
      </c>
      <c r="H315" s="99" t="s">
        <v>13</v>
      </c>
      <c r="I315" s="100" t="s">
        <v>53</v>
      </c>
      <c r="J315" s="101" t="s">
        <v>1020</v>
      </c>
      <c r="K315" s="101">
        <v>25</v>
      </c>
      <c r="L315" s="102">
        <v>1.96</v>
      </c>
      <c r="M315" s="103">
        <f t="shared" si="151"/>
        <v>163.32679999999999</v>
      </c>
      <c r="N315" s="104"/>
      <c r="O315" s="105">
        <f t="shared" ref="O315:O397" si="152">IF(N315&lt;100,L315*N315,L315*N315*0.95)</f>
        <v>0</v>
      </c>
      <c r="P315" s="106">
        <f t="shared" ref="P315:P397" si="153">IF(N315&lt;100,M315*N315,M315*N315*0.95)</f>
        <v>0</v>
      </c>
      <c r="Q315" s="107" t="s">
        <v>1025</v>
      </c>
    </row>
    <row r="316" spans="1:17" s="108" customFormat="1" ht="15" customHeight="1">
      <c r="A316" s="123"/>
      <c r="B316" s="97" t="s">
        <v>436</v>
      </c>
      <c r="C316" s="97" t="s">
        <v>1021</v>
      </c>
      <c r="D316" s="98" t="s">
        <v>926</v>
      </c>
      <c r="E316" s="98" t="s">
        <v>699</v>
      </c>
      <c r="F316" s="98" t="s">
        <v>708</v>
      </c>
      <c r="G316" s="99" t="s">
        <v>548</v>
      </c>
      <c r="H316" s="99" t="s">
        <v>13</v>
      </c>
      <c r="I316" s="100" t="s">
        <v>53</v>
      </c>
      <c r="J316" s="101" t="s">
        <v>1020</v>
      </c>
      <c r="K316" s="101">
        <v>25</v>
      </c>
      <c r="L316" s="102">
        <v>1.96</v>
      </c>
      <c r="M316" s="103">
        <f t="shared" si="151"/>
        <v>163.32679999999999</v>
      </c>
      <c r="N316" s="104"/>
      <c r="O316" s="105">
        <f t="shared" si="152"/>
        <v>0</v>
      </c>
      <c r="P316" s="106">
        <f t="shared" si="153"/>
        <v>0</v>
      </c>
      <c r="Q316" s="107" t="s">
        <v>1025</v>
      </c>
    </row>
    <row r="317" spans="1:17" s="121" customFormat="1" ht="15" hidden="1" customHeight="1">
      <c r="A317" s="130"/>
      <c r="B317" s="110" t="s">
        <v>437</v>
      </c>
      <c r="C317" s="110" t="s">
        <v>1021</v>
      </c>
      <c r="D317" s="111" t="s">
        <v>927</v>
      </c>
      <c r="E317" s="111" t="s">
        <v>709</v>
      </c>
      <c r="F317" s="111" t="s">
        <v>547</v>
      </c>
      <c r="G317" s="112" t="s">
        <v>575</v>
      </c>
      <c r="H317" s="112" t="s">
        <v>8</v>
      </c>
      <c r="I317" s="113"/>
      <c r="J317" s="114" t="s">
        <v>1020</v>
      </c>
      <c r="K317" s="114">
        <v>25</v>
      </c>
      <c r="L317" s="115">
        <v>3.78</v>
      </c>
      <c r="M317" s="116">
        <f t="shared" si="151"/>
        <v>314.98739999999998</v>
      </c>
      <c r="N317" s="117"/>
      <c r="O317" s="118">
        <f t="shared" si="152"/>
        <v>0</v>
      </c>
      <c r="P317" s="119">
        <f t="shared" si="153"/>
        <v>0</v>
      </c>
      <c r="Q317" s="113" t="s">
        <v>1035</v>
      </c>
    </row>
    <row r="318" spans="1:17" s="108" customFormat="1" ht="15" customHeight="1">
      <c r="A318" s="123"/>
      <c r="B318" s="97" t="s">
        <v>438</v>
      </c>
      <c r="C318" s="97" t="s">
        <v>1021</v>
      </c>
      <c r="D318" s="98" t="s">
        <v>928</v>
      </c>
      <c r="E318" s="98" t="s">
        <v>710</v>
      </c>
      <c r="F318" s="98" t="s">
        <v>547</v>
      </c>
      <c r="G318" s="99" t="s">
        <v>548</v>
      </c>
      <c r="H318" s="99" t="s">
        <v>23</v>
      </c>
      <c r="I318" s="100"/>
      <c r="J318" s="101" t="s">
        <v>1020</v>
      </c>
      <c r="K318" s="101">
        <v>25</v>
      </c>
      <c r="L318" s="102">
        <v>0.8</v>
      </c>
      <c r="M318" s="103">
        <f t="shared" si="151"/>
        <v>66.664000000000001</v>
      </c>
      <c r="N318" s="104"/>
      <c r="O318" s="105">
        <f t="shared" si="152"/>
        <v>0</v>
      </c>
      <c r="P318" s="106">
        <f t="shared" si="153"/>
        <v>0</v>
      </c>
      <c r="Q318" s="107" t="s">
        <v>1025</v>
      </c>
    </row>
    <row r="319" spans="1:17" s="108" customFormat="1" ht="15" customHeight="1">
      <c r="A319" s="123"/>
      <c r="B319" s="97" t="s">
        <v>439</v>
      </c>
      <c r="C319" s="97" t="s">
        <v>1021</v>
      </c>
      <c r="D319" s="98" t="s">
        <v>928</v>
      </c>
      <c r="E319" s="98" t="s">
        <v>710</v>
      </c>
      <c r="F319" s="98" t="s">
        <v>547</v>
      </c>
      <c r="G319" s="99" t="s">
        <v>558</v>
      </c>
      <c r="H319" s="99" t="s">
        <v>23</v>
      </c>
      <c r="I319" s="100"/>
      <c r="J319" s="101" t="s">
        <v>1020</v>
      </c>
      <c r="K319" s="101">
        <v>25</v>
      </c>
      <c r="L319" s="102">
        <v>0.93</v>
      </c>
      <c r="M319" s="103">
        <f t="shared" si="151"/>
        <v>77.496899999999997</v>
      </c>
      <c r="N319" s="104"/>
      <c r="O319" s="105">
        <f t="shared" si="152"/>
        <v>0</v>
      </c>
      <c r="P319" s="106">
        <f t="shared" si="153"/>
        <v>0</v>
      </c>
      <c r="Q319" s="107" t="s">
        <v>1025</v>
      </c>
    </row>
    <row r="320" spans="1:17" s="121" customFormat="1" ht="15" hidden="1" customHeight="1">
      <c r="A320" s="130"/>
      <c r="B320" s="110" t="s">
        <v>440</v>
      </c>
      <c r="C320" s="110" t="s">
        <v>1021</v>
      </c>
      <c r="D320" s="111" t="s">
        <v>928</v>
      </c>
      <c r="E320" s="111" t="s">
        <v>710</v>
      </c>
      <c r="F320" s="111" t="s">
        <v>547</v>
      </c>
      <c r="G320" s="112" t="s">
        <v>575</v>
      </c>
      <c r="H320" s="112" t="s">
        <v>23</v>
      </c>
      <c r="I320" s="113"/>
      <c r="J320" s="114" t="s">
        <v>1020</v>
      </c>
      <c r="K320" s="114">
        <v>25</v>
      </c>
      <c r="L320" s="115">
        <v>1.05</v>
      </c>
      <c r="M320" s="116">
        <f t="shared" si="151"/>
        <v>87.496499999999997</v>
      </c>
      <c r="N320" s="117"/>
      <c r="O320" s="118">
        <f t="shared" si="152"/>
        <v>0</v>
      </c>
      <c r="P320" s="119">
        <f t="shared" si="153"/>
        <v>0</v>
      </c>
      <c r="Q320" s="120" t="s">
        <v>1025</v>
      </c>
    </row>
    <row r="321" spans="1:17" s="108" customFormat="1" ht="15" customHeight="1">
      <c r="A321" s="129"/>
      <c r="B321" s="97" t="s">
        <v>441</v>
      </c>
      <c r="C321" s="97" t="s">
        <v>1021</v>
      </c>
      <c r="D321" s="98" t="s">
        <v>928</v>
      </c>
      <c r="E321" s="98" t="s">
        <v>710</v>
      </c>
      <c r="F321" s="98" t="s">
        <v>547</v>
      </c>
      <c r="G321" s="99" t="s">
        <v>556</v>
      </c>
      <c r="H321" s="99" t="s">
        <v>8</v>
      </c>
      <c r="I321" s="100" t="s">
        <v>53</v>
      </c>
      <c r="J321" s="101" t="s">
        <v>1020</v>
      </c>
      <c r="K321" s="101">
        <v>25</v>
      </c>
      <c r="L321" s="102">
        <v>2.59</v>
      </c>
      <c r="M321" s="103">
        <f t="shared" si="151"/>
        <v>215.82469999999998</v>
      </c>
      <c r="N321" s="104"/>
      <c r="O321" s="105">
        <f t="shared" si="152"/>
        <v>0</v>
      </c>
      <c r="P321" s="106">
        <f t="shared" si="153"/>
        <v>0</v>
      </c>
      <c r="Q321" s="107" t="s">
        <v>1025</v>
      </c>
    </row>
    <row r="322" spans="1:17" s="121" customFormat="1" ht="15" hidden="1" customHeight="1">
      <c r="A322" s="130"/>
      <c r="B322" s="110" t="s">
        <v>442</v>
      </c>
      <c r="C322" s="110" t="s">
        <v>1021</v>
      </c>
      <c r="D322" s="111" t="s">
        <v>929</v>
      </c>
      <c r="E322" s="111" t="s">
        <v>711</v>
      </c>
      <c r="F322" s="111" t="s">
        <v>547</v>
      </c>
      <c r="G322" s="112" t="s">
        <v>548</v>
      </c>
      <c r="H322" s="112" t="s">
        <v>8</v>
      </c>
      <c r="I322" s="113"/>
      <c r="J322" s="114" t="s">
        <v>1020</v>
      </c>
      <c r="K322" s="114">
        <v>25</v>
      </c>
      <c r="L322" s="115">
        <v>2.52</v>
      </c>
      <c r="M322" s="116">
        <f t="shared" si="151"/>
        <v>209.99160000000001</v>
      </c>
      <c r="N322" s="117"/>
      <c r="O322" s="118">
        <f t="shared" si="152"/>
        <v>0</v>
      </c>
      <c r="P322" s="119">
        <f t="shared" si="153"/>
        <v>0</v>
      </c>
      <c r="Q322" s="113" t="s">
        <v>1035</v>
      </c>
    </row>
    <row r="323" spans="1:17" s="121" customFormat="1" ht="15" hidden="1" customHeight="1">
      <c r="A323" s="130"/>
      <c r="B323" s="110" t="s">
        <v>1031</v>
      </c>
      <c r="C323" s="110" t="s">
        <v>1022</v>
      </c>
      <c r="D323" s="111" t="s">
        <v>1032</v>
      </c>
      <c r="E323" s="111" t="s">
        <v>1033</v>
      </c>
      <c r="F323" s="111" t="s">
        <v>547</v>
      </c>
      <c r="G323" s="112"/>
      <c r="H323" s="112"/>
      <c r="I323" s="113"/>
      <c r="J323" s="114" t="s">
        <v>37</v>
      </c>
      <c r="K323" s="114">
        <v>25</v>
      </c>
      <c r="L323" s="118">
        <f>M323/$M$7</f>
        <v>1.9320772830913238</v>
      </c>
      <c r="M323" s="122">
        <v>161</v>
      </c>
      <c r="N323" s="117"/>
      <c r="O323" s="118">
        <f t="shared" ref="O323" si="154">IF(N323&lt;100,L323*N323,L323*N323*0.95)</f>
        <v>0</v>
      </c>
      <c r="P323" s="119">
        <f t="shared" ref="P323" si="155">IF(N323&lt;100,M323*N323,M323*N323*0.95)</f>
        <v>0</v>
      </c>
      <c r="Q323" s="120" t="s">
        <v>1025</v>
      </c>
    </row>
    <row r="324" spans="1:17" s="121" customFormat="1" ht="15" hidden="1" customHeight="1">
      <c r="A324" s="130"/>
      <c r="B324" s="110" t="s">
        <v>443</v>
      </c>
      <c r="C324" s="110" t="s">
        <v>1021</v>
      </c>
      <c r="D324" s="111" t="s">
        <v>930</v>
      </c>
      <c r="E324" s="111" t="s">
        <v>712</v>
      </c>
      <c r="F324" s="111" t="s">
        <v>547</v>
      </c>
      <c r="G324" s="112" t="s">
        <v>575</v>
      </c>
      <c r="H324" s="112" t="s">
        <v>8</v>
      </c>
      <c r="I324" s="113"/>
      <c r="J324" s="114" t="s">
        <v>1020</v>
      </c>
      <c r="K324" s="114">
        <v>25</v>
      </c>
      <c r="L324" s="115">
        <v>2.84</v>
      </c>
      <c r="M324" s="116">
        <f t="shared" ref="M324:M346" si="156">L324*$M$7</f>
        <v>236.65719999999999</v>
      </c>
      <c r="N324" s="117"/>
      <c r="O324" s="118">
        <f t="shared" si="152"/>
        <v>0</v>
      </c>
      <c r="P324" s="119">
        <f t="shared" si="153"/>
        <v>0</v>
      </c>
      <c r="Q324" s="113" t="s">
        <v>1035</v>
      </c>
    </row>
    <row r="325" spans="1:17" s="121" customFormat="1" ht="15" hidden="1" customHeight="1">
      <c r="A325" s="130"/>
      <c r="B325" s="110" t="s">
        <v>444</v>
      </c>
      <c r="C325" s="110" t="s">
        <v>1021</v>
      </c>
      <c r="D325" s="111" t="s">
        <v>931</v>
      </c>
      <c r="E325" s="111" t="s">
        <v>713</v>
      </c>
      <c r="F325" s="111" t="s">
        <v>547</v>
      </c>
      <c r="G325" s="112" t="s">
        <v>558</v>
      </c>
      <c r="H325" s="112" t="s">
        <v>23</v>
      </c>
      <c r="I325" s="113"/>
      <c r="J325" s="114" t="s">
        <v>1020</v>
      </c>
      <c r="K325" s="114">
        <v>25</v>
      </c>
      <c r="L325" s="115">
        <v>1.33</v>
      </c>
      <c r="M325" s="116">
        <f t="shared" si="156"/>
        <v>110.8289</v>
      </c>
      <c r="N325" s="117"/>
      <c r="O325" s="118">
        <f t="shared" si="152"/>
        <v>0</v>
      </c>
      <c r="P325" s="119">
        <f t="shared" si="153"/>
        <v>0</v>
      </c>
      <c r="Q325" s="113" t="s">
        <v>1035</v>
      </c>
    </row>
    <row r="326" spans="1:17" s="121" customFormat="1" ht="15" hidden="1" customHeight="1">
      <c r="A326" s="130"/>
      <c r="B326" s="110" t="s">
        <v>445</v>
      </c>
      <c r="C326" s="110" t="s">
        <v>1021</v>
      </c>
      <c r="D326" s="111" t="s">
        <v>932</v>
      </c>
      <c r="E326" s="111" t="s">
        <v>714</v>
      </c>
      <c r="F326" s="111" t="s">
        <v>547</v>
      </c>
      <c r="G326" s="112" t="s">
        <v>556</v>
      </c>
      <c r="H326" s="112" t="s">
        <v>8</v>
      </c>
      <c r="I326" s="113"/>
      <c r="J326" s="114" t="s">
        <v>1020</v>
      </c>
      <c r="K326" s="114">
        <v>25</v>
      </c>
      <c r="L326" s="115">
        <v>3.9299999999999997</v>
      </c>
      <c r="M326" s="116">
        <f t="shared" si="156"/>
        <v>327.48689999999999</v>
      </c>
      <c r="N326" s="117"/>
      <c r="O326" s="118">
        <f t="shared" si="152"/>
        <v>0</v>
      </c>
      <c r="P326" s="119">
        <f t="shared" si="153"/>
        <v>0</v>
      </c>
      <c r="Q326" s="113" t="s">
        <v>1035</v>
      </c>
    </row>
    <row r="327" spans="1:17" s="121" customFormat="1" ht="15" hidden="1" customHeight="1">
      <c r="A327" s="130"/>
      <c r="B327" s="110" t="s">
        <v>446</v>
      </c>
      <c r="C327" s="110" t="s">
        <v>1021</v>
      </c>
      <c r="D327" s="111" t="s">
        <v>933</v>
      </c>
      <c r="E327" s="111" t="s">
        <v>715</v>
      </c>
      <c r="F327" s="111" t="s">
        <v>547</v>
      </c>
      <c r="G327" s="112" t="s">
        <v>558</v>
      </c>
      <c r="H327" s="112" t="s">
        <v>8</v>
      </c>
      <c r="I327" s="113"/>
      <c r="J327" s="114" t="s">
        <v>1020</v>
      </c>
      <c r="K327" s="114">
        <v>25</v>
      </c>
      <c r="L327" s="115">
        <v>1.96</v>
      </c>
      <c r="M327" s="116">
        <f t="shared" si="156"/>
        <v>163.32679999999999</v>
      </c>
      <c r="N327" s="117"/>
      <c r="O327" s="118">
        <f t="shared" si="152"/>
        <v>0</v>
      </c>
      <c r="P327" s="119">
        <f t="shared" si="153"/>
        <v>0</v>
      </c>
      <c r="Q327" s="120" t="s">
        <v>1025</v>
      </c>
    </row>
    <row r="328" spans="1:17" s="121" customFormat="1" ht="15" hidden="1" customHeight="1">
      <c r="A328" s="130"/>
      <c r="B328" s="110" t="s">
        <v>447</v>
      </c>
      <c r="C328" s="110" t="s">
        <v>1021</v>
      </c>
      <c r="D328" s="111" t="s">
        <v>934</v>
      </c>
      <c r="E328" s="111" t="s">
        <v>716</v>
      </c>
      <c r="F328" s="111" t="s">
        <v>547</v>
      </c>
      <c r="G328" s="112" t="s">
        <v>717</v>
      </c>
      <c r="H328" s="112" t="s">
        <v>8</v>
      </c>
      <c r="I328" s="113"/>
      <c r="J328" s="114" t="s">
        <v>1020</v>
      </c>
      <c r="K328" s="114">
        <v>25</v>
      </c>
      <c r="L328" s="115">
        <v>1.96</v>
      </c>
      <c r="M328" s="116">
        <f t="shared" si="156"/>
        <v>163.32679999999999</v>
      </c>
      <c r="N328" s="117"/>
      <c r="O328" s="118">
        <f t="shared" si="152"/>
        <v>0</v>
      </c>
      <c r="P328" s="119">
        <f t="shared" si="153"/>
        <v>0</v>
      </c>
      <c r="Q328" s="113" t="s">
        <v>1035</v>
      </c>
    </row>
    <row r="329" spans="1:17" s="121" customFormat="1" ht="15" hidden="1" customHeight="1">
      <c r="A329" s="130"/>
      <c r="B329" s="110" t="s">
        <v>448</v>
      </c>
      <c r="C329" s="110" t="s">
        <v>1021</v>
      </c>
      <c r="D329" s="111" t="s">
        <v>935</v>
      </c>
      <c r="E329" s="111" t="s">
        <v>718</v>
      </c>
      <c r="F329" s="111" t="s">
        <v>547</v>
      </c>
      <c r="G329" s="112" t="s">
        <v>558</v>
      </c>
      <c r="H329" s="112" t="s">
        <v>8</v>
      </c>
      <c r="I329" s="113"/>
      <c r="J329" s="114" t="s">
        <v>1020</v>
      </c>
      <c r="K329" s="114">
        <v>25</v>
      </c>
      <c r="L329" s="115">
        <v>1.43</v>
      </c>
      <c r="M329" s="116">
        <f t="shared" si="156"/>
        <v>119.16189999999999</v>
      </c>
      <c r="N329" s="117"/>
      <c r="O329" s="118">
        <f t="shared" si="152"/>
        <v>0</v>
      </c>
      <c r="P329" s="119">
        <f t="shared" si="153"/>
        <v>0</v>
      </c>
      <c r="Q329" s="113" t="s">
        <v>1035</v>
      </c>
    </row>
    <row r="330" spans="1:17" s="108" customFormat="1" ht="15" customHeight="1">
      <c r="A330" s="129"/>
      <c r="B330" s="97" t="s">
        <v>449</v>
      </c>
      <c r="C330" s="97" t="s">
        <v>1021</v>
      </c>
      <c r="D330" s="98" t="s">
        <v>936</v>
      </c>
      <c r="E330" s="98" t="s">
        <v>719</v>
      </c>
      <c r="F330" s="98" t="s">
        <v>547</v>
      </c>
      <c r="G330" s="99" t="s">
        <v>556</v>
      </c>
      <c r="H330" s="99" t="s">
        <v>8</v>
      </c>
      <c r="I330" s="100" t="s">
        <v>53</v>
      </c>
      <c r="J330" s="101" t="s">
        <v>1020</v>
      </c>
      <c r="K330" s="101">
        <v>25</v>
      </c>
      <c r="L330" s="102">
        <v>2.59</v>
      </c>
      <c r="M330" s="103">
        <f t="shared" si="156"/>
        <v>215.82469999999998</v>
      </c>
      <c r="N330" s="104"/>
      <c r="O330" s="105">
        <f t="shared" si="152"/>
        <v>0</v>
      </c>
      <c r="P330" s="106">
        <f t="shared" si="153"/>
        <v>0</v>
      </c>
      <c r="Q330" s="107" t="s">
        <v>1025</v>
      </c>
    </row>
    <row r="331" spans="1:17" s="121" customFormat="1" ht="15" hidden="1" customHeight="1">
      <c r="A331" s="130"/>
      <c r="B331" s="110" t="s">
        <v>450</v>
      </c>
      <c r="C331" s="110" t="s">
        <v>1021</v>
      </c>
      <c r="D331" s="111" t="s">
        <v>937</v>
      </c>
      <c r="E331" s="111" t="s">
        <v>720</v>
      </c>
      <c r="F331" s="111" t="s">
        <v>721</v>
      </c>
      <c r="G331" s="112" t="s">
        <v>43</v>
      </c>
      <c r="H331" s="112" t="s">
        <v>15</v>
      </c>
      <c r="I331" s="113" t="s">
        <v>53</v>
      </c>
      <c r="J331" s="114" t="s">
        <v>1020</v>
      </c>
      <c r="K331" s="114">
        <v>25</v>
      </c>
      <c r="L331" s="115">
        <v>5.2</v>
      </c>
      <c r="M331" s="116">
        <f t="shared" si="156"/>
        <v>433.31600000000003</v>
      </c>
      <c r="N331" s="117"/>
      <c r="O331" s="118">
        <f t="shared" si="152"/>
        <v>0</v>
      </c>
      <c r="P331" s="119">
        <f t="shared" si="153"/>
        <v>0</v>
      </c>
      <c r="Q331" s="113" t="s">
        <v>1035</v>
      </c>
    </row>
    <row r="332" spans="1:17" s="121" customFormat="1" ht="15" hidden="1" customHeight="1">
      <c r="A332" s="130"/>
      <c r="B332" s="110" t="s">
        <v>451</v>
      </c>
      <c r="C332" s="110" t="s">
        <v>1021</v>
      </c>
      <c r="D332" s="111" t="s">
        <v>938</v>
      </c>
      <c r="E332" s="111" t="s">
        <v>722</v>
      </c>
      <c r="F332" s="111" t="s">
        <v>547</v>
      </c>
      <c r="G332" s="112" t="s">
        <v>43</v>
      </c>
      <c r="H332" s="112" t="s">
        <v>15</v>
      </c>
      <c r="I332" s="113" t="s">
        <v>53</v>
      </c>
      <c r="J332" s="114" t="s">
        <v>1020</v>
      </c>
      <c r="K332" s="114">
        <v>25</v>
      </c>
      <c r="L332" s="115">
        <v>5.2</v>
      </c>
      <c r="M332" s="116">
        <f t="shared" si="156"/>
        <v>433.31600000000003</v>
      </c>
      <c r="N332" s="117"/>
      <c r="O332" s="118">
        <f t="shared" si="152"/>
        <v>0</v>
      </c>
      <c r="P332" s="119">
        <f t="shared" si="153"/>
        <v>0</v>
      </c>
      <c r="Q332" s="113" t="s">
        <v>1035</v>
      </c>
    </row>
    <row r="333" spans="1:17" s="108" customFormat="1" ht="15" customHeight="1">
      <c r="A333" s="129"/>
      <c r="B333" s="97" t="s">
        <v>452</v>
      </c>
      <c r="C333" s="97" t="s">
        <v>1021</v>
      </c>
      <c r="D333" s="98" t="s">
        <v>939</v>
      </c>
      <c r="E333" s="98" t="s">
        <v>723</v>
      </c>
      <c r="F333" s="98" t="s">
        <v>547</v>
      </c>
      <c r="G333" s="99" t="s">
        <v>548</v>
      </c>
      <c r="H333" s="99" t="s">
        <v>11</v>
      </c>
      <c r="I333" s="100" t="s">
        <v>50</v>
      </c>
      <c r="J333" s="101" t="s">
        <v>1020</v>
      </c>
      <c r="K333" s="101">
        <v>25</v>
      </c>
      <c r="L333" s="102">
        <v>3.4899999999999998</v>
      </c>
      <c r="M333" s="103">
        <f t="shared" si="156"/>
        <v>290.82169999999996</v>
      </c>
      <c r="N333" s="104"/>
      <c r="O333" s="105">
        <f t="shared" si="152"/>
        <v>0</v>
      </c>
      <c r="P333" s="106">
        <f t="shared" si="153"/>
        <v>0</v>
      </c>
      <c r="Q333" s="107" t="s">
        <v>1025</v>
      </c>
    </row>
    <row r="334" spans="1:17" s="121" customFormat="1" ht="15" hidden="1" customHeight="1">
      <c r="A334" s="130"/>
      <c r="B334" s="110" t="s">
        <v>453</v>
      </c>
      <c r="C334" s="110" t="s">
        <v>1021</v>
      </c>
      <c r="D334" s="111" t="s">
        <v>940</v>
      </c>
      <c r="E334" s="111" t="s">
        <v>724</v>
      </c>
      <c r="F334" s="111" t="s">
        <v>547</v>
      </c>
      <c r="G334" s="112" t="s">
        <v>558</v>
      </c>
      <c r="H334" s="112" t="s">
        <v>8</v>
      </c>
      <c r="I334" s="113"/>
      <c r="J334" s="114" t="s">
        <v>1020</v>
      </c>
      <c r="K334" s="114">
        <v>25</v>
      </c>
      <c r="L334" s="115">
        <v>5.2</v>
      </c>
      <c r="M334" s="116">
        <f t="shared" si="156"/>
        <v>433.31600000000003</v>
      </c>
      <c r="N334" s="117"/>
      <c r="O334" s="118">
        <f t="shared" si="152"/>
        <v>0</v>
      </c>
      <c r="P334" s="119">
        <f t="shared" si="153"/>
        <v>0</v>
      </c>
      <c r="Q334" s="113" t="s">
        <v>1035</v>
      </c>
    </row>
    <row r="335" spans="1:17" s="121" customFormat="1" ht="15" hidden="1" customHeight="1">
      <c r="A335" s="130"/>
      <c r="B335" s="110" t="s">
        <v>454</v>
      </c>
      <c r="C335" s="110" t="s">
        <v>1021</v>
      </c>
      <c r="D335" s="111" t="s">
        <v>941</v>
      </c>
      <c r="E335" s="111" t="s">
        <v>725</v>
      </c>
      <c r="F335" s="111" t="s">
        <v>547</v>
      </c>
      <c r="G335" s="112" t="s">
        <v>558</v>
      </c>
      <c r="H335" s="112" t="s">
        <v>8</v>
      </c>
      <c r="I335" s="113"/>
      <c r="J335" s="114" t="s">
        <v>1020</v>
      </c>
      <c r="K335" s="114">
        <v>25</v>
      </c>
      <c r="L335" s="115">
        <v>1.83</v>
      </c>
      <c r="M335" s="116">
        <f t="shared" si="156"/>
        <v>152.4939</v>
      </c>
      <c r="N335" s="117"/>
      <c r="O335" s="118">
        <f t="shared" si="152"/>
        <v>0</v>
      </c>
      <c r="P335" s="119">
        <f t="shared" si="153"/>
        <v>0</v>
      </c>
      <c r="Q335" s="113" t="s">
        <v>1035</v>
      </c>
    </row>
    <row r="336" spans="1:17" s="121" customFormat="1" ht="15" hidden="1" customHeight="1">
      <c r="A336" s="130"/>
      <c r="B336" s="110" t="s">
        <v>455</v>
      </c>
      <c r="C336" s="110" t="s">
        <v>1021</v>
      </c>
      <c r="D336" s="111" t="s">
        <v>942</v>
      </c>
      <c r="E336" s="111" t="s">
        <v>726</v>
      </c>
      <c r="F336" s="111" t="s">
        <v>547</v>
      </c>
      <c r="G336" s="112" t="s">
        <v>556</v>
      </c>
      <c r="H336" s="112" t="s">
        <v>8</v>
      </c>
      <c r="I336" s="113"/>
      <c r="J336" s="114" t="s">
        <v>1020</v>
      </c>
      <c r="K336" s="114">
        <v>25</v>
      </c>
      <c r="L336" s="115">
        <v>1.66</v>
      </c>
      <c r="M336" s="116">
        <f t="shared" si="156"/>
        <v>138.3278</v>
      </c>
      <c r="N336" s="117"/>
      <c r="O336" s="118">
        <f t="shared" si="152"/>
        <v>0</v>
      </c>
      <c r="P336" s="119">
        <f t="shared" si="153"/>
        <v>0</v>
      </c>
      <c r="Q336" s="113" t="s">
        <v>1035</v>
      </c>
    </row>
    <row r="337" spans="1:17" s="121" customFormat="1" ht="15" hidden="1" customHeight="1">
      <c r="A337" s="130"/>
      <c r="B337" s="110" t="s">
        <v>456</v>
      </c>
      <c r="C337" s="110" t="s">
        <v>1021</v>
      </c>
      <c r="D337" s="111" t="s">
        <v>943</v>
      </c>
      <c r="E337" s="111" t="s">
        <v>727</v>
      </c>
      <c r="F337" s="111" t="s">
        <v>547</v>
      </c>
      <c r="G337" s="112" t="s">
        <v>558</v>
      </c>
      <c r="H337" s="112" t="s">
        <v>8</v>
      </c>
      <c r="I337" s="113"/>
      <c r="J337" s="114" t="s">
        <v>1020</v>
      </c>
      <c r="K337" s="114">
        <v>25</v>
      </c>
      <c r="L337" s="115">
        <v>1.1599999999999999</v>
      </c>
      <c r="M337" s="116">
        <f t="shared" si="156"/>
        <v>96.66279999999999</v>
      </c>
      <c r="N337" s="117"/>
      <c r="O337" s="118">
        <f t="shared" si="152"/>
        <v>0</v>
      </c>
      <c r="P337" s="119">
        <f t="shared" si="153"/>
        <v>0</v>
      </c>
      <c r="Q337" s="113" t="s">
        <v>1035</v>
      </c>
    </row>
    <row r="338" spans="1:17" s="121" customFormat="1" ht="15" hidden="1" customHeight="1">
      <c r="A338" s="130"/>
      <c r="B338" s="110" t="s">
        <v>457</v>
      </c>
      <c r="C338" s="110" t="s">
        <v>1021</v>
      </c>
      <c r="D338" s="111" t="s">
        <v>944</v>
      </c>
      <c r="E338" s="111" t="s">
        <v>728</v>
      </c>
      <c r="F338" s="111" t="s">
        <v>547</v>
      </c>
      <c r="G338" s="112" t="s">
        <v>558</v>
      </c>
      <c r="H338" s="112" t="s">
        <v>8</v>
      </c>
      <c r="I338" s="113"/>
      <c r="J338" s="114" t="s">
        <v>1020</v>
      </c>
      <c r="K338" s="114">
        <v>25</v>
      </c>
      <c r="L338" s="115">
        <v>1.27</v>
      </c>
      <c r="M338" s="116">
        <f t="shared" si="156"/>
        <v>105.8291</v>
      </c>
      <c r="N338" s="117"/>
      <c r="O338" s="118">
        <f t="shared" si="152"/>
        <v>0</v>
      </c>
      <c r="P338" s="119">
        <f t="shared" si="153"/>
        <v>0</v>
      </c>
      <c r="Q338" s="113" t="s">
        <v>1035</v>
      </c>
    </row>
    <row r="339" spans="1:17" s="121" customFormat="1" ht="15" hidden="1" customHeight="1">
      <c r="A339" s="130"/>
      <c r="B339" s="110" t="s">
        <v>458</v>
      </c>
      <c r="C339" s="110" t="s">
        <v>1021</v>
      </c>
      <c r="D339" s="111" t="s">
        <v>945</v>
      </c>
      <c r="E339" s="111" t="s">
        <v>729</v>
      </c>
      <c r="F339" s="111" t="s">
        <v>547</v>
      </c>
      <c r="G339" s="112" t="s">
        <v>558</v>
      </c>
      <c r="H339" s="112" t="s">
        <v>8</v>
      </c>
      <c r="I339" s="113"/>
      <c r="J339" s="114" t="s">
        <v>1020</v>
      </c>
      <c r="K339" s="114">
        <v>25</v>
      </c>
      <c r="L339" s="115">
        <v>3.9299999999999997</v>
      </c>
      <c r="M339" s="116">
        <f t="shared" si="156"/>
        <v>327.48689999999999</v>
      </c>
      <c r="N339" s="117"/>
      <c r="O339" s="118">
        <f t="shared" si="152"/>
        <v>0</v>
      </c>
      <c r="P339" s="119">
        <f t="shared" si="153"/>
        <v>0</v>
      </c>
      <c r="Q339" s="113" t="s">
        <v>1035</v>
      </c>
    </row>
    <row r="340" spans="1:17" s="121" customFormat="1" ht="15" hidden="1" customHeight="1">
      <c r="A340" s="130"/>
      <c r="B340" s="110" t="s">
        <v>459</v>
      </c>
      <c r="C340" s="110" t="s">
        <v>1021</v>
      </c>
      <c r="D340" s="111" t="s">
        <v>946</v>
      </c>
      <c r="E340" s="111" t="s">
        <v>730</v>
      </c>
      <c r="F340" s="111" t="s">
        <v>547</v>
      </c>
      <c r="G340" s="112" t="s">
        <v>556</v>
      </c>
      <c r="H340" s="112" t="s">
        <v>8</v>
      </c>
      <c r="I340" s="113"/>
      <c r="J340" s="114" t="s">
        <v>1020</v>
      </c>
      <c r="K340" s="114">
        <v>25</v>
      </c>
      <c r="L340" s="115">
        <v>2.6999999999999997</v>
      </c>
      <c r="M340" s="116">
        <f t="shared" si="156"/>
        <v>224.99099999999999</v>
      </c>
      <c r="N340" s="117"/>
      <c r="O340" s="118">
        <f t="shared" si="152"/>
        <v>0</v>
      </c>
      <c r="P340" s="119">
        <f t="shared" si="153"/>
        <v>0</v>
      </c>
      <c r="Q340" s="113" t="s">
        <v>1035</v>
      </c>
    </row>
    <row r="341" spans="1:17" s="121" customFormat="1" ht="15" hidden="1" customHeight="1">
      <c r="A341" s="130"/>
      <c r="B341" s="110" t="s">
        <v>460</v>
      </c>
      <c r="C341" s="110" t="s">
        <v>1021</v>
      </c>
      <c r="D341" s="111" t="s">
        <v>947</v>
      </c>
      <c r="E341" s="111" t="s">
        <v>731</v>
      </c>
      <c r="F341" s="111" t="s">
        <v>547</v>
      </c>
      <c r="G341" s="112" t="s">
        <v>112</v>
      </c>
      <c r="H341" s="112" t="s">
        <v>621</v>
      </c>
      <c r="I341" s="113"/>
      <c r="J341" s="114" t="s">
        <v>1020</v>
      </c>
      <c r="K341" s="114">
        <v>25</v>
      </c>
      <c r="L341" s="115">
        <v>3.1399999999999997</v>
      </c>
      <c r="M341" s="116">
        <f t="shared" si="156"/>
        <v>261.65619999999996</v>
      </c>
      <c r="N341" s="117"/>
      <c r="O341" s="118">
        <f t="shared" si="152"/>
        <v>0</v>
      </c>
      <c r="P341" s="119">
        <f t="shared" si="153"/>
        <v>0</v>
      </c>
      <c r="Q341" s="113" t="s">
        <v>1035</v>
      </c>
    </row>
    <row r="342" spans="1:17" s="121" customFormat="1" ht="15" hidden="1" customHeight="1">
      <c r="A342" s="130"/>
      <c r="B342" s="110" t="s">
        <v>461</v>
      </c>
      <c r="C342" s="110" t="s">
        <v>1021</v>
      </c>
      <c r="D342" s="111" t="s">
        <v>948</v>
      </c>
      <c r="E342" s="111" t="s">
        <v>732</v>
      </c>
      <c r="F342" s="111" t="s">
        <v>733</v>
      </c>
      <c r="G342" s="112" t="s">
        <v>556</v>
      </c>
      <c r="H342" s="112" t="s">
        <v>13</v>
      </c>
      <c r="I342" s="113"/>
      <c r="J342" s="114" t="s">
        <v>1020</v>
      </c>
      <c r="K342" s="114">
        <v>25</v>
      </c>
      <c r="L342" s="115">
        <v>5.96</v>
      </c>
      <c r="M342" s="116">
        <f t="shared" si="156"/>
        <v>496.64679999999998</v>
      </c>
      <c r="N342" s="117"/>
      <c r="O342" s="118">
        <f t="shared" si="152"/>
        <v>0</v>
      </c>
      <c r="P342" s="119">
        <f t="shared" si="153"/>
        <v>0</v>
      </c>
      <c r="Q342" s="113" t="s">
        <v>1035</v>
      </c>
    </row>
    <row r="343" spans="1:17" s="121" customFormat="1" ht="15" hidden="1" customHeight="1">
      <c r="A343" s="130"/>
      <c r="B343" s="110" t="s">
        <v>462</v>
      </c>
      <c r="C343" s="110" t="s">
        <v>1021</v>
      </c>
      <c r="D343" s="111" t="s">
        <v>948</v>
      </c>
      <c r="E343" s="111" t="s">
        <v>732</v>
      </c>
      <c r="F343" s="111" t="s">
        <v>734</v>
      </c>
      <c r="G343" s="112" t="s">
        <v>556</v>
      </c>
      <c r="H343" s="112" t="s">
        <v>13</v>
      </c>
      <c r="I343" s="113"/>
      <c r="J343" s="114" t="s">
        <v>1020</v>
      </c>
      <c r="K343" s="114">
        <v>25</v>
      </c>
      <c r="L343" s="115">
        <v>1.9</v>
      </c>
      <c r="M343" s="116">
        <f t="shared" si="156"/>
        <v>158.327</v>
      </c>
      <c r="N343" s="117"/>
      <c r="O343" s="118">
        <f t="shared" si="152"/>
        <v>0</v>
      </c>
      <c r="P343" s="119">
        <f t="shared" si="153"/>
        <v>0</v>
      </c>
      <c r="Q343" s="113" t="s">
        <v>1035</v>
      </c>
    </row>
    <row r="344" spans="1:17" s="121" customFormat="1" ht="15" hidden="1" customHeight="1">
      <c r="A344" s="130"/>
      <c r="B344" s="110" t="s">
        <v>463</v>
      </c>
      <c r="C344" s="110" t="s">
        <v>1021</v>
      </c>
      <c r="D344" s="111" t="s">
        <v>949</v>
      </c>
      <c r="E344" s="111" t="s">
        <v>735</v>
      </c>
      <c r="F344" s="111" t="s">
        <v>547</v>
      </c>
      <c r="G344" s="112" t="s">
        <v>736</v>
      </c>
      <c r="H344" s="112" t="s">
        <v>13</v>
      </c>
      <c r="I344" s="113"/>
      <c r="J344" s="114" t="s">
        <v>1020</v>
      </c>
      <c r="K344" s="114">
        <v>25</v>
      </c>
      <c r="L344" s="115">
        <v>3.48</v>
      </c>
      <c r="M344" s="116">
        <f t="shared" si="156"/>
        <v>289.98840000000001</v>
      </c>
      <c r="N344" s="117"/>
      <c r="O344" s="118">
        <f t="shared" si="152"/>
        <v>0</v>
      </c>
      <c r="P344" s="119">
        <f t="shared" si="153"/>
        <v>0</v>
      </c>
      <c r="Q344" s="120" t="s">
        <v>1025</v>
      </c>
    </row>
    <row r="345" spans="1:17" s="121" customFormat="1" ht="15" hidden="1" customHeight="1">
      <c r="A345" s="130"/>
      <c r="B345" s="110" t="s">
        <v>464</v>
      </c>
      <c r="C345" s="110" t="s">
        <v>1021</v>
      </c>
      <c r="D345" s="111" t="s">
        <v>950</v>
      </c>
      <c r="E345" s="111" t="s">
        <v>735</v>
      </c>
      <c r="F345" s="111" t="s">
        <v>737</v>
      </c>
      <c r="G345" s="112" t="s">
        <v>681</v>
      </c>
      <c r="H345" s="112" t="s">
        <v>13</v>
      </c>
      <c r="I345" s="113"/>
      <c r="J345" s="114" t="s">
        <v>1020</v>
      </c>
      <c r="K345" s="114">
        <v>25</v>
      </c>
      <c r="L345" s="115">
        <v>2.6999999999999997</v>
      </c>
      <c r="M345" s="116">
        <f t="shared" si="156"/>
        <v>224.99099999999999</v>
      </c>
      <c r="N345" s="117"/>
      <c r="O345" s="118">
        <f t="shared" si="152"/>
        <v>0</v>
      </c>
      <c r="P345" s="119">
        <f t="shared" si="153"/>
        <v>0</v>
      </c>
      <c r="Q345" s="113" t="s">
        <v>1035</v>
      </c>
    </row>
    <row r="346" spans="1:17" s="121" customFormat="1" ht="15" hidden="1" customHeight="1">
      <c r="A346" s="130"/>
      <c r="B346" s="110" t="s">
        <v>465</v>
      </c>
      <c r="C346" s="110" t="s">
        <v>1021</v>
      </c>
      <c r="D346" s="111" t="s">
        <v>951</v>
      </c>
      <c r="E346" s="111" t="s">
        <v>738</v>
      </c>
      <c r="F346" s="111" t="s">
        <v>547</v>
      </c>
      <c r="G346" s="112" t="s">
        <v>548</v>
      </c>
      <c r="H346" s="112" t="s">
        <v>8</v>
      </c>
      <c r="I346" s="113"/>
      <c r="J346" s="114" t="s">
        <v>1020</v>
      </c>
      <c r="K346" s="114">
        <v>25</v>
      </c>
      <c r="L346" s="115">
        <v>1.9</v>
      </c>
      <c r="M346" s="116">
        <f t="shared" si="156"/>
        <v>158.327</v>
      </c>
      <c r="N346" s="117"/>
      <c r="O346" s="118">
        <f t="shared" si="152"/>
        <v>0</v>
      </c>
      <c r="P346" s="119">
        <f t="shared" si="153"/>
        <v>0</v>
      </c>
      <c r="Q346" s="113" t="s">
        <v>1035</v>
      </c>
    </row>
    <row r="347" spans="1:17" s="108" customFormat="1" ht="15" customHeight="1">
      <c r="A347" s="123"/>
      <c r="B347" s="97" t="s">
        <v>156</v>
      </c>
      <c r="C347" s="97" t="s">
        <v>1022</v>
      </c>
      <c r="D347" s="98" t="s">
        <v>142</v>
      </c>
      <c r="E347" s="98" t="s">
        <v>739</v>
      </c>
      <c r="F347" s="98" t="s">
        <v>547</v>
      </c>
      <c r="G347" s="99"/>
      <c r="H347" s="99" t="s">
        <v>18</v>
      </c>
      <c r="I347" s="100"/>
      <c r="J347" s="101" t="s">
        <v>37</v>
      </c>
      <c r="K347" s="101">
        <v>25</v>
      </c>
      <c r="L347" s="105">
        <f t="shared" ref="L347:L352" si="157">M347/$M$7</f>
        <v>1.2600504020160808</v>
      </c>
      <c r="M347" s="109">
        <v>105</v>
      </c>
      <c r="N347" s="104"/>
      <c r="O347" s="105">
        <f t="shared" si="152"/>
        <v>0</v>
      </c>
      <c r="P347" s="106">
        <f t="shared" si="153"/>
        <v>0</v>
      </c>
      <c r="Q347" s="107" t="s">
        <v>1025</v>
      </c>
    </row>
    <row r="348" spans="1:17" s="108" customFormat="1" ht="15" customHeight="1">
      <c r="A348" s="123"/>
      <c r="B348" s="97" t="s">
        <v>1149</v>
      </c>
      <c r="C348" s="97" t="s">
        <v>1022</v>
      </c>
      <c r="D348" s="98" t="s">
        <v>142</v>
      </c>
      <c r="E348" s="98" t="s">
        <v>739</v>
      </c>
      <c r="F348" s="98"/>
      <c r="G348" s="99" t="s">
        <v>43</v>
      </c>
      <c r="H348" s="99" t="s">
        <v>18</v>
      </c>
      <c r="I348" s="100"/>
      <c r="J348" s="101" t="s">
        <v>37</v>
      </c>
      <c r="K348" s="101">
        <v>25</v>
      </c>
      <c r="L348" s="105">
        <f t="shared" si="157"/>
        <v>1.0920436817472698</v>
      </c>
      <c r="M348" s="109">
        <v>91</v>
      </c>
      <c r="N348" s="104"/>
      <c r="O348" s="105">
        <f t="shared" ref="O348:O349" si="158">IF(N348&lt;100,L348*N348,L348*N348*0.95)</f>
        <v>0</v>
      </c>
      <c r="P348" s="106">
        <f t="shared" ref="P348:P349" si="159">IF(N348&lt;100,M348*N348,M348*N348*0.95)</f>
        <v>0</v>
      </c>
      <c r="Q348" s="107"/>
    </row>
    <row r="349" spans="1:17" s="108" customFormat="1" ht="15" customHeight="1">
      <c r="A349" s="123"/>
      <c r="B349" s="97" t="s">
        <v>1150</v>
      </c>
      <c r="C349" s="97" t="s">
        <v>1022</v>
      </c>
      <c r="D349" s="98" t="s">
        <v>142</v>
      </c>
      <c r="E349" s="98" t="s">
        <v>739</v>
      </c>
      <c r="F349" s="98"/>
      <c r="G349" s="99" t="s">
        <v>558</v>
      </c>
      <c r="H349" s="99" t="s">
        <v>18</v>
      </c>
      <c r="I349" s="100"/>
      <c r="J349" s="101" t="s">
        <v>37</v>
      </c>
      <c r="K349" s="101">
        <v>25</v>
      </c>
      <c r="L349" s="105">
        <f t="shared" si="157"/>
        <v>1.2600504020160808</v>
      </c>
      <c r="M349" s="109">
        <v>105</v>
      </c>
      <c r="N349" s="104"/>
      <c r="O349" s="105">
        <f t="shared" si="158"/>
        <v>0</v>
      </c>
      <c r="P349" s="106">
        <f t="shared" si="159"/>
        <v>0</v>
      </c>
      <c r="Q349" s="107"/>
    </row>
    <row r="350" spans="1:17" s="108" customFormat="1" ht="15" customHeight="1">
      <c r="A350" s="123"/>
      <c r="B350" s="97" t="s">
        <v>1151</v>
      </c>
      <c r="C350" s="97" t="s">
        <v>1022</v>
      </c>
      <c r="D350" s="98" t="s">
        <v>157</v>
      </c>
      <c r="E350" s="98" t="s">
        <v>739</v>
      </c>
      <c r="F350" s="98" t="s">
        <v>143</v>
      </c>
      <c r="G350" s="99" t="s">
        <v>112</v>
      </c>
      <c r="H350" s="99" t="s">
        <v>18</v>
      </c>
      <c r="I350" s="100"/>
      <c r="J350" s="101" t="s">
        <v>37</v>
      </c>
      <c r="K350" s="101">
        <v>25</v>
      </c>
      <c r="L350" s="105">
        <f t="shared" si="157"/>
        <v>2.484099363974559</v>
      </c>
      <c r="M350" s="109">
        <v>207</v>
      </c>
      <c r="N350" s="104"/>
      <c r="O350" s="105">
        <f t="shared" ref="O350" si="160">IF(N350&lt;100,L350*N350,L350*N350*0.95)</f>
        <v>0</v>
      </c>
      <c r="P350" s="106">
        <f t="shared" ref="P350" si="161">IF(N350&lt;100,M350*N350,M350*N350*0.95)</f>
        <v>0</v>
      </c>
      <c r="Q350" s="107"/>
    </row>
    <row r="351" spans="1:17" s="108" customFormat="1" ht="15" customHeight="1">
      <c r="A351" s="123"/>
      <c r="B351" s="97" t="s">
        <v>141</v>
      </c>
      <c r="C351" s="97" t="s">
        <v>1022</v>
      </c>
      <c r="D351" s="98" t="s">
        <v>157</v>
      </c>
      <c r="E351" s="98" t="s">
        <v>739</v>
      </c>
      <c r="F351" s="98" t="s">
        <v>143</v>
      </c>
      <c r="G351" s="99" t="s">
        <v>43</v>
      </c>
      <c r="H351" s="99" t="s">
        <v>18</v>
      </c>
      <c r="I351" s="100"/>
      <c r="J351" s="101" t="s">
        <v>37</v>
      </c>
      <c r="K351" s="101">
        <v>25</v>
      </c>
      <c r="L351" s="105">
        <f t="shared" si="157"/>
        <v>2.7361094443777754</v>
      </c>
      <c r="M351" s="109">
        <v>228</v>
      </c>
      <c r="N351" s="104"/>
      <c r="O351" s="105">
        <f t="shared" si="152"/>
        <v>0</v>
      </c>
      <c r="P351" s="106">
        <f t="shared" si="153"/>
        <v>0</v>
      </c>
      <c r="Q351" s="107" t="s">
        <v>1025</v>
      </c>
    </row>
    <row r="352" spans="1:17" s="108" customFormat="1" ht="15" customHeight="1">
      <c r="A352" s="136"/>
      <c r="B352" s="97" t="s">
        <v>1152</v>
      </c>
      <c r="C352" s="97" t="s">
        <v>1022</v>
      </c>
      <c r="D352" s="98" t="s">
        <v>157</v>
      </c>
      <c r="E352" s="98" t="s">
        <v>739</v>
      </c>
      <c r="F352" s="98" t="s">
        <v>143</v>
      </c>
      <c r="G352" s="99" t="s">
        <v>558</v>
      </c>
      <c r="H352" s="99" t="s">
        <v>18</v>
      </c>
      <c r="I352" s="100"/>
      <c r="J352" s="101" t="s">
        <v>37</v>
      </c>
      <c r="K352" s="101">
        <v>25</v>
      </c>
      <c r="L352" s="105">
        <f t="shared" si="157"/>
        <v>2.8201128045121804</v>
      </c>
      <c r="M352" s="109">
        <v>235</v>
      </c>
      <c r="N352" s="104"/>
      <c r="O352" s="105">
        <f t="shared" ref="O352" si="162">IF(N352&lt;100,L352*N352,L352*N352*0.95)</f>
        <v>0</v>
      </c>
      <c r="P352" s="106">
        <f t="shared" ref="P352" si="163">IF(N352&lt;100,M352*N352,M352*N352*0.95)</f>
        <v>0</v>
      </c>
      <c r="Q352" s="107"/>
    </row>
    <row r="353" spans="1:17" s="121" customFormat="1" ht="15" hidden="1" customHeight="1">
      <c r="A353" s="130"/>
      <c r="B353" s="110" t="s">
        <v>466</v>
      </c>
      <c r="C353" s="110" t="s">
        <v>1021</v>
      </c>
      <c r="D353" s="111" t="s">
        <v>157</v>
      </c>
      <c r="E353" s="111" t="s">
        <v>739</v>
      </c>
      <c r="F353" s="111" t="s">
        <v>740</v>
      </c>
      <c r="G353" s="112" t="s">
        <v>548</v>
      </c>
      <c r="H353" s="112" t="s">
        <v>18</v>
      </c>
      <c r="I353" s="113" t="s">
        <v>53</v>
      </c>
      <c r="J353" s="114" t="s">
        <v>1020</v>
      </c>
      <c r="K353" s="114">
        <v>25</v>
      </c>
      <c r="L353" s="115">
        <v>2.52</v>
      </c>
      <c r="M353" s="116">
        <f>L353*$M$7</f>
        <v>209.99160000000001</v>
      </c>
      <c r="N353" s="117"/>
      <c r="O353" s="118">
        <f t="shared" si="152"/>
        <v>0</v>
      </c>
      <c r="P353" s="119">
        <f t="shared" si="153"/>
        <v>0</v>
      </c>
      <c r="Q353" s="113" t="s">
        <v>1035</v>
      </c>
    </row>
    <row r="354" spans="1:17" s="108" customFormat="1" ht="15" customHeight="1">
      <c r="A354" s="123"/>
      <c r="B354" s="97" t="s">
        <v>144</v>
      </c>
      <c r="C354" s="97" t="s">
        <v>1022</v>
      </c>
      <c r="D354" s="98" t="s">
        <v>157</v>
      </c>
      <c r="E354" s="98" t="s">
        <v>739</v>
      </c>
      <c r="F354" s="98" t="s">
        <v>145</v>
      </c>
      <c r="G354" s="99"/>
      <c r="H354" s="99" t="s">
        <v>18</v>
      </c>
      <c r="I354" s="100"/>
      <c r="J354" s="101" t="s">
        <v>37</v>
      </c>
      <c r="K354" s="101">
        <v>25</v>
      </c>
      <c r="L354" s="105">
        <f t="shared" ref="L354:L373" si="164">M354/$M$7</f>
        <v>1.548061922476899</v>
      </c>
      <c r="M354" s="109">
        <v>129</v>
      </c>
      <c r="N354" s="104"/>
      <c r="O354" s="105">
        <f t="shared" si="152"/>
        <v>0</v>
      </c>
      <c r="P354" s="106">
        <f t="shared" si="153"/>
        <v>0</v>
      </c>
      <c r="Q354" s="107" t="s">
        <v>1025</v>
      </c>
    </row>
    <row r="355" spans="1:17" s="108" customFormat="1" ht="15" customHeight="1">
      <c r="A355" s="136"/>
      <c r="B355" s="97" t="s">
        <v>1153</v>
      </c>
      <c r="C355" s="97" t="s">
        <v>1022</v>
      </c>
      <c r="D355" s="98" t="s">
        <v>157</v>
      </c>
      <c r="E355" s="98" t="s">
        <v>739</v>
      </c>
      <c r="F355" s="98" t="s">
        <v>145</v>
      </c>
      <c r="G355" s="99" t="s">
        <v>558</v>
      </c>
      <c r="H355" s="99" t="s">
        <v>18</v>
      </c>
      <c r="I355" s="100"/>
      <c r="J355" s="101" t="s">
        <v>37</v>
      </c>
      <c r="K355" s="101">
        <v>25</v>
      </c>
      <c r="L355" s="105">
        <f t="shared" si="164"/>
        <v>1.548061922476899</v>
      </c>
      <c r="M355" s="109">
        <v>129</v>
      </c>
      <c r="N355" s="104"/>
      <c r="O355" s="105">
        <f t="shared" ref="O355:O356" si="165">IF(N355&lt;100,L355*N355,L355*N355*0.95)</f>
        <v>0</v>
      </c>
      <c r="P355" s="106">
        <f t="shared" ref="P355:P356" si="166">IF(N355&lt;100,M355*N355,M355*N355*0.95)</f>
        <v>0</v>
      </c>
      <c r="Q355" s="107"/>
    </row>
    <row r="356" spans="1:17" s="108" customFormat="1" ht="15" customHeight="1">
      <c r="A356" s="136"/>
      <c r="B356" s="97" t="s">
        <v>1154</v>
      </c>
      <c r="C356" s="97" t="s">
        <v>1022</v>
      </c>
      <c r="D356" s="98" t="s">
        <v>157</v>
      </c>
      <c r="E356" s="98" t="s">
        <v>739</v>
      </c>
      <c r="F356" s="98" t="s">
        <v>145</v>
      </c>
      <c r="G356" s="99" t="s">
        <v>653</v>
      </c>
      <c r="H356" s="99" t="s">
        <v>18</v>
      </c>
      <c r="I356" s="100"/>
      <c r="J356" s="101" t="s">
        <v>37</v>
      </c>
      <c r="K356" s="101">
        <v>25</v>
      </c>
      <c r="L356" s="105">
        <f t="shared" si="164"/>
        <v>1.6920676827073082</v>
      </c>
      <c r="M356" s="109">
        <v>141</v>
      </c>
      <c r="N356" s="104"/>
      <c r="O356" s="105">
        <f t="shared" si="165"/>
        <v>0</v>
      </c>
      <c r="P356" s="106">
        <f t="shared" si="166"/>
        <v>0</v>
      </c>
      <c r="Q356" s="107"/>
    </row>
    <row r="357" spans="1:17" s="121" customFormat="1" ht="15" hidden="1" customHeight="1">
      <c r="A357" s="130"/>
      <c r="B357" s="110" t="s">
        <v>146</v>
      </c>
      <c r="C357" s="110" t="s">
        <v>1022</v>
      </c>
      <c r="D357" s="111" t="s">
        <v>157</v>
      </c>
      <c r="E357" s="111" t="s">
        <v>739</v>
      </c>
      <c r="F357" s="111" t="s">
        <v>147</v>
      </c>
      <c r="G357" s="112"/>
      <c r="H357" s="112" t="s">
        <v>18</v>
      </c>
      <c r="I357" s="113"/>
      <c r="J357" s="114" t="s">
        <v>37</v>
      </c>
      <c r="K357" s="114">
        <v>25</v>
      </c>
      <c r="L357" s="118">
        <f t="shared" si="164"/>
        <v>2.076083043321733</v>
      </c>
      <c r="M357" s="122">
        <v>173</v>
      </c>
      <c r="N357" s="117"/>
      <c r="O357" s="118">
        <f t="shared" si="152"/>
        <v>0</v>
      </c>
      <c r="P357" s="119">
        <f t="shared" si="153"/>
        <v>0</v>
      </c>
      <c r="Q357" s="113" t="s">
        <v>1035</v>
      </c>
    </row>
    <row r="358" spans="1:17" s="108" customFormat="1" ht="15" customHeight="1">
      <c r="A358" s="131"/>
      <c r="B358" s="97" t="s">
        <v>1155</v>
      </c>
      <c r="C358" s="97" t="s">
        <v>1022</v>
      </c>
      <c r="D358" s="98" t="s">
        <v>157</v>
      </c>
      <c r="E358" s="98" t="s">
        <v>739</v>
      </c>
      <c r="F358" s="98" t="s">
        <v>147</v>
      </c>
      <c r="G358" s="132" t="s">
        <v>1115</v>
      </c>
      <c r="H358" s="99" t="s">
        <v>18</v>
      </c>
      <c r="I358" s="100"/>
      <c r="J358" s="101" t="s">
        <v>37</v>
      </c>
      <c r="K358" s="101">
        <v>25</v>
      </c>
      <c r="L358" s="105">
        <f t="shared" si="164"/>
        <v>1.9320772830913238</v>
      </c>
      <c r="M358" s="109">
        <v>161</v>
      </c>
      <c r="N358" s="104"/>
      <c r="O358" s="105">
        <f t="shared" ref="O358" si="167">IF(N358&lt;100,L358*N358,L358*N358*0.95)</f>
        <v>0</v>
      </c>
      <c r="P358" s="106">
        <f t="shared" ref="P358" si="168">IF(N358&lt;100,M358*N358,M358*N358*0.95)</f>
        <v>0</v>
      </c>
      <c r="Q358" s="100"/>
    </row>
    <row r="359" spans="1:17" s="108" customFormat="1" ht="14.5" customHeight="1">
      <c r="A359" s="123"/>
      <c r="B359" s="97" t="s">
        <v>148</v>
      </c>
      <c r="C359" s="97" t="s">
        <v>1022</v>
      </c>
      <c r="D359" s="98" t="s">
        <v>157</v>
      </c>
      <c r="E359" s="98" t="s">
        <v>739</v>
      </c>
      <c r="F359" s="98" t="s">
        <v>149</v>
      </c>
      <c r="G359" s="99" t="s">
        <v>112</v>
      </c>
      <c r="H359" s="99" t="s">
        <v>18</v>
      </c>
      <c r="I359" s="100"/>
      <c r="J359" s="101" t="s">
        <v>37</v>
      </c>
      <c r="K359" s="101">
        <v>25</v>
      </c>
      <c r="L359" s="105">
        <f t="shared" si="164"/>
        <v>1.548061922476899</v>
      </c>
      <c r="M359" s="109">
        <v>129</v>
      </c>
      <c r="N359" s="104"/>
      <c r="O359" s="105">
        <f t="shared" si="152"/>
        <v>0</v>
      </c>
      <c r="P359" s="106">
        <f t="shared" si="153"/>
        <v>0</v>
      </c>
      <c r="Q359" s="107" t="s">
        <v>1025</v>
      </c>
    </row>
    <row r="360" spans="1:17" s="108" customFormat="1" ht="15" customHeight="1">
      <c r="A360" s="136"/>
      <c r="B360" s="97" t="s">
        <v>1156</v>
      </c>
      <c r="C360" s="97" t="s">
        <v>1022</v>
      </c>
      <c r="D360" s="98" t="s">
        <v>157</v>
      </c>
      <c r="E360" s="98" t="s">
        <v>739</v>
      </c>
      <c r="F360" s="98" t="s">
        <v>149</v>
      </c>
      <c r="G360" s="99" t="s">
        <v>43</v>
      </c>
      <c r="H360" s="99" t="s">
        <v>18</v>
      </c>
      <c r="I360" s="100"/>
      <c r="J360" s="101" t="s">
        <v>37</v>
      </c>
      <c r="K360" s="101">
        <v>25</v>
      </c>
      <c r="L360" s="105">
        <f t="shared" si="164"/>
        <v>1.3080523220928837</v>
      </c>
      <c r="M360" s="109">
        <v>109</v>
      </c>
      <c r="N360" s="104"/>
      <c r="O360" s="105">
        <f t="shared" ref="O360:O363" si="169">IF(N360&lt;100,L360*N360,L360*N360*0.95)</f>
        <v>0</v>
      </c>
      <c r="P360" s="106">
        <f t="shared" ref="P360:P363" si="170">IF(N360&lt;100,M360*N360,M360*N360*0.95)</f>
        <v>0</v>
      </c>
      <c r="Q360" s="107"/>
    </row>
    <row r="361" spans="1:17" s="108" customFormat="1" ht="15" customHeight="1">
      <c r="A361" s="136"/>
      <c r="B361" s="97" t="s">
        <v>1157</v>
      </c>
      <c r="C361" s="97" t="s">
        <v>1022</v>
      </c>
      <c r="D361" s="98" t="s">
        <v>157</v>
      </c>
      <c r="E361" s="98" t="s">
        <v>739</v>
      </c>
      <c r="F361" s="98" t="s">
        <v>149</v>
      </c>
      <c r="G361" s="99" t="s">
        <v>558</v>
      </c>
      <c r="H361" s="99" t="s">
        <v>18</v>
      </c>
      <c r="I361" s="100"/>
      <c r="J361" s="101" t="s">
        <v>37</v>
      </c>
      <c r="K361" s="101">
        <v>25</v>
      </c>
      <c r="L361" s="105">
        <f t="shared" si="164"/>
        <v>1.548061922476899</v>
      </c>
      <c r="M361" s="109">
        <v>129</v>
      </c>
      <c r="N361" s="104"/>
      <c r="O361" s="105">
        <f t="shared" si="169"/>
        <v>0</v>
      </c>
      <c r="P361" s="106">
        <f t="shared" si="170"/>
        <v>0</v>
      </c>
      <c r="Q361" s="107"/>
    </row>
    <row r="362" spans="1:17" s="108" customFormat="1" ht="15" customHeight="1">
      <c r="A362" s="136"/>
      <c r="B362" s="97" t="s">
        <v>1158</v>
      </c>
      <c r="C362" s="97" t="s">
        <v>1022</v>
      </c>
      <c r="D362" s="98" t="s">
        <v>157</v>
      </c>
      <c r="E362" s="98" t="s">
        <v>739</v>
      </c>
      <c r="F362" s="98" t="s">
        <v>149</v>
      </c>
      <c r="G362" s="99" t="s">
        <v>653</v>
      </c>
      <c r="H362" s="99" t="s">
        <v>18</v>
      </c>
      <c r="I362" s="100"/>
      <c r="J362" s="101" t="s">
        <v>37</v>
      </c>
      <c r="K362" s="101">
        <v>25</v>
      </c>
      <c r="L362" s="105">
        <f t="shared" si="164"/>
        <v>1.6440657626305053</v>
      </c>
      <c r="M362" s="109">
        <v>137</v>
      </c>
      <c r="N362" s="104"/>
      <c r="O362" s="105">
        <f t="shared" si="169"/>
        <v>0</v>
      </c>
      <c r="P362" s="106">
        <f t="shared" si="170"/>
        <v>0</v>
      </c>
      <c r="Q362" s="107"/>
    </row>
    <row r="363" spans="1:17" s="108" customFormat="1" ht="15" customHeight="1">
      <c r="A363" s="136"/>
      <c r="B363" s="97" t="s">
        <v>1159</v>
      </c>
      <c r="C363" s="97" t="s">
        <v>1022</v>
      </c>
      <c r="D363" s="98" t="s">
        <v>157</v>
      </c>
      <c r="E363" s="98" t="s">
        <v>739</v>
      </c>
      <c r="F363" s="98" t="s">
        <v>149</v>
      </c>
      <c r="G363" s="99" t="s">
        <v>561</v>
      </c>
      <c r="H363" s="99" t="s">
        <v>18</v>
      </c>
      <c r="I363" s="100"/>
      <c r="J363" s="101" t="s">
        <v>37</v>
      </c>
      <c r="K363" s="101">
        <v>25</v>
      </c>
      <c r="L363" s="105">
        <f t="shared" si="164"/>
        <v>1.812072482899316</v>
      </c>
      <c r="M363" s="109">
        <v>151</v>
      </c>
      <c r="N363" s="104"/>
      <c r="O363" s="105">
        <f t="shared" si="169"/>
        <v>0</v>
      </c>
      <c r="P363" s="106">
        <f t="shared" si="170"/>
        <v>0</v>
      </c>
      <c r="Q363" s="107"/>
    </row>
    <row r="364" spans="1:17" s="121" customFormat="1" ht="15" hidden="1" customHeight="1">
      <c r="A364" s="130"/>
      <c r="B364" s="110" t="s">
        <v>150</v>
      </c>
      <c r="C364" s="110" t="s">
        <v>1022</v>
      </c>
      <c r="D364" s="111" t="s">
        <v>157</v>
      </c>
      <c r="E364" s="111" t="s">
        <v>739</v>
      </c>
      <c r="F364" s="111" t="s">
        <v>151</v>
      </c>
      <c r="G364" s="112"/>
      <c r="H364" s="112" t="s">
        <v>18</v>
      </c>
      <c r="I364" s="113"/>
      <c r="J364" s="114" t="s">
        <v>37</v>
      </c>
      <c r="K364" s="114">
        <v>25</v>
      </c>
      <c r="L364" s="118">
        <f t="shared" si="164"/>
        <v>1.548061922476899</v>
      </c>
      <c r="M364" s="122">
        <v>129</v>
      </c>
      <c r="N364" s="117"/>
      <c r="O364" s="118">
        <f t="shared" si="152"/>
        <v>0</v>
      </c>
      <c r="P364" s="119">
        <f t="shared" si="153"/>
        <v>0</v>
      </c>
      <c r="Q364" s="113" t="s">
        <v>1035</v>
      </c>
    </row>
    <row r="365" spans="1:17" s="108" customFormat="1" ht="15" customHeight="1">
      <c r="A365" s="123"/>
      <c r="B365" s="97" t="s">
        <v>152</v>
      </c>
      <c r="C365" s="97" t="s">
        <v>1022</v>
      </c>
      <c r="D365" s="98" t="s">
        <v>157</v>
      </c>
      <c r="E365" s="98" t="s">
        <v>739</v>
      </c>
      <c r="F365" s="98" t="s">
        <v>153</v>
      </c>
      <c r="G365" s="99" t="s">
        <v>43</v>
      </c>
      <c r="H365" s="99" t="s">
        <v>18</v>
      </c>
      <c r="I365" s="100"/>
      <c r="J365" s="101" t="s">
        <v>37</v>
      </c>
      <c r="K365" s="101">
        <v>25</v>
      </c>
      <c r="L365" s="105">
        <f t="shared" si="164"/>
        <v>1.548061922476899</v>
      </c>
      <c r="M365" s="109">
        <v>129</v>
      </c>
      <c r="N365" s="104"/>
      <c r="O365" s="105">
        <f t="shared" si="152"/>
        <v>0</v>
      </c>
      <c r="P365" s="106">
        <f t="shared" si="153"/>
        <v>0</v>
      </c>
      <c r="Q365" s="107" t="s">
        <v>1025</v>
      </c>
    </row>
    <row r="366" spans="1:17" s="108" customFormat="1" ht="15" customHeight="1">
      <c r="A366" s="136"/>
      <c r="B366" s="97" t="s">
        <v>1160</v>
      </c>
      <c r="C366" s="97" t="s">
        <v>1022</v>
      </c>
      <c r="D366" s="98" t="s">
        <v>157</v>
      </c>
      <c r="E366" s="98" t="s">
        <v>739</v>
      </c>
      <c r="F366" s="98" t="s">
        <v>153</v>
      </c>
      <c r="G366" s="99" t="s">
        <v>558</v>
      </c>
      <c r="H366" s="99" t="s">
        <v>18</v>
      </c>
      <c r="I366" s="100"/>
      <c r="J366" s="101" t="s">
        <v>37</v>
      </c>
      <c r="K366" s="101">
        <v>25</v>
      </c>
      <c r="L366" s="105">
        <f t="shared" si="164"/>
        <v>1.548061922476899</v>
      </c>
      <c r="M366" s="109">
        <v>129</v>
      </c>
      <c r="N366" s="104"/>
      <c r="O366" s="105">
        <f t="shared" ref="O366:O368" si="171">IF(N366&lt;100,L366*N366,L366*N366*0.95)</f>
        <v>0</v>
      </c>
      <c r="P366" s="106">
        <f t="shared" ref="P366:P368" si="172">IF(N366&lt;100,M366*N366,M366*N366*0.95)</f>
        <v>0</v>
      </c>
      <c r="Q366" s="107"/>
    </row>
    <row r="367" spans="1:17" s="108" customFormat="1" ht="15" customHeight="1">
      <c r="A367" s="136"/>
      <c r="B367" s="97" t="s">
        <v>1161</v>
      </c>
      <c r="C367" s="97" t="s">
        <v>1022</v>
      </c>
      <c r="D367" s="98" t="s">
        <v>157</v>
      </c>
      <c r="E367" s="98" t="s">
        <v>739</v>
      </c>
      <c r="F367" s="98" t="s">
        <v>153</v>
      </c>
      <c r="G367" s="99" t="s">
        <v>653</v>
      </c>
      <c r="H367" s="99" t="s">
        <v>18</v>
      </c>
      <c r="I367" s="100"/>
      <c r="J367" s="101" t="s">
        <v>37</v>
      </c>
      <c r="K367" s="101">
        <v>25</v>
      </c>
      <c r="L367" s="105">
        <f t="shared" si="164"/>
        <v>1.6440657626305053</v>
      </c>
      <c r="M367" s="109">
        <v>137</v>
      </c>
      <c r="N367" s="104"/>
      <c r="O367" s="105">
        <f t="shared" si="171"/>
        <v>0</v>
      </c>
      <c r="P367" s="106">
        <f t="shared" si="172"/>
        <v>0</v>
      </c>
      <c r="Q367" s="107"/>
    </row>
    <row r="368" spans="1:17" s="108" customFormat="1" ht="15" customHeight="1">
      <c r="A368" s="136"/>
      <c r="B368" s="97" t="s">
        <v>1162</v>
      </c>
      <c r="C368" s="97" t="s">
        <v>1022</v>
      </c>
      <c r="D368" s="98" t="s">
        <v>157</v>
      </c>
      <c r="E368" s="98" t="s">
        <v>739</v>
      </c>
      <c r="F368" s="98" t="s">
        <v>153</v>
      </c>
      <c r="G368" s="99" t="s">
        <v>561</v>
      </c>
      <c r="H368" s="99" t="s">
        <v>18</v>
      </c>
      <c r="I368" s="100"/>
      <c r="J368" s="101" t="s">
        <v>37</v>
      </c>
      <c r="K368" s="101">
        <v>25</v>
      </c>
      <c r="L368" s="105">
        <f t="shared" si="164"/>
        <v>1.812072482899316</v>
      </c>
      <c r="M368" s="109">
        <v>151</v>
      </c>
      <c r="N368" s="104"/>
      <c r="O368" s="105">
        <f t="shared" si="171"/>
        <v>0</v>
      </c>
      <c r="P368" s="106">
        <f t="shared" si="172"/>
        <v>0</v>
      </c>
      <c r="Q368" s="107"/>
    </row>
    <row r="369" spans="1:17" s="121" customFormat="1" ht="15" hidden="1" customHeight="1">
      <c r="A369" s="130"/>
      <c r="B369" s="110" t="s">
        <v>154</v>
      </c>
      <c r="C369" s="110" t="s">
        <v>1022</v>
      </c>
      <c r="D369" s="111" t="s">
        <v>157</v>
      </c>
      <c r="E369" s="111" t="s">
        <v>739</v>
      </c>
      <c r="F369" s="111" t="s">
        <v>155</v>
      </c>
      <c r="G369" s="112"/>
      <c r="H369" s="112" t="s">
        <v>18</v>
      </c>
      <c r="I369" s="113"/>
      <c r="J369" s="114" t="s">
        <v>37</v>
      </c>
      <c r="K369" s="114">
        <v>25</v>
      </c>
      <c r="L369" s="118">
        <f t="shared" si="164"/>
        <v>2.076083043321733</v>
      </c>
      <c r="M369" s="122">
        <v>173</v>
      </c>
      <c r="N369" s="117"/>
      <c r="O369" s="118">
        <f t="shared" si="152"/>
        <v>0</v>
      </c>
      <c r="P369" s="119">
        <f t="shared" si="153"/>
        <v>0</v>
      </c>
      <c r="Q369" s="113" t="s">
        <v>1035</v>
      </c>
    </row>
    <row r="370" spans="1:17" s="108" customFormat="1" ht="15" customHeight="1">
      <c r="A370" s="131"/>
      <c r="B370" s="97" t="s">
        <v>1163</v>
      </c>
      <c r="C370" s="97" t="s">
        <v>1022</v>
      </c>
      <c r="D370" s="98" t="s">
        <v>157</v>
      </c>
      <c r="E370" s="98" t="s">
        <v>739</v>
      </c>
      <c r="F370" s="98" t="s">
        <v>155</v>
      </c>
      <c r="G370" s="132" t="s">
        <v>1115</v>
      </c>
      <c r="H370" s="99" t="s">
        <v>18</v>
      </c>
      <c r="I370" s="100"/>
      <c r="J370" s="101" t="s">
        <v>37</v>
      </c>
      <c r="K370" s="101">
        <v>25</v>
      </c>
      <c r="L370" s="105">
        <f t="shared" si="164"/>
        <v>1.7880715228609145</v>
      </c>
      <c r="M370" s="109">
        <v>149</v>
      </c>
      <c r="N370" s="104"/>
      <c r="O370" s="105">
        <f t="shared" ref="O370:O373" si="173">IF(N370&lt;100,L370*N370,L370*N370*0.95)</f>
        <v>0</v>
      </c>
      <c r="P370" s="106">
        <f t="shared" ref="P370:P373" si="174">IF(N370&lt;100,M370*N370,M370*N370*0.95)</f>
        <v>0</v>
      </c>
      <c r="Q370" s="100"/>
    </row>
    <row r="371" spans="1:17" s="108" customFormat="1" ht="15" customHeight="1">
      <c r="A371" s="131"/>
      <c r="B371" s="97" t="s">
        <v>1164</v>
      </c>
      <c r="C371" s="97" t="s">
        <v>1022</v>
      </c>
      <c r="D371" s="98" t="s">
        <v>157</v>
      </c>
      <c r="E371" s="98" t="s">
        <v>739</v>
      </c>
      <c r="F371" s="98" t="s">
        <v>155</v>
      </c>
      <c r="G371" s="99" t="s">
        <v>112</v>
      </c>
      <c r="H371" s="99" t="s">
        <v>18</v>
      </c>
      <c r="I371" s="100"/>
      <c r="J371" s="101" t="s">
        <v>37</v>
      </c>
      <c r="K371" s="101">
        <v>25</v>
      </c>
      <c r="L371" s="105">
        <f t="shared" si="164"/>
        <v>1.9320772830913238</v>
      </c>
      <c r="M371" s="109">
        <v>161</v>
      </c>
      <c r="N371" s="104"/>
      <c r="O371" s="105">
        <f t="shared" si="173"/>
        <v>0</v>
      </c>
      <c r="P371" s="106">
        <f t="shared" si="174"/>
        <v>0</v>
      </c>
      <c r="Q371" s="100"/>
    </row>
    <row r="372" spans="1:17" s="108" customFormat="1" ht="15" customHeight="1">
      <c r="A372" s="131"/>
      <c r="B372" s="97" t="s">
        <v>1165</v>
      </c>
      <c r="C372" s="97" t="s">
        <v>1022</v>
      </c>
      <c r="D372" s="98" t="s">
        <v>157</v>
      </c>
      <c r="E372" s="98" t="s">
        <v>739</v>
      </c>
      <c r="F372" s="98" t="s">
        <v>155</v>
      </c>
      <c r="G372" s="99" t="s">
        <v>43</v>
      </c>
      <c r="H372" s="99" t="s">
        <v>18</v>
      </c>
      <c r="I372" s="100"/>
      <c r="J372" s="101" t="s">
        <v>37</v>
      </c>
      <c r="K372" s="101">
        <v>25</v>
      </c>
      <c r="L372" s="105">
        <f t="shared" si="164"/>
        <v>2.076083043321733</v>
      </c>
      <c r="M372" s="109">
        <v>173</v>
      </c>
      <c r="N372" s="104"/>
      <c r="O372" s="105">
        <f t="shared" si="173"/>
        <v>0</v>
      </c>
      <c r="P372" s="106">
        <f t="shared" si="174"/>
        <v>0</v>
      </c>
      <c r="Q372" s="100"/>
    </row>
    <row r="373" spans="1:17" s="108" customFormat="1" ht="15" customHeight="1">
      <c r="A373" s="131"/>
      <c r="B373" s="97" t="s">
        <v>1166</v>
      </c>
      <c r="C373" s="97" t="s">
        <v>1022</v>
      </c>
      <c r="D373" s="98" t="s">
        <v>157</v>
      </c>
      <c r="E373" s="98" t="s">
        <v>739</v>
      </c>
      <c r="F373" s="98" t="s">
        <v>155</v>
      </c>
      <c r="G373" s="99" t="s">
        <v>558</v>
      </c>
      <c r="H373" s="99" t="s">
        <v>18</v>
      </c>
      <c r="I373" s="100"/>
      <c r="J373" s="101" t="s">
        <v>37</v>
      </c>
      <c r="K373" s="101">
        <v>25</v>
      </c>
      <c r="L373" s="105">
        <f t="shared" si="164"/>
        <v>2.2440897635905435</v>
      </c>
      <c r="M373" s="109">
        <v>187</v>
      </c>
      <c r="N373" s="104"/>
      <c r="O373" s="105">
        <f t="shared" si="173"/>
        <v>0</v>
      </c>
      <c r="P373" s="106">
        <f t="shared" si="174"/>
        <v>0</v>
      </c>
      <c r="Q373" s="100"/>
    </row>
    <row r="374" spans="1:17" s="121" customFormat="1" ht="15" hidden="1" customHeight="1">
      <c r="A374" s="130"/>
      <c r="B374" s="110" t="s">
        <v>467</v>
      </c>
      <c r="C374" s="110" t="s">
        <v>1021</v>
      </c>
      <c r="D374" s="111" t="s">
        <v>952</v>
      </c>
      <c r="E374" s="111" t="s">
        <v>741</v>
      </c>
      <c r="F374" s="111" t="s">
        <v>547</v>
      </c>
      <c r="G374" s="112" t="s">
        <v>556</v>
      </c>
      <c r="H374" s="112" t="s">
        <v>8</v>
      </c>
      <c r="I374" s="113"/>
      <c r="J374" s="114" t="s">
        <v>1020</v>
      </c>
      <c r="K374" s="114">
        <v>25</v>
      </c>
      <c r="L374" s="115">
        <v>1.76</v>
      </c>
      <c r="M374" s="116">
        <f t="shared" ref="M374:M421" si="175">L374*$M$7</f>
        <v>146.66079999999999</v>
      </c>
      <c r="N374" s="117"/>
      <c r="O374" s="118">
        <f t="shared" si="152"/>
        <v>0</v>
      </c>
      <c r="P374" s="119">
        <f t="shared" si="153"/>
        <v>0</v>
      </c>
      <c r="Q374" s="113" t="s">
        <v>1035</v>
      </c>
    </row>
    <row r="375" spans="1:17" s="121" customFormat="1" ht="15" hidden="1" customHeight="1">
      <c r="A375" s="130"/>
      <c r="B375" s="110" t="s">
        <v>468</v>
      </c>
      <c r="C375" s="110" t="s">
        <v>1021</v>
      </c>
      <c r="D375" s="111" t="s">
        <v>953</v>
      </c>
      <c r="E375" s="111" t="s">
        <v>742</v>
      </c>
      <c r="F375" s="111" t="s">
        <v>547</v>
      </c>
      <c r="G375" s="112" t="s">
        <v>558</v>
      </c>
      <c r="H375" s="112" t="s">
        <v>8</v>
      </c>
      <c r="I375" s="113"/>
      <c r="J375" s="114" t="s">
        <v>1020</v>
      </c>
      <c r="K375" s="114">
        <v>25</v>
      </c>
      <c r="L375" s="115">
        <v>1.59</v>
      </c>
      <c r="M375" s="116">
        <f t="shared" si="175"/>
        <v>132.49469999999999</v>
      </c>
      <c r="N375" s="117"/>
      <c r="O375" s="118">
        <f t="shared" si="152"/>
        <v>0</v>
      </c>
      <c r="P375" s="119">
        <f t="shared" si="153"/>
        <v>0</v>
      </c>
      <c r="Q375" s="113" t="s">
        <v>1035</v>
      </c>
    </row>
    <row r="376" spans="1:17" s="121" customFormat="1" ht="15" hidden="1" customHeight="1">
      <c r="A376" s="130"/>
      <c r="B376" s="110" t="s">
        <v>469</v>
      </c>
      <c r="C376" s="110" t="s">
        <v>1021</v>
      </c>
      <c r="D376" s="111" t="s">
        <v>954</v>
      </c>
      <c r="E376" s="111" t="s">
        <v>743</v>
      </c>
      <c r="F376" s="111" t="s">
        <v>547</v>
      </c>
      <c r="G376" s="112" t="s">
        <v>112</v>
      </c>
      <c r="H376" s="112" t="s">
        <v>13</v>
      </c>
      <c r="I376" s="113" t="s">
        <v>53</v>
      </c>
      <c r="J376" s="114" t="s">
        <v>1020</v>
      </c>
      <c r="K376" s="114">
        <v>25</v>
      </c>
      <c r="L376" s="115">
        <v>1.9</v>
      </c>
      <c r="M376" s="116">
        <f t="shared" si="175"/>
        <v>158.327</v>
      </c>
      <c r="N376" s="117"/>
      <c r="O376" s="118">
        <f t="shared" si="152"/>
        <v>0</v>
      </c>
      <c r="P376" s="119">
        <f t="shared" si="153"/>
        <v>0</v>
      </c>
      <c r="Q376" s="113" t="s">
        <v>1035</v>
      </c>
    </row>
    <row r="377" spans="1:17" s="121" customFormat="1" ht="15" hidden="1" customHeight="1">
      <c r="A377" s="130"/>
      <c r="B377" s="110" t="s">
        <v>470</v>
      </c>
      <c r="C377" s="110" t="s">
        <v>1021</v>
      </c>
      <c r="D377" s="111" t="s">
        <v>955</v>
      </c>
      <c r="E377" s="111" t="s">
        <v>744</v>
      </c>
      <c r="F377" s="111" t="s">
        <v>547</v>
      </c>
      <c r="G377" s="112" t="s">
        <v>575</v>
      </c>
      <c r="H377" s="112" t="s">
        <v>8</v>
      </c>
      <c r="I377" s="113"/>
      <c r="J377" s="114" t="s">
        <v>1020</v>
      </c>
      <c r="K377" s="114">
        <v>25</v>
      </c>
      <c r="L377" s="115">
        <v>2.0799999999999996</v>
      </c>
      <c r="M377" s="116">
        <f t="shared" si="175"/>
        <v>173.32639999999998</v>
      </c>
      <c r="N377" s="117"/>
      <c r="O377" s="118">
        <f t="shared" si="152"/>
        <v>0</v>
      </c>
      <c r="P377" s="119">
        <f t="shared" si="153"/>
        <v>0</v>
      </c>
      <c r="Q377" s="113" t="s">
        <v>1035</v>
      </c>
    </row>
    <row r="378" spans="1:17" s="121" customFormat="1" ht="15" hidden="1" customHeight="1">
      <c r="A378" s="130"/>
      <c r="B378" s="110" t="s">
        <v>471</v>
      </c>
      <c r="C378" s="110" t="s">
        <v>1021</v>
      </c>
      <c r="D378" s="111" t="s">
        <v>956</v>
      </c>
      <c r="E378" s="111" t="s">
        <v>745</v>
      </c>
      <c r="F378" s="111" t="s">
        <v>547</v>
      </c>
      <c r="G378" s="112" t="s">
        <v>575</v>
      </c>
      <c r="H378" s="112" t="s">
        <v>8</v>
      </c>
      <c r="I378" s="113"/>
      <c r="J378" s="114" t="s">
        <v>1020</v>
      </c>
      <c r="K378" s="114">
        <v>25</v>
      </c>
      <c r="L378" s="115">
        <v>3.48</v>
      </c>
      <c r="M378" s="116">
        <f t="shared" si="175"/>
        <v>289.98840000000001</v>
      </c>
      <c r="N378" s="117"/>
      <c r="O378" s="118">
        <f t="shared" si="152"/>
        <v>0</v>
      </c>
      <c r="P378" s="119">
        <f t="shared" si="153"/>
        <v>0</v>
      </c>
      <c r="Q378" s="113" t="s">
        <v>1035</v>
      </c>
    </row>
    <row r="379" spans="1:17" s="121" customFormat="1" ht="15" hidden="1" customHeight="1">
      <c r="A379" s="130"/>
      <c r="B379" s="110" t="s">
        <v>472</v>
      </c>
      <c r="C379" s="110" t="s">
        <v>1021</v>
      </c>
      <c r="D379" s="111" t="s">
        <v>957</v>
      </c>
      <c r="E379" s="111" t="s">
        <v>746</v>
      </c>
      <c r="F379" s="111" t="s">
        <v>547</v>
      </c>
      <c r="G379" s="112" t="s">
        <v>558</v>
      </c>
      <c r="H379" s="112" t="s">
        <v>8</v>
      </c>
      <c r="I379" s="113"/>
      <c r="J379" s="114" t="s">
        <v>1020</v>
      </c>
      <c r="K379" s="114">
        <v>25</v>
      </c>
      <c r="L379" s="115">
        <v>1.29</v>
      </c>
      <c r="M379" s="116">
        <f t="shared" si="175"/>
        <v>107.4957</v>
      </c>
      <c r="N379" s="117"/>
      <c r="O379" s="118">
        <f t="shared" si="152"/>
        <v>0</v>
      </c>
      <c r="P379" s="119">
        <f t="shared" si="153"/>
        <v>0</v>
      </c>
      <c r="Q379" s="113" t="s">
        <v>1035</v>
      </c>
    </row>
    <row r="380" spans="1:17" s="121" customFormat="1" ht="15" hidden="1" customHeight="1">
      <c r="A380" s="130"/>
      <c r="B380" s="110" t="s">
        <v>473</v>
      </c>
      <c r="C380" s="110" t="s">
        <v>1021</v>
      </c>
      <c r="D380" s="111" t="s">
        <v>958</v>
      </c>
      <c r="E380" s="111" t="s">
        <v>747</v>
      </c>
      <c r="F380" s="111" t="s">
        <v>547</v>
      </c>
      <c r="G380" s="112" t="s">
        <v>556</v>
      </c>
      <c r="H380" s="112" t="s">
        <v>8</v>
      </c>
      <c r="I380" s="113" t="s">
        <v>53</v>
      </c>
      <c r="J380" s="114" t="s">
        <v>1020</v>
      </c>
      <c r="K380" s="114">
        <v>25</v>
      </c>
      <c r="L380" s="115">
        <v>2.0799999999999996</v>
      </c>
      <c r="M380" s="116">
        <f t="shared" si="175"/>
        <v>173.32639999999998</v>
      </c>
      <c r="N380" s="117"/>
      <c r="O380" s="118">
        <f t="shared" si="152"/>
        <v>0</v>
      </c>
      <c r="P380" s="119">
        <f t="shared" si="153"/>
        <v>0</v>
      </c>
      <c r="Q380" s="113" t="s">
        <v>1035</v>
      </c>
    </row>
    <row r="381" spans="1:17" s="121" customFormat="1" ht="15" hidden="1" customHeight="1">
      <c r="A381" s="130"/>
      <c r="B381" s="110" t="s">
        <v>474</v>
      </c>
      <c r="C381" s="110" t="s">
        <v>1021</v>
      </c>
      <c r="D381" s="111" t="s">
        <v>959</v>
      </c>
      <c r="E381" s="111" t="s">
        <v>748</v>
      </c>
      <c r="F381" s="111" t="s">
        <v>547</v>
      </c>
      <c r="G381" s="112" t="s">
        <v>558</v>
      </c>
      <c r="H381" s="112" t="s">
        <v>8</v>
      </c>
      <c r="I381" s="113"/>
      <c r="J381" s="114" t="s">
        <v>1020</v>
      </c>
      <c r="K381" s="114">
        <v>25</v>
      </c>
      <c r="L381" s="115">
        <v>1.43</v>
      </c>
      <c r="M381" s="116">
        <f t="shared" si="175"/>
        <v>119.16189999999999</v>
      </c>
      <c r="N381" s="117"/>
      <c r="O381" s="118">
        <f t="shared" si="152"/>
        <v>0</v>
      </c>
      <c r="P381" s="119">
        <f t="shared" si="153"/>
        <v>0</v>
      </c>
      <c r="Q381" s="113" t="s">
        <v>1035</v>
      </c>
    </row>
    <row r="382" spans="1:17" s="121" customFormat="1" ht="15" hidden="1" customHeight="1">
      <c r="A382" s="130"/>
      <c r="B382" s="110" t="s">
        <v>475</v>
      </c>
      <c r="C382" s="110" t="s">
        <v>1021</v>
      </c>
      <c r="D382" s="111" t="s">
        <v>960</v>
      </c>
      <c r="E382" s="111" t="s">
        <v>749</v>
      </c>
      <c r="F382" s="111" t="s">
        <v>547</v>
      </c>
      <c r="G382" s="112" t="s">
        <v>558</v>
      </c>
      <c r="H382" s="112" t="s">
        <v>8</v>
      </c>
      <c r="I382" s="113" t="s">
        <v>53</v>
      </c>
      <c r="J382" s="114" t="s">
        <v>1020</v>
      </c>
      <c r="K382" s="114">
        <v>25</v>
      </c>
      <c r="L382" s="115">
        <v>1.29</v>
      </c>
      <c r="M382" s="116">
        <f t="shared" si="175"/>
        <v>107.4957</v>
      </c>
      <c r="N382" s="117"/>
      <c r="O382" s="118">
        <f t="shared" si="152"/>
        <v>0</v>
      </c>
      <c r="P382" s="119">
        <f t="shared" si="153"/>
        <v>0</v>
      </c>
      <c r="Q382" s="113" t="s">
        <v>1035</v>
      </c>
    </row>
    <row r="383" spans="1:17" s="121" customFormat="1" ht="15" hidden="1" customHeight="1">
      <c r="A383" s="130"/>
      <c r="B383" s="110" t="s">
        <v>476</v>
      </c>
      <c r="C383" s="110" t="s">
        <v>1021</v>
      </c>
      <c r="D383" s="111" t="s">
        <v>961</v>
      </c>
      <c r="E383" s="111" t="s">
        <v>749</v>
      </c>
      <c r="F383" s="111" t="s">
        <v>750</v>
      </c>
      <c r="G383" s="112" t="s">
        <v>558</v>
      </c>
      <c r="H383" s="112" t="s">
        <v>8</v>
      </c>
      <c r="I383" s="113" t="s">
        <v>53</v>
      </c>
      <c r="J383" s="114" t="s">
        <v>1020</v>
      </c>
      <c r="K383" s="114">
        <v>25</v>
      </c>
      <c r="L383" s="115">
        <v>1.43</v>
      </c>
      <c r="M383" s="116">
        <f t="shared" si="175"/>
        <v>119.16189999999999</v>
      </c>
      <c r="N383" s="117"/>
      <c r="O383" s="118">
        <f t="shared" si="152"/>
        <v>0</v>
      </c>
      <c r="P383" s="119">
        <f t="shared" si="153"/>
        <v>0</v>
      </c>
      <c r="Q383" s="120" t="s">
        <v>1025</v>
      </c>
    </row>
    <row r="384" spans="1:17" s="121" customFormat="1" ht="15" hidden="1" customHeight="1">
      <c r="A384" s="130"/>
      <c r="B384" s="110" t="s">
        <v>477</v>
      </c>
      <c r="C384" s="110" t="s">
        <v>1021</v>
      </c>
      <c r="D384" s="111" t="s">
        <v>961</v>
      </c>
      <c r="E384" s="111" t="s">
        <v>749</v>
      </c>
      <c r="F384" s="111" t="s">
        <v>751</v>
      </c>
      <c r="G384" s="112" t="s">
        <v>558</v>
      </c>
      <c r="H384" s="112" t="s">
        <v>8</v>
      </c>
      <c r="I384" s="113" t="s">
        <v>53</v>
      </c>
      <c r="J384" s="114" t="s">
        <v>1020</v>
      </c>
      <c r="K384" s="114">
        <v>25</v>
      </c>
      <c r="L384" s="115">
        <v>1.43</v>
      </c>
      <c r="M384" s="116">
        <f t="shared" si="175"/>
        <v>119.16189999999999</v>
      </c>
      <c r="N384" s="117"/>
      <c r="O384" s="118">
        <f t="shared" si="152"/>
        <v>0</v>
      </c>
      <c r="P384" s="119">
        <f t="shared" si="153"/>
        <v>0</v>
      </c>
      <c r="Q384" s="120" t="s">
        <v>1025</v>
      </c>
    </row>
    <row r="385" spans="1:17" s="121" customFormat="1" ht="15" hidden="1" customHeight="1">
      <c r="A385" s="130"/>
      <c r="B385" s="110" t="s">
        <v>478</v>
      </c>
      <c r="C385" s="110" t="s">
        <v>1021</v>
      </c>
      <c r="D385" s="111" t="s">
        <v>962</v>
      </c>
      <c r="E385" s="111" t="s">
        <v>752</v>
      </c>
      <c r="F385" s="111" t="s">
        <v>547</v>
      </c>
      <c r="G385" s="112" t="s">
        <v>558</v>
      </c>
      <c r="H385" s="112" t="s">
        <v>8</v>
      </c>
      <c r="I385" s="113"/>
      <c r="J385" s="114" t="s">
        <v>1020</v>
      </c>
      <c r="K385" s="114">
        <v>25</v>
      </c>
      <c r="L385" s="115">
        <v>3.1399999999999997</v>
      </c>
      <c r="M385" s="116">
        <f t="shared" si="175"/>
        <v>261.65619999999996</v>
      </c>
      <c r="N385" s="117"/>
      <c r="O385" s="118">
        <f t="shared" si="152"/>
        <v>0</v>
      </c>
      <c r="P385" s="119">
        <f t="shared" si="153"/>
        <v>0</v>
      </c>
      <c r="Q385" s="113" t="s">
        <v>1035</v>
      </c>
    </row>
    <row r="386" spans="1:17" s="121" customFormat="1" ht="15" hidden="1" customHeight="1">
      <c r="A386" s="130"/>
      <c r="B386" s="110" t="s">
        <v>479</v>
      </c>
      <c r="C386" s="110" t="s">
        <v>1021</v>
      </c>
      <c r="D386" s="111" t="s">
        <v>958</v>
      </c>
      <c r="E386" s="111" t="s">
        <v>753</v>
      </c>
      <c r="F386" s="111" t="s">
        <v>547</v>
      </c>
      <c r="G386" s="112" t="s">
        <v>558</v>
      </c>
      <c r="H386" s="112" t="s">
        <v>8</v>
      </c>
      <c r="I386" s="113"/>
      <c r="J386" s="114" t="s">
        <v>1020</v>
      </c>
      <c r="K386" s="114">
        <v>25</v>
      </c>
      <c r="L386" s="115">
        <v>1.59</v>
      </c>
      <c r="M386" s="116">
        <f t="shared" si="175"/>
        <v>132.49469999999999</v>
      </c>
      <c r="N386" s="117"/>
      <c r="O386" s="118">
        <f t="shared" si="152"/>
        <v>0</v>
      </c>
      <c r="P386" s="119">
        <f t="shared" si="153"/>
        <v>0</v>
      </c>
      <c r="Q386" s="113" t="s">
        <v>1035</v>
      </c>
    </row>
    <row r="387" spans="1:17" s="121" customFormat="1" ht="15" hidden="1" customHeight="1">
      <c r="A387" s="130"/>
      <c r="B387" s="110" t="s">
        <v>480</v>
      </c>
      <c r="C387" s="110" t="s">
        <v>1021</v>
      </c>
      <c r="D387" s="111" t="s">
        <v>963</v>
      </c>
      <c r="E387" s="111" t="s">
        <v>754</v>
      </c>
      <c r="F387" s="111" t="s">
        <v>547</v>
      </c>
      <c r="G387" s="112" t="s">
        <v>548</v>
      </c>
      <c r="H387" s="112" t="s">
        <v>13</v>
      </c>
      <c r="I387" s="113"/>
      <c r="J387" s="114" t="s">
        <v>1020</v>
      </c>
      <c r="K387" s="114">
        <v>25</v>
      </c>
      <c r="L387" s="115">
        <v>2.0799999999999996</v>
      </c>
      <c r="M387" s="116">
        <f t="shared" si="175"/>
        <v>173.32639999999998</v>
      </c>
      <c r="N387" s="117"/>
      <c r="O387" s="118">
        <f t="shared" si="152"/>
        <v>0</v>
      </c>
      <c r="P387" s="119">
        <f t="shared" si="153"/>
        <v>0</v>
      </c>
      <c r="Q387" s="113" t="s">
        <v>1035</v>
      </c>
    </row>
    <row r="388" spans="1:17" s="121" customFormat="1" ht="15" hidden="1" customHeight="1">
      <c r="A388" s="130"/>
      <c r="B388" s="110" t="s">
        <v>481</v>
      </c>
      <c r="C388" s="110" t="s">
        <v>1021</v>
      </c>
      <c r="D388" s="111" t="s">
        <v>964</v>
      </c>
      <c r="E388" s="111" t="s">
        <v>755</v>
      </c>
      <c r="F388" s="111" t="s">
        <v>547</v>
      </c>
      <c r="G388" s="112" t="s">
        <v>558</v>
      </c>
      <c r="H388" s="112" t="s">
        <v>8</v>
      </c>
      <c r="I388" s="113"/>
      <c r="J388" s="114" t="s">
        <v>1020</v>
      </c>
      <c r="K388" s="114">
        <v>25</v>
      </c>
      <c r="L388" s="115">
        <v>1.76</v>
      </c>
      <c r="M388" s="116">
        <f t="shared" si="175"/>
        <v>146.66079999999999</v>
      </c>
      <c r="N388" s="117"/>
      <c r="O388" s="118">
        <f t="shared" si="152"/>
        <v>0</v>
      </c>
      <c r="P388" s="119">
        <f t="shared" si="153"/>
        <v>0</v>
      </c>
      <c r="Q388" s="113" t="s">
        <v>1035</v>
      </c>
    </row>
    <row r="389" spans="1:17" s="121" customFormat="1" ht="15" hidden="1" customHeight="1">
      <c r="A389" s="130"/>
      <c r="B389" s="110" t="s">
        <v>482</v>
      </c>
      <c r="C389" s="110" t="s">
        <v>1021</v>
      </c>
      <c r="D389" s="111" t="s">
        <v>965</v>
      </c>
      <c r="E389" s="111" t="s">
        <v>756</v>
      </c>
      <c r="F389" s="111" t="s">
        <v>547</v>
      </c>
      <c r="G389" s="112" t="s">
        <v>575</v>
      </c>
      <c r="H389" s="112" t="s">
        <v>8</v>
      </c>
      <c r="I389" s="113"/>
      <c r="J389" s="114" t="s">
        <v>1020</v>
      </c>
      <c r="K389" s="114">
        <v>25</v>
      </c>
      <c r="L389" s="115">
        <v>3.48</v>
      </c>
      <c r="M389" s="116">
        <f t="shared" si="175"/>
        <v>289.98840000000001</v>
      </c>
      <c r="N389" s="117"/>
      <c r="O389" s="118">
        <f t="shared" si="152"/>
        <v>0</v>
      </c>
      <c r="P389" s="119">
        <f t="shared" si="153"/>
        <v>0</v>
      </c>
      <c r="Q389" s="113" t="s">
        <v>1035</v>
      </c>
    </row>
    <row r="390" spans="1:17" s="108" customFormat="1" ht="15" customHeight="1">
      <c r="A390" s="129"/>
      <c r="B390" s="97" t="s">
        <v>483</v>
      </c>
      <c r="C390" s="97" t="s">
        <v>1021</v>
      </c>
      <c r="D390" s="98" t="s">
        <v>966</v>
      </c>
      <c r="E390" s="98" t="s">
        <v>757</v>
      </c>
      <c r="F390" s="98" t="s">
        <v>547</v>
      </c>
      <c r="G390" s="99" t="s">
        <v>758</v>
      </c>
      <c r="H390" s="99" t="s">
        <v>8</v>
      </c>
      <c r="I390" s="100"/>
      <c r="J390" s="101" t="s">
        <v>1020</v>
      </c>
      <c r="K390" s="101">
        <v>25</v>
      </c>
      <c r="L390" s="102">
        <v>2.6999999999999997</v>
      </c>
      <c r="M390" s="103">
        <f t="shared" si="175"/>
        <v>224.99099999999999</v>
      </c>
      <c r="N390" s="104"/>
      <c r="O390" s="105">
        <f t="shared" si="152"/>
        <v>0</v>
      </c>
      <c r="P390" s="106">
        <f t="shared" si="153"/>
        <v>0</v>
      </c>
      <c r="Q390" s="107" t="s">
        <v>1025</v>
      </c>
    </row>
    <row r="391" spans="1:17" s="121" customFormat="1" ht="15" hidden="1" customHeight="1">
      <c r="A391" s="130"/>
      <c r="B391" s="110" t="s">
        <v>484</v>
      </c>
      <c r="C391" s="110" t="s">
        <v>1021</v>
      </c>
      <c r="D391" s="111" t="s">
        <v>967</v>
      </c>
      <c r="E391" s="111" t="s">
        <v>759</v>
      </c>
      <c r="F391" s="111" t="s">
        <v>547</v>
      </c>
      <c r="G391" s="112" t="s">
        <v>558</v>
      </c>
      <c r="H391" s="112" t="s">
        <v>8</v>
      </c>
      <c r="I391" s="113" t="s">
        <v>552</v>
      </c>
      <c r="J391" s="114" t="s">
        <v>1020</v>
      </c>
      <c r="K391" s="114">
        <v>25</v>
      </c>
      <c r="L391" s="115">
        <v>1.9</v>
      </c>
      <c r="M391" s="116">
        <f t="shared" si="175"/>
        <v>158.327</v>
      </c>
      <c r="N391" s="117"/>
      <c r="O391" s="118">
        <f t="shared" si="152"/>
        <v>0</v>
      </c>
      <c r="P391" s="119">
        <f t="shared" si="153"/>
        <v>0</v>
      </c>
      <c r="Q391" s="120" t="s">
        <v>1025</v>
      </c>
    </row>
    <row r="392" spans="1:17" s="121" customFormat="1" ht="15" hidden="1" customHeight="1">
      <c r="A392" s="130"/>
      <c r="B392" s="110" t="s">
        <v>485</v>
      </c>
      <c r="C392" s="110" t="s">
        <v>1021</v>
      </c>
      <c r="D392" s="111" t="s">
        <v>968</v>
      </c>
      <c r="E392" s="111" t="s">
        <v>760</v>
      </c>
      <c r="F392" s="111" t="s">
        <v>547</v>
      </c>
      <c r="G392" s="112" t="s">
        <v>761</v>
      </c>
      <c r="H392" s="112" t="s">
        <v>15</v>
      </c>
      <c r="I392" s="113"/>
      <c r="J392" s="114" t="s">
        <v>1020</v>
      </c>
      <c r="K392" s="114">
        <v>25</v>
      </c>
      <c r="L392" s="115">
        <v>2.38</v>
      </c>
      <c r="M392" s="116">
        <f t="shared" si="175"/>
        <v>198.32539999999997</v>
      </c>
      <c r="N392" s="117"/>
      <c r="O392" s="118">
        <f t="shared" si="152"/>
        <v>0</v>
      </c>
      <c r="P392" s="119">
        <f t="shared" si="153"/>
        <v>0</v>
      </c>
      <c r="Q392" s="113" t="s">
        <v>1035</v>
      </c>
    </row>
    <row r="393" spans="1:17" s="121" customFormat="1" ht="15" hidden="1" customHeight="1">
      <c r="A393" s="130"/>
      <c r="B393" s="110" t="s">
        <v>486</v>
      </c>
      <c r="C393" s="110" t="s">
        <v>1021</v>
      </c>
      <c r="D393" s="111" t="s">
        <v>969</v>
      </c>
      <c r="E393" s="111" t="s">
        <v>762</v>
      </c>
      <c r="F393" s="111" t="s">
        <v>547</v>
      </c>
      <c r="G393" s="112" t="s">
        <v>763</v>
      </c>
      <c r="H393" s="112" t="s">
        <v>8</v>
      </c>
      <c r="I393" s="113"/>
      <c r="J393" s="114" t="s">
        <v>1020</v>
      </c>
      <c r="K393" s="114">
        <v>25</v>
      </c>
      <c r="L393" s="115">
        <v>4.25</v>
      </c>
      <c r="M393" s="116">
        <f t="shared" si="175"/>
        <v>354.15249999999997</v>
      </c>
      <c r="N393" s="117"/>
      <c r="O393" s="118">
        <f t="shared" si="152"/>
        <v>0</v>
      </c>
      <c r="P393" s="119">
        <f t="shared" si="153"/>
        <v>0</v>
      </c>
      <c r="Q393" s="113" t="s">
        <v>1035</v>
      </c>
    </row>
    <row r="394" spans="1:17" s="121" customFormat="1" ht="15" hidden="1" customHeight="1">
      <c r="A394" s="130"/>
      <c r="B394" s="110" t="s">
        <v>487</v>
      </c>
      <c r="C394" s="110" t="s">
        <v>1021</v>
      </c>
      <c r="D394" s="111" t="s">
        <v>970</v>
      </c>
      <c r="E394" s="111" t="s">
        <v>764</v>
      </c>
      <c r="F394" s="111" t="s">
        <v>547</v>
      </c>
      <c r="G394" s="112" t="s">
        <v>558</v>
      </c>
      <c r="H394" s="112" t="s">
        <v>11</v>
      </c>
      <c r="I394" s="113"/>
      <c r="J394" s="114" t="s">
        <v>1020</v>
      </c>
      <c r="K394" s="114">
        <v>25</v>
      </c>
      <c r="L394" s="115">
        <v>2.0799999999999996</v>
      </c>
      <c r="M394" s="116">
        <f t="shared" si="175"/>
        <v>173.32639999999998</v>
      </c>
      <c r="N394" s="117"/>
      <c r="O394" s="118">
        <f t="shared" si="152"/>
        <v>0</v>
      </c>
      <c r="P394" s="119">
        <f t="shared" si="153"/>
        <v>0</v>
      </c>
      <c r="Q394" s="113" t="s">
        <v>1035</v>
      </c>
    </row>
    <row r="395" spans="1:17" s="121" customFormat="1" ht="15" hidden="1" customHeight="1">
      <c r="A395" s="130"/>
      <c r="B395" s="110" t="s">
        <v>488</v>
      </c>
      <c r="C395" s="110" t="s">
        <v>1021</v>
      </c>
      <c r="D395" s="111" t="s">
        <v>971</v>
      </c>
      <c r="E395" s="111" t="s">
        <v>765</v>
      </c>
      <c r="F395" s="111" t="s">
        <v>766</v>
      </c>
      <c r="G395" s="112" t="s">
        <v>43</v>
      </c>
      <c r="H395" s="112" t="s">
        <v>18</v>
      </c>
      <c r="I395" s="113"/>
      <c r="J395" s="114" t="s">
        <v>1020</v>
      </c>
      <c r="K395" s="114">
        <v>25</v>
      </c>
      <c r="L395" s="115">
        <v>5.2</v>
      </c>
      <c r="M395" s="116">
        <f t="shared" si="175"/>
        <v>433.31600000000003</v>
      </c>
      <c r="N395" s="117"/>
      <c r="O395" s="118">
        <f t="shared" si="152"/>
        <v>0</v>
      </c>
      <c r="P395" s="119">
        <f t="shared" si="153"/>
        <v>0</v>
      </c>
      <c r="Q395" s="120" t="s">
        <v>1025</v>
      </c>
    </row>
    <row r="396" spans="1:17" s="121" customFormat="1" ht="15" hidden="1" customHeight="1">
      <c r="A396" s="130"/>
      <c r="B396" s="110" t="s">
        <v>489</v>
      </c>
      <c r="C396" s="110" t="s">
        <v>1021</v>
      </c>
      <c r="D396" s="111" t="s">
        <v>972</v>
      </c>
      <c r="E396" s="111" t="s">
        <v>767</v>
      </c>
      <c r="F396" s="111" t="s">
        <v>547</v>
      </c>
      <c r="G396" s="112" t="s">
        <v>617</v>
      </c>
      <c r="H396" s="112" t="s">
        <v>11</v>
      </c>
      <c r="I396" s="113" t="s">
        <v>701</v>
      </c>
      <c r="J396" s="114" t="s">
        <v>1020</v>
      </c>
      <c r="K396" s="114">
        <v>25</v>
      </c>
      <c r="L396" s="115">
        <v>3.9299999999999997</v>
      </c>
      <c r="M396" s="116">
        <f t="shared" si="175"/>
        <v>327.48689999999999</v>
      </c>
      <c r="N396" s="117"/>
      <c r="O396" s="118">
        <f t="shared" si="152"/>
        <v>0</v>
      </c>
      <c r="P396" s="119">
        <f t="shared" si="153"/>
        <v>0</v>
      </c>
      <c r="Q396" s="113" t="s">
        <v>1035</v>
      </c>
    </row>
    <row r="397" spans="1:17" s="121" customFormat="1" ht="15" hidden="1" customHeight="1">
      <c r="A397" s="130"/>
      <c r="B397" s="110" t="s">
        <v>490</v>
      </c>
      <c r="C397" s="110" t="s">
        <v>1021</v>
      </c>
      <c r="D397" s="111" t="s">
        <v>973</v>
      </c>
      <c r="E397" s="111" t="s">
        <v>768</v>
      </c>
      <c r="F397" s="111" t="s">
        <v>547</v>
      </c>
      <c r="G397" s="112" t="s">
        <v>556</v>
      </c>
      <c r="H397" s="112" t="s">
        <v>8</v>
      </c>
      <c r="I397" s="113"/>
      <c r="J397" s="114" t="s">
        <v>1020</v>
      </c>
      <c r="K397" s="114">
        <v>25</v>
      </c>
      <c r="L397" s="115">
        <v>1.59</v>
      </c>
      <c r="M397" s="116">
        <f t="shared" si="175"/>
        <v>132.49469999999999</v>
      </c>
      <c r="N397" s="117"/>
      <c r="O397" s="118">
        <f t="shared" si="152"/>
        <v>0</v>
      </c>
      <c r="P397" s="119">
        <f t="shared" si="153"/>
        <v>0</v>
      </c>
      <c r="Q397" s="113" t="s">
        <v>1035</v>
      </c>
    </row>
    <row r="398" spans="1:17" s="108" customFormat="1" ht="15" customHeight="1">
      <c r="A398" s="123"/>
      <c r="B398" s="97" t="s">
        <v>491</v>
      </c>
      <c r="C398" s="97" t="s">
        <v>1021</v>
      </c>
      <c r="D398" s="98" t="s">
        <v>974</v>
      </c>
      <c r="E398" s="98" t="s">
        <v>769</v>
      </c>
      <c r="F398" s="98" t="s">
        <v>547</v>
      </c>
      <c r="G398" s="99" t="s">
        <v>548</v>
      </c>
      <c r="H398" s="99" t="s">
        <v>13</v>
      </c>
      <c r="I398" s="100" t="s">
        <v>53</v>
      </c>
      <c r="J398" s="101" t="s">
        <v>1020</v>
      </c>
      <c r="K398" s="101">
        <v>25</v>
      </c>
      <c r="L398" s="102">
        <v>1.29</v>
      </c>
      <c r="M398" s="103">
        <f t="shared" si="175"/>
        <v>107.4957</v>
      </c>
      <c r="N398" s="104"/>
      <c r="O398" s="105">
        <f t="shared" ref="O398:O495" si="176">IF(N398&lt;100,L398*N398,L398*N398*0.95)</f>
        <v>0</v>
      </c>
      <c r="P398" s="106">
        <f t="shared" ref="P398:P495" si="177">IF(N398&lt;100,M398*N398,M398*N398*0.95)</f>
        <v>0</v>
      </c>
      <c r="Q398" s="107" t="s">
        <v>1025</v>
      </c>
    </row>
    <row r="399" spans="1:17" s="121" customFormat="1" ht="15" hidden="1" customHeight="1">
      <c r="A399" s="130"/>
      <c r="B399" s="110" t="s">
        <v>492</v>
      </c>
      <c r="C399" s="110" t="s">
        <v>1021</v>
      </c>
      <c r="D399" s="111" t="s">
        <v>975</v>
      </c>
      <c r="E399" s="111" t="s">
        <v>769</v>
      </c>
      <c r="F399" s="111" t="s">
        <v>770</v>
      </c>
      <c r="G399" s="112" t="s">
        <v>558</v>
      </c>
      <c r="H399" s="112" t="s">
        <v>15</v>
      </c>
      <c r="I399" s="113" t="s">
        <v>550</v>
      </c>
      <c r="J399" s="114" t="s">
        <v>1020</v>
      </c>
      <c r="K399" s="114">
        <v>25</v>
      </c>
      <c r="L399" s="115">
        <v>2.38</v>
      </c>
      <c r="M399" s="116">
        <f t="shared" si="175"/>
        <v>198.32539999999997</v>
      </c>
      <c r="N399" s="117"/>
      <c r="O399" s="118">
        <f t="shared" si="176"/>
        <v>0</v>
      </c>
      <c r="P399" s="119">
        <f t="shared" si="177"/>
        <v>0</v>
      </c>
      <c r="Q399" s="113" t="s">
        <v>1035</v>
      </c>
    </row>
    <row r="400" spans="1:17" s="121" customFormat="1" ht="15" hidden="1" customHeight="1">
      <c r="A400" s="130"/>
      <c r="B400" s="110" t="s">
        <v>493</v>
      </c>
      <c r="C400" s="110" t="s">
        <v>1021</v>
      </c>
      <c r="D400" s="111" t="s">
        <v>976</v>
      </c>
      <c r="E400" s="111" t="s">
        <v>771</v>
      </c>
      <c r="F400" s="111" t="s">
        <v>547</v>
      </c>
      <c r="G400" s="112" t="s">
        <v>575</v>
      </c>
      <c r="H400" s="112" t="s">
        <v>13</v>
      </c>
      <c r="I400" s="113" t="s">
        <v>552</v>
      </c>
      <c r="J400" s="114" t="s">
        <v>1020</v>
      </c>
      <c r="K400" s="114">
        <v>25</v>
      </c>
      <c r="L400" s="115">
        <v>1.76</v>
      </c>
      <c r="M400" s="116">
        <f t="shared" si="175"/>
        <v>146.66079999999999</v>
      </c>
      <c r="N400" s="117"/>
      <c r="O400" s="118">
        <f t="shared" si="176"/>
        <v>0</v>
      </c>
      <c r="P400" s="119">
        <f t="shared" si="177"/>
        <v>0</v>
      </c>
      <c r="Q400" s="113" t="s">
        <v>1035</v>
      </c>
    </row>
    <row r="401" spans="1:17" s="121" customFormat="1" ht="15" hidden="1" customHeight="1">
      <c r="A401" s="130"/>
      <c r="B401" s="110" t="s">
        <v>494</v>
      </c>
      <c r="C401" s="110" t="s">
        <v>1021</v>
      </c>
      <c r="D401" s="111" t="s">
        <v>977</v>
      </c>
      <c r="E401" s="111" t="s">
        <v>772</v>
      </c>
      <c r="F401" s="111" t="s">
        <v>547</v>
      </c>
      <c r="G401" s="112" t="s">
        <v>558</v>
      </c>
      <c r="H401" s="112" t="s">
        <v>13</v>
      </c>
      <c r="I401" s="113"/>
      <c r="J401" s="114" t="s">
        <v>1020</v>
      </c>
      <c r="K401" s="114">
        <v>25</v>
      </c>
      <c r="L401" s="115">
        <v>2.6999999999999997</v>
      </c>
      <c r="M401" s="116">
        <f t="shared" si="175"/>
        <v>224.99099999999999</v>
      </c>
      <c r="N401" s="117"/>
      <c r="O401" s="118">
        <f t="shared" si="176"/>
        <v>0</v>
      </c>
      <c r="P401" s="119">
        <f t="shared" si="177"/>
        <v>0</v>
      </c>
      <c r="Q401" s="113" t="s">
        <v>1035</v>
      </c>
    </row>
    <row r="402" spans="1:17" s="121" customFormat="1" ht="15" hidden="1" customHeight="1">
      <c r="A402" s="130"/>
      <c r="B402" s="110" t="s">
        <v>495</v>
      </c>
      <c r="C402" s="110" t="s">
        <v>1021</v>
      </c>
      <c r="D402" s="111" t="s">
        <v>978</v>
      </c>
      <c r="E402" s="111" t="s">
        <v>773</v>
      </c>
      <c r="F402" s="111" t="s">
        <v>547</v>
      </c>
      <c r="G402" s="112" t="s">
        <v>558</v>
      </c>
      <c r="H402" s="112" t="s">
        <v>13</v>
      </c>
      <c r="I402" s="113" t="s">
        <v>552</v>
      </c>
      <c r="J402" s="114" t="s">
        <v>1020</v>
      </c>
      <c r="K402" s="114">
        <v>25</v>
      </c>
      <c r="L402" s="115">
        <v>1.9</v>
      </c>
      <c r="M402" s="116">
        <f t="shared" si="175"/>
        <v>158.327</v>
      </c>
      <c r="N402" s="117"/>
      <c r="O402" s="118">
        <f t="shared" si="176"/>
        <v>0</v>
      </c>
      <c r="P402" s="119">
        <f t="shared" si="177"/>
        <v>0</v>
      </c>
      <c r="Q402" s="113" t="s">
        <v>1035</v>
      </c>
    </row>
    <row r="403" spans="1:17" s="121" customFormat="1" ht="15" hidden="1" customHeight="1">
      <c r="A403" s="130"/>
      <c r="B403" s="110" t="s">
        <v>496</v>
      </c>
      <c r="C403" s="110" t="s">
        <v>1021</v>
      </c>
      <c r="D403" s="111" t="s">
        <v>979</v>
      </c>
      <c r="E403" s="111" t="s">
        <v>773</v>
      </c>
      <c r="F403" s="111" t="s">
        <v>774</v>
      </c>
      <c r="G403" s="112" t="s">
        <v>558</v>
      </c>
      <c r="H403" s="112" t="s">
        <v>13</v>
      </c>
      <c r="I403" s="113" t="s">
        <v>53</v>
      </c>
      <c r="J403" s="114" t="s">
        <v>1020</v>
      </c>
      <c r="K403" s="114">
        <v>25</v>
      </c>
      <c r="L403" s="115">
        <v>2.0799999999999996</v>
      </c>
      <c r="M403" s="116">
        <f t="shared" si="175"/>
        <v>173.32639999999998</v>
      </c>
      <c r="N403" s="117"/>
      <c r="O403" s="118">
        <f t="shared" si="176"/>
        <v>0</v>
      </c>
      <c r="P403" s="119">
        <f t="shared" si="177"/>
        <v>0</v>
      </c>
      <c r="Q403" s="113" t="s">
        <v>1035</v>
      </c>
    </row>
    <row r="404" spans="1:17" s="121" customFormat="1" ht="15" hidden="1" customHeight="1">
      <c r="A404" s="130"/>
      <c r="B404" s="110" t="s">
        <v>497</v>
      </c>
      <c r="C404" s="110" t="s">
        <v>1021</v>
      </c>
      <c r="D404" s="111" t="s">
        <v>980</v>
      </c>
      <c r="E404" s="111" t="s">
        <v>775</v>
      </c>
      <c r="F404" s="111" t="s">
        <v>547</v>
      </c>
      <c r="G404" s="112" t="s">
        <v>558</v>
      </c>
      <c r="H404" s="112" t="s">
        <v>13</v>
      </c>
      <c r="I404" s="113"/>
      <c r="J404" s="114" t="s">
        <v>1020</v>
      </c>
      <c r="K404" s="114">
        <v>25</v>
      </c>
      <c r="L404" s="115">
        <v>2.84</v>
      </c>
      <c r="M404" s="116">
        <f t="shared" si="175"/>
        <v>236.65719999999999</v>
      </c>
      <c r="N404" s="117"/>
      <c r="O404" s="118">
        <f t="shared" si="176"/>
        <v>0</v>
      </c>
      <c r="P404" s="119">
        <f t="shared" si="177"/>
        <v>0</v>
      </c>
      <c r="Q404" s="113" t="s">
        <v>1035</v>
      </c>
    </row>
    <row r="405" spans="1:17" s="108" customFormat="1" ht="15" customHeight="1">
      <c r="A405" s="123"/>
      <c r="B405" s="97" t="s">
        <v>498</v>
      </c>
      <c r="C405" s="97" t="s">
        <v>1021</v>
      </c>
      <c r="D405" s="98" t="s">
        <v>981</v>
      </c>
      <c r="E405" s="98" t="s">
        <v>776</v>
      </c>
      <c r="F405" s="98" t="s">
        <v>547</v>
      </c>
      <c r="G405" s="99" t="s">
        <v>558</v>
      </c>
      <c r="H405" s="99" t="s">
        <v>13</v>
      </c>
      <c r="I405" s="100" t="s">
        <v>53</v>
      </c>
      <c r="J405" s="101" t="s">
        <v>1020</v>
      </c>
      <c r="K405" s="101">
        <v>25</v>
      </c>
      <c r="L405" s="102">
        <v>1.52</v>
      </c>
      <c r="M405" s="103">
        <f t="shared" si="175"/>
        <v>126.66159999999999</v>
      </c>
      <c r="N405" s="104"/>
      <c r="O405" s="105">
        <f t="shared" si="176"/>
        <v>0</v>
      </c>
      <c r="P405" s="106">
        <f t="shared" si="177"/>
        <v>0</v>
      </c>
      <c r="Q405" s="107" t="s">
        <v>1025</v>
      </c>
    </row>
    <row r="406" spans="1:17" s="108" customFormat="1" ht="15" customHeight="1">
      <c r="A406" s="123"/>
      <c r="B406" s="97" t="s">
        <v>499</v>
      </c>
      <c r="C406" s="97" t="s">
        <v>1021</v>
      </c>
      <c r="D406" s="98" t="s">
        <v>982</v>
      </c>
      <c r="E406" s="98" t="s">
        <v>777</v>
      </c>
      <c r="F406" s="98" t="s">
        <v>778</v>
      </c>
      <c r="G406" s="99" t="s">
        <v>558</v>
      </c>
      <c r="H406" s="99" t="s">
        <v>13</v>
      </c>
      <c r="I406" s="100" t="s">
        <v>53</v>
      </c>
      <c r="J406" s="101" t="s">
        <v>1020</v>
      </c>
      <c r="K406" s="101">
        <v>25</v>
      </c>
      <c r="L406" s="102">
        <v>1.68</v>
      </c>
      <c r="M406" s="103">
        <f t="shared" si="175"/>
        <v>139.99439999999998</v>
      </c>
      <c r="N406" s="104"/>
      <c r="O406" s="105">
        <f t="shared" si="176"/>
        <v>0</v>
      </c>
      <c r="P406" s="106">
        <f t="shared" si="177"/>
        <v>0</v>
      </c>
      <c r="Q406" s="107" t="s">
        <v>1025</v>
      </c>
    </row>
    <row r="407" spans="1:17" s="108" customFormat="1" ht="15" customHeight="1">
      <c r="A407" s="123"/>
      <c r="B407" s="97" t="s">
        <v>500</v>
      </c>
      <c r="C407" s="97" t="s">
        <v>1021</v>
      </c>
      <c r="D407" s="98" t="s">
        <v>982</v>
      </c>
      <c r="E407" s="98" t="s">
        <v>777</v>
      </c>
      <c r="F407" s="98" t="s">
        <v>779</v>
      </c>
      <c r="G407" s="99" t="s">
        <v>558</v>
      </c>
      <c r="H407" s="99" t="s">
        <v>13</v>
      </c>
      <c r="I407" s="100" t="s">
        <v>53</v>
      </c>
      <c r="J407" s="101" t="s">
        <v>1020</v>
      </c>
      <c r="K407" s="101">
        <v>25</v>
      </c>
      <c r="L407" s="102">
        <v>1.43</v>
      </c>
      <c r="M407" s="103">
        <f t="shared" si="175"/>
        <v>119.16189999999999</v>
      </c>
      <c r="N407" s="104"/>
      <c r="O407" s="105">
        <f t="shared" si="176"/>
        <v>0</v>
      </c>
      <c r="P407" s="106">
        <f t="shared" si="177"/>
        <v>0</v>
      </c>
      <c r="Q407" s="107" t="s">
        <v>1025</v>
      </c>
    </row>
    <row r="408" spans="1:17" s="108" customFormat="1" ht="15" customHeight="1">
      <c r="A408" s="123"/>
      <c r="B408" s="97" t="s">
        <v>501</v>
      </c>
      <c r="C408" s="97" t="s">
        <v>1021</v>
      </c>
      <c r="D408" s="98" t="s">
        <v>982</v>
      </c>
      <c r="E408" s="98" t="s">
        <v>777</v>
      </c>
      <c r="F408" s="98" t="s">
        <v>780</v>
      </c>
      <c r="G408" s="99" t="s">
        <v>558</v>
      </c>
      <c r="H408" s="99" t="s">
        <v>13</v>
      </c>
      <c r="I408" s="100" t="s">
        <v>53</v>
      </c>
      <c r="J408" s="101" t="s">
        <v>1020</v>
      </c>
      <c r="K408" s="101">
        <v>25</v>
      </c>
      <c r="L408" s="102">
        <v>1.43</v>
      </c>
      <c r="M408" s="103">
        <f t="shared" si="175"/>
        <v>119.16189999999999</v>
      </c>
      <c r="N408" s="104"/>
      <c r="O408" s="105">
        <f t="shared" si="176"/>
        <v>0</v>
      </c>
      <c r="P408" s="106">
        <f t="shared" si="177"/>
        <v>0</v>
      </c>
      <c r="Q408" s="107" t="s">
        <v>1025</v>
      </c>
    </row>
    <row r="409" spans="1:17" s="121" customFormat="1" ht="15" hidden="1" customHeight="1">
      <c r="A409" s="130"/>
      <c r="B409" s="110" t="s">
        <v>502</v>
      </c>
      <c r="C409" s="110" t="s">
        <v>1021</v>
      </c>
      <c r="D409" s="111" t="s">
        <v>983</v>
      </c>
      <c r="E409" s="111" t="s">
        <v>781</v>
      </c>
      <c r="F409" s="111" t="s">
        <v>547</v>
      </c>
      <c r="G409" s="112" t="s">
        <v>558</v>
      </c>
      <c r="H409" s="112" t="s">
        <v>13</v>
      </c>
      <c r="I409" s="113"/>
      <c r="J409" s="114" t="s">
        <v>1020</v>
      </c>
      <c r="K409" s="114">
        <v>25</v>
      </c>
      <c r="L409" s="115">
        <v>1.33</v>
      </c>
      <c r="M409" s="116">
        <f t="shared" si="175"/>
        <v>110.8289</v>
      </c>
      <c r="N409" s="117"/>
      <c r="O409" s="118">
        <f t="shared" si="176"/>
        <v>0</v>
      </c>
      <c r="P409" s="119">
        <f t="shared" si="177"/>
        <v>0</v>
      </c>
      <c r="Q409" s="113" t="s">
        <v>1035</v>
      </c>
    </row>
    <row r="410" spans="1:17" s="108" customFormat="1" ht="15" customHeight="1">
      <c r="A410" s="123"/>
      <c r="B410" s="97" t="s">
        <v>503</v>
      </c>
      <c r="C410" s="97" t="s">
        <v>1021</v>
      </c>
      <c r="D410" s="98" t="s">
        <v>984</v>
      </c>
      <c r="E410" s="98" t="s">
        <v>782</v>
      </c>
      <c r="F410" s="98" t="s">
        <v>547</v>
      </c>
      <c r="G410" s="99" t="s">
        <v>575</v>
      </c>
      <c r="H410" s="99" t="s">
        <v>13</v>
      </c>
      <c r="I410" s="100" t="s">
        <v>53</v>
      </c>
      <c r="J410" s="101" t="s">
        <v>1020</v>
      </c>
      <c r="K410" s="101">
        <v>25</v>
      </c>
      <c r="L410" s="102">
        <v>1.43</v>
      </c>
      <c r="M410" s="103">
        <f t="shared" si="175"/>
        <v>119.16189999999999</v>
      </c>
      <c r="N410" s="104"/>
      <c r="O410" s="105">
        <f t="shared" si="176"/>
        <v>0</v>
      </c>
      <c r="P410" s="106">
        <f t="shared" si="177"/>
        <v>0</v>
      </c>
      <c r="Q410" s="107" t="s">
        <v>1025</v>
      </c>
    </row>
    <row r="411" spans="1:17" s="108" customFormat="1" ht="15" customHeight="1">
      <c r="A411" s="123"/>
      <c r="B411" s="97" t="s">
        <v>504</v>
      </c>
      <c r="C411" s="97" t="s">
        <v>1021</v>
      </c>
      <c r="D411" s="98" t="s">
        <v>985</v>
      </c>
      <c r="E411" s="98" t="s">
        <v>782</v>
      </c>
      <c r="F411" s="98" t="s">
        <v>783</v>
      </c>
      <c r="G411" s="99" t="s">
        <v>558</v>
      </c>
      <c r="H411" s="99" t="s">
        <v>13</v>
      </c>
      <c r="I411" s="100" t="s">
        <v>53</v>
      </c>
      <c r="J411" s="101" t="s">
        <v>1020</v>
      </c>
      <c r="K411" s="101">
        <v>25</v>
      </c>
      <c r="L411" s="102">
        <v>1.3800000000000001</v>
      </c>
      <c r="M411" s="103">
        <f t="shared" si="175"/>
        <v>114.9954</v>
      </c>
      <c r="N411" s="104"/>
      <c r="O411" s="105">
        <f t="shared" si="176"/>
        <v>0</v>
      </c>
      <c r="P411" s="106">
        <f t="shared" si="177"/>
        <v>0</v>
      </c>
      <c r="Q411" s="107" t="s">
        <v>1025</v>
      </c>
    </row>
    <row r="412" spans="1:17" s="108" customFormat="1" ht="15" customHeight="1">
      <c r="A412" s="129"/>
      <c r="B412" s="97" t="s">
        <v>505</v>
      </c>
      <c r="C412" s="97" t="s">
        <v>1021</v>
      </c>
      <c r="D412" s="98" t="s">
        <v>986</v>
      </c>
      <c r="E412" s="98" t="s">
        <v>784</v>
      </c>
      <c r="F412" s="98" t="s">
        <v>547</v>
      </c>
      <c r="G412" s="99" t="s">
        <v>548</v>
      </c>
      <c r="H412" s="99" t="s">
        <v>11</v>
      </c>
      <c r="I412" s="100"/>
      <c r="J412" s="101" t="s">
        <v>1020</v>
      </c>
      <c r="K412" s="101">
        <v>25</v>
      </c>
      <c r="L412" s="102">
        <v>2.38</v>
      </c>
      <c r="M412" s="103">
        <f t="shared" si="175"/>
        <v>198.32539999999997</v>
      </c>
      <c r="N412" s="104"/>
      <c r="O412" s="105">
        <f t="shared" si="176"/>
        <v>0</v>
      </c>
      <c r="P412" s="106">
        <f t="shared" si="177"/>
        <v>0</v>
      </c>
      <c r="Q412" s="107" t="s">
        <v>1025</v>
      </c>
    </row>
    <row r="413" spans="1:17" s="108" customFormat="1" ht="15" customHeight="1">
      <c r="A413" s="129"/>
      <c r="B413" s="97" t="s">
        <v>506</v>
      </c>
      <c r="C413" s="97" t="s">
        <v>1021</v>
      </c>
      <c r="D413" s="98" t="s">
        <v>986</v>
      </c>
      <c r="E413" s="98" t="s">
        <v>784</v>
      </c>
      <c r="F413" s="98" t="s">
        <v>547</v>
      </c>
      <c r="G413" s="99" t="s">
        <v>558</v>
      </c>
      <c r="H413" s="99" t="s">
        <v>621</v>
      </c>
      <c r="I413" s="100"/>
      <c r="J413" s="101" t="s">
        <v>1020</v>
      </c>
      <c r="K413" s="101">
        <v>25</v>
      </c>
      <c r="L413" s="102">
        <v>2.6999999999999997</v>
      </c>
      <c r="M413" s="103">
        <f t="shared" si="175"/>
        <v>224.99099999999999</v>
      </c>
      <c r="N413" s="104"/>
      <c r="O413" s="105">
        <f t="shared" si="176"/>
        <v>0</v>
      </c>
      <c r="P413" s="106">
        <f t="shared" si="177"/>
        <v>0</v>
      </c>
      <c r="Q413" s="107" t="s">
        <v>1025</v>
      </c>
    </row>
    <row r="414" spans="1:17" s="121" customFormat="1" ht="15" hidden="1" customHeight="1">
      <c r="A414" s="130"/>
      <c r="B414" s="110" t="s">
        <v>507</v>
      </c>
      <c r="C414" s="110" t="s">
        <v>1021</v>
      </c>
      <c r="D414" s="111" t="s">
        <v>987</v>
      </c>
      <c r="E414" s="111" t="s">
        <v>785</v>
      </c>
      <c r="F414" s="111" t="s">
        <v>786</v>
      </c>
      <c r="G414" s="112" t="s">
        <v>787</v>
      </c>
      <c r="H414" s="112" t="s">
        <v>8</v>
      </c>
      <c r="I414" s="113"/>
      <c r="J414" s="114" t="s">
        <v>1020</v>
      </c>
      <c r="K414" s="114">
        <v>25</v>
      </c>
      <c r="L414" s="115">
        <v>1.97</v>
      </c>
      <c r="M414" s="116">
        <f t="shared" si="175"/>
        <v>164.1601</v>
      </c>
      <c r="N414" s="117"/>
      <c r="O414" s="118">
        <f t="shared" si="176"/>
        <v>0</v>
      </c>
      <c r="P414" s="119">
        <f t="shared" si="177"/>
        <v>0</v>
      </c>
      <c r="Q414" s="113" t="s">
        <v>1035</v>
      </c>
    </row>
    <row r="415" spans="1:17" s="121" customFormat="1" ht="15" hidden="1" customHeight="1">
      <c r="A415" s="130"/>
      <c r="B415" s="110" t="s">
        <v>508</v>
      </c>
      <c r="C415" s="110" t="s">
        <v>1021</v>
      </c>
      <c r="D415" s="111" t="s">
        <v>988</v>
      </c>
      <c r="E415" s="111" t="s">
        <v>785</v>
      </c>
      <c r="F415" s="111" t="s">
        <v>788</v>
      </c>
      <c r="G415" s="112" t="s">
        <v>43</v>
      </c>
      <c r="H415" s="112" t="s">
        <v>621</v>
      </c>
      <c r="I415" s="113"/>
      <c r="J415" s="114" t="s">
        <v>1020</v>
      </c>
      <c r="K415" s="114">
        <v>25</v>
      </c>
      <c r="L415" s="115">
        <v>2.84</v>
      </c>
      <c r="M415" s="116">
        <f t="shared" si="175"/>
        <v>236.65719999999999</v>
      </c>
      <c r="N415" s="117"/>
      <c r="O415" s="118">
        <f t="shared" si="176"/>
        <v>0</v>
      </c>
      <c r="P415" s="119">
        <f t="shared" si="177"/>
        <v>0</v>
      </c>
      <c r="Q415" s="113" t="s">
        <v>1035</v>
      </c>
    </row>
    <row r="416" spans="1:17" s="121" customFormat="1" ht="15" hidden="1" customHeight="1">
      <c r="A416" s="130"/>
      <c r="B416" s="110" t="s">
        <v>509</v>
      </c>
      <c r="C416" s="110" t="s">
        <v>1021</v>
      </c>
      <c r="D416" s="111" t="s">
        <v>989</v>
      </c>
      <c r="E416" s="111" t="s">
        <v>789</v>
      </c>
      <c r="F416" s="111" t="s">
        <v>547</v>
      </c>
      <c r="G416" s="112" t="s">
        <v>548</v>
      </c>
      <c r="H416" s="112" t="s">
        <v>13</v>
      </c>
      <c r="I416" s="113" t="s">
        <v>53</v>
      </c>
      <c r="J416" s="114" t="s">
        <v>1020</v>
      </c>
      <c r="K416" s="114">
        <v>25</v>
      </c>
      <c r="L416" s="115">
        <v>1.83</v>
      </c>
      <c r="M416" s="116">
        <f t="shared" si="175"/>
        <v>152.4939</v>
      </c>
      <c r="N416" s="117"/>
      <c r="O416" s="118">
        <f t="shared" si="176"/>
        <v>0</v>
      </c>
      <c r="P416" s="119">
        <f t="shared" si="177"/>
        <v>0</v>
      </c>
      <c r="Q416" s="113" t="s">
        <v>1035</v>
      </c>
    </row>
    <row r="417" spans="1:17" s="121" customFormat="1" ht="15" hidden="1" customHeight="1">
      <c r="A417" s="130"/>
      <c r="B417" s="110" t="s">
        <v>510</v>
      </c>
      <c r="C417" s="110" t="s">
        <v>1021</v>
      </c>
      <c r="D417" s="111" t="s">
        <v>990</v>
      </c>
      <c r="E417" s="111" t="s">
        <v>790</v>
      </c>
      <c r="F417" s="111" t="s">
        <v>791</v>
      </c>
      <c r="G417" s="112" t="s">
        <v>603</v>
      </c>
      <c r="H417" s="112" t="s">
        <v>13</v>
      </c>
      <c r="I417" s="113" t="s">
        <v>53</v>
      </c>
      <c r="J417" s="114" t="s">
        <v>1020</v>
      </c>
      <c r="K417" s="114">
        <v>25</v>
      </c>
      <c r="L417" s="115">
        <v>2.21</v>
      </c>
      <c r="M417" s="116">
        <f t="shared" si="175"/>
        <v>184.1593</v>
      </c>
      <c r="N417" s="117"/>
      <c r="O417" s="118">
        <f t="shared" si="176"/>
        <v>0</v>
      </c>
      <c r="P417" s="119">
        <f t="shared" si="177"/>
        <v>0</v>
      </c>
      <c r="Q417" s="113" t="s">
        <v>1035</v>
      </c>
    </row>
    <row r="418" spans="1:17" s="121" customFormat="1" ht="15" hidden="1" customHeight="1">
      <c r="A418" s="130"/>
      <c r="B418" s="110" t="s">
        <v>511</v>
      </c>
      <c r="C418" s="110" t="s">
        <v>1021</v>
      </c>
      <c r="D418" s="111" t="s">
        <v>991</v>
      </c>
      <c r="E418" s="111" t="s">
        <v>792</v>
      </c>
      <c r="F418" s="111" t="s">
        <v>547</v>
      </c>
      <c r="G418" s="112" t="s">
        <v>548</v>
      </c>
      <c r="H418" s="112" t="s">
        <v>13</v>
      </c>
      <c r="I418" s="113" t="s">
        <v>53</v>
      </c>
      <c r="J418" s="114" t="s">
        <v>1020</v>
      </c>
      <c r="K418" s="114">
        <v>25</v>
      </c>
      <c r="L418" s="115">
        <v>1.33</v>
      </c>
      <c r="M418" s="116">
        <f t="shared" si="175"/>
        <v>110.8289</v>
      </c>
      <c r="N418" s="117"/>
      <c r="O418" s="118">
        <f t="shared" si="176"/>
        <v>0</v>
      </c>
      <c r="P418" s="119">
        <f t="shared" si="177"/>
        <v>0</v>
      </c>
      <c r="Q418" s="113" t="s">
        <v>1035</v>
      </c>
    </row>
    <row r="419" spans="1:17" s="121" customFormat="1" ht="15" hidden="1" customHeight="1">
      <c r="A419" s="130"/>
      <c r="B419" s="110" t="s">
        <v>512</v>
      </c>
      <c r="C419" s="110" t="s">
        <v>1021</v>
      </c>
      <c r="D419" s="111" t="s">
        <v>992</v>
      </c>
      <c r="E419" s="111" t="s">
        <v>793</v>
      </c>
      <c r="F419" s="111" t="s">
        <v>547</v>
      </c>
      <c r="G419" s="112" t="s">
        <v>558</v>
      </c>
      <c r="H419" s="112" t="s">
        <v>13</v>
      </c>
      <c r="I419" s="113" t="s">
        <v>53</v>
      </c>
      <c r="J419" s="114" t="s">
        <v>1020</v>
      </c>
      <c r="K419" s="114">
        <v>25</v>
      </c>
      <c r="L419" s="115">
        <v>1.76</v>
      </c>
      <c r="M419" s="116">
        <f t="shared" si="175"/>
        <v>146.66079999999999</v>
      </c>
      <c r="N419" s="117"/>
      <c r="O419" s="118">
        <f t="shared" si="176"/>
        <v>0</v>
      </c>
      <c r="P419" s="119">
        <f t="shared" si="177"/>
        <v>0</v>
      </c>
      <c r="Q419" s="113" t="s">
        <v>1035</v>
      </c>
    </row>
    <row r="420" spans="1:17" s="121" customFormat="1" ht="15" hidden="1" customHeight="1">
      <c r="A420" s="130"/>
      <c r="B420" s="110" t="s">
        <v>513</v>
      </c>
      <c r="C420" s="110" t="s">
        <v>1021</v>
      </c>
      <c r="D420" s="111" t="s">
        <v>993</v>
      </c>
      <c r="E420" s="111" t="s">
        <v>794</v>
      </c>
      <c r="F420" s="111" t="s">
        <v>547</v>
      </c>
      <c r="G420" s="112" t="s">
        <v>173</v>
      </c>
      <c r="H420" s="112" t="s">
        <v>18</v>
      </c>
      <c r="I420" s="113"/>
      <c r="J420" s="114" t="s">
        <v>1020</v>
      </c>
      <c r="K420" s="114">
        <v>25</v>
      </c>
      <c r="L420" s="115">
        <v>2.52</v>
      </c>
      <c r="M420" s="116">
        <f t="shared" si="175"/>
        <v>209.99160000000001</v>
      </c>
      <c r="N420" s="117"/>
      <c r="O420" s="118">
        <f t="shared" si="176"/>
        <v>0</v>
      </c>
      <c r="P420" s="119">
        <f t="shared" si="177"/>
        <v>0</v>
      </c>
      <c r="Q420" s="113" t="s">
        <v>1035</v>
      </c>
    </row>
    <row r="421" spans="1:17" s="121" customFormat="1" ht="15" hidden="1" customHeight="1">
      <c r="A421" s="130"/>
      <c r="B421" s="110" t="s">
        <v>514</v>
      </c>
      <c r="C421" s="110" t="s">
        <v>1021</v>
      </c>
      <c r="D421" s="111" t="s">
        <v>994</v>
      </c>
      <c r="E421" s="111" t="s">
        <v>795</v>
      </c>
      <c r="F421" s="111" t="s">
        <v>547</v>
      </c>
      <c r="G421" s="112" t="s">
        <v>664</v>
      </c>
      <c r="H421" s="112" t="s">
        <v>13</v>
      </c>
      <c r="I421" s="113"/>
      <c r="J421" s="114" t="s">
        <v>1020</v>
      </c>
      <c r="K421" s="114">
        <v>25</v>
      </c>
      <c r="L421" s="115">
        <v>2.52</v>
      </c>
      <c r="M421" s="116">
        <f t="shared" si="175"/>
        <v>209.99160000000001</v>
      </c>
      <c r="N421" s="117"/>
      <c r="O421" s="118">
        <f t="shared" si="176"/>
        <v>0</v>
      </c>
      <c r="P421" s="119">
        <f t="shared" si="177"/>
        <v>0</v>
      </c>
      <c r="Q421" s="113" t="s">
        <v>1035</v>
      </c>
    </row>
    <row r="422" spans="1:17" s="108" customFormat="1" ht="15" customHeight="1">
      <c r="A422" s="123"/>
      <c r="B422" s="97" t="s">
        <v>158</v>
      </c>
      <c r="C422" s="97" t="s">
        <v>1022</v>
      </c>
      <c r="D422" s="98" t="s">
        <v>159</v>
      </c>
      <c r="E422" s="98" t="s">
        <v>796</v>
      </c>
      <c r="F422" s="98" t="s">
        <v>547</v>
      </c>
      <c r="G422" s="99" t="s">
        <v>43</v>
      </c>
      <c r="H422" s="99" t="s">
        <v>18</v>
      </c>
      <c r="I422" s="100"/>
      <c r="J422" s="101" t="s">
        <v>37</v>
      </c>
      <c r="K422" s="101">
        <v>25</v>
      </c>
      <c r="L422" s="105">
        <f>M422/$M$7</f>
        <v>1.2600504020160808</v>
      </c>
      <c r="M422" s="109">
        <v>105</v>
      </c>
      <c r="N422" s="104"/>
      <c r="O422" s="105">
        <f t="shared" si="176"/>
        <v>0</v>
      </c>
      <c r="P422" s="106">
        <f t="shared" si="177"/>
        <v>0</v>
      </c>
      <c r="Q422" s="107" t="s">
        <v>1025</v>
      </c>
    </row>
    <row r="423" spans="1:17" s="108" customFormat="1" ht="15" customHeight="1">
      <c r="A423" s="136"/>
      <c r="B423" s="97" t="s">
        <v>1167</v>
      </c>
      <c r="C423" s="97" t="s">
        <v>1022</v>
      </c>
      <c r="D423" s="98" t="s">
        <v>159</v>
      </c>
      <c r="E423" s="98" t="s">
        <v>796</v>
      </c>
      <c r="F423" s="98"/>
      <c r="G423" s="99" t="s">
        <v>558</v>
      </c>
      <c r="H423" s="99" t="s">
        <v>18</v>
      </c>
      <c r="I423" s="100"/>
      <c r="J423" s="101" t="s">
        <v>37</v>
      </c>
      <c r="K423" s="101">
        <v>25</v>
      </c>
      <c r="L423" s="105">
        <f>M423/$M$7</f>
        <v>1.2600504020160808</v>
      </c>
      <c r="M423" s="109">
        <v>105</v>
      </c>
      <c r="N423" s="104"/>
      <c r="O423" s="105">
        <f t="shared" ref="O423" si="178">IF(N423&lt;100,L423*N423,L423*N423*0.95)</f>
        <v>0</v>
      </c>
      <c r="P423" s="106">
        <f t="shared" ref="P423" si="179">IF(N423&lt;100,M423*N423,M423*N423*0.95)</f>
        <v>0</v>
      </c>
      <c r="Q423" s="107"/>
    </row>
    <row r="424" spans="1:17" s="121" customFormat="1" ht="15" hidden="1" customHeight="1">
      <c r="A424" s="130"/>
      <c r="B424" s="110" t="s">
        <v>515</v>
      </c>
      <c r="C424" s="110" t="s">
        <v>1021</v>
      </c>
      <c r="D424" s="111" t="s">
        <v>995</v>
      </c>
      <c r="E424" s="111" t="s">
        <v>797</v>
      </c>
      <c r="F424" s="111" t="s">
        <v>798</v>
      </c>
      <c r="G424" s="112" t="s">
        <v>662</v>
      </c>
      <c r="H424" s="112" t="s">
        <v>13</v>
      </c>
      <c r="I424" s="113"/>
      <c r="J424" s="114" t="s">
        <v>1020</v>
      </c>
      <c r="K424" s="114">
        <v>25</v>
      </c>
      <c r="L424" s="115">
        <v>1.69</v>
      </c>
      <c r="M424" s="116">
        <f>L424*$M$7</f>
        <v>140.82769999999999</v>
      </c>
      <c r="N424" s="117"/>
      <c r="O424" s="118">
        <f t="shared" si="176"/>
        <v>0</v>
      </c>
      <c r="P424" s="119">
        <f t="shared" si="177"/>
        <v>0</v>
      </c>
      <c r="Q424" s="113" t="s">
        <v>1035</v>
      </c>
    </row>
    <row r="425" spans="1:17" s="121" customFormat="1" ht="15" hidden="1" customHeight="1">
      <c r="A425" s="130"/>
      <c r="B425" s="110" t="s">
        <v>160</v>
      </c>
      <c r="C425" s="110" t="s">
        <v>1022</v>
      </c>
      <c r="D425" s="111" t="s">
        <v>995</v>
      </c>
      <c r="E425" s="111" t="s">
        <v>797</v>
      </c>
      <c r="F425" s="111" t="s">
        <v>161</v>
      </c>
      <c r="G425" s="112"/>
      <c r="H425" s="112" t="s">
        <v>18</v>
      </c>
      <c r="I425" s="113"/>
      <c r="J425" s="114" t="s">
        <v>37</v>
      </c>
      <c r="K425" s="114">
        <v>25</v>
      </c>
      <c r="L425" s="118">
        <f>M425/$M$7</f>
        <v>2.3640945637825515</v>
      </c>
      <c r="M425" s="122">
        <v>197</v>
      </c>
      <c r="N425" s="117"/>
      <c r="O425" s="118">
        <f t="shared" si="176"/>
        <v>0</v>
      </c>
      <c r="P425" s="119">
        <f t="shared" si="177"/>
        <v>0</v>
      </c>
      <c r="Q425" s="120" t="s">
        <v>1025</v>
      </c>
    </row>
    <row r="426" spans="1:17" s="108" customFormat="1" ht="15" customHeight="1">
      <c r="A426" s="131"/>
      <c r="B426" s="97" t="s">
        <v>1168</v>
      </c>
      <c r="C426" s="97" t="s">
        <v>1022</v>
      </c>
      <c r="D426" s="98" t="s">
        <v>995</v>
      </c>
      <c r="E426" s="98" t="s">
        <v>797</v>
      </c>
      <c r="F426" s="98" t="s">
        <v>161</v>
      </c>
      <c r="G426" s="132" t="s">
        <v>1115</v>
      </c>
      <c r="H426" s="99" t="s">
        <v>18</v>
      </c>
      <c r="I426" s="100"/>
      <c r="J426" s="101" t="s">
        <v>37</v>
      </c>
      <c r="K426" s="101">
        <v>25</v>
      </c>
      <c r="L426" s="105">
        <f t="shared" ref="L426:L427" si="180">M426/$M$7</f>
        <v>2.2680907236289451</v>
      </c>
      <c r="M426" s="109">
        <v>189</v>
      </c>
      <c r="N426" s="104"/>
      <c r="O426" s="105">
        <f t="shared" ref="O426:O427" si="181">IF(N426&lt;100,L426*N426,L426*N426*0.95)</f>
        <v>0</v>
      </c>
      <c r="P426" s="106">
        <f t="shared" ref="P426:P427" si="182">IF(N426&lt;100,M426*N426,M426*N426*0.95)</f>
        <v>0</v>
      </c>
      <c r="Q426" s="107"/>
    </row>
    <row r="427" spans="1:17" s="108" customFormat="1" ht="15" customHeight="1">
      <c r="A427" s="131"/>
      <c r="B427" s="97" t="s">
        <v>1169</v>
      </c>
      <c r="C427" s="97" t="s">
        <v>1022</v>
      </c>
      <c r="D427" s="98" t="s">
        <v>995</v>
      </c>
      <c r="E427" s="98" t="s">
        <v>797</v>
      </c>
      <c r="F427" s="98" t="s">
        <v>161</v>
      </c>
      <c r="G427" s="99" t="s">
        <v>112</v>
      </c>
      <c r="H427" s="99" t="s">
        <v>18</v>
      </c>
      <c r="I427" s="100"/>
      <c r="J427" s="101" t="s">
        <v>37</v>
      </c>
      <c r="K427" s="101">
        <v>25</v>
      </c>
      <c r="L427" s="105">
        <f t="shared" si="180"/>
        <v>2.3640945637825515</v>
      </c>
      <c r="M427" s="109">
        <v>197</v>
      </c>
      <c r="N427" s="104"/>
      <c r="O427" s="105">
        <f t="shared" si="181"/>
        <v>0</v>
      </c>
      <c r="P427" s="106">
        <f t="shared" si="182"/>
        <v>0</v>
      </c>
      <c r="Q427" s="107"/>
    </row>
    <row r="428" spans="1:17" s="121" customFormat="1" ht="15" hidden="1" customHeight="1">
      <c r="A428" s="130"/>
      <c r="B428" s="110" t="s">
        <v>516</v>
      </c>
      <c r="C428" s="110" t="s">
        <v>1021</v>
      </c>
      <c r="D428" s="111" t="s">
        <v>996</v>
      </c>
      <c r="E428" s="111" t="s">
        <v>799</v>
      </c>
      <c r="F428" s="111" t="s">
        <v>800</v>
      </c>
      <c r="G428" s="112" t="s">
        <v>717</v>
      </c>
      <c r="H428" s="112" t="s">
        <v>13</v>
      </c>
      <c r="I428" s="113" t="s">
        <v>53</v>
      </c>
      <c r="J428" s="114" t="s">
        <v>1020</v>
      </c>
      <c r="K428" s="114">
        <v>25</v>
      </c>
      <c r="L428" s="115">
        <v>1.69</v>
      </c>
      <c r="M428" s="116">
        <f t="shared" ref="M428:M429" si="183">L428*$M$7</f>
        <v>140.82769999999999</v>
      </c>
      <c r="N428" s="117"/>
      <c r="O428" s="118">
        <f t="shared" si="176"/>
        <v>0</v>
      </c>
      <c r="P428" s="119">
        <f t="shared" si="177"/>
        <v>0</v>
      </c>
      <c r="Q428" s="120" t="s">
        <v>1025</v>
      </c>
    </row>
    <row r="429" spans="1:17" s="121" customFormat="1" ht="15" hidden="1" customHeight="1">
      <c r="A429" s="130"/>
      <c r="B429" s="110" t="s">
        <v>517</v>
      </c>
      <c r="C429" s="110" t="s">
        <v>1021</v>
      </c>
      <c r="D429" s="111" t="s">
        <v>997</v>
      </c>
      <c r="E429" s="111" t="s">
        <v>801</v>
      </c>
      <c r="F429" s="111" t="s">
        <v>802</v>
      </c>
      <c r="G429" s="112" t="s">
        <v>112</v>
      </c>
      <c r="H429" s="112" t="s">
        <v>13</v>
      </c>
      <c r="I429" s="113" t="s">
        <v>53</v>
      </c>
      <c r="J429" s="114" t="s">
        <v>1020</v>
      </c>
      <c r="K429" s="114">
        <v>25</v>
      </c>
      <c r="L429" s="115">
        <v>1.9</v>
      </c>
      <c r="M429" s="116">
        <f t="shared" si="183"/>
        <v>158.327</v>
      </c>
      <c r="N429" s="117"/>
      <c r="O429" s="118">
        <f t="shared" si="176"/>
        <v>0</v>
      </c>
      <c r="P429" s="119">
        <f t="shared" si="177"/>
        <v>0</v>
      </c>
      <c r="Q429" s="120" t="s">
        <v>1025</v>
      </c>
    </row>
    <row r="430" spans="1:17" s="108" customFormat="1" ht="15" customHeight="1">
      <c r="A430" s="123"/>
      <c r="B430" s="97" t="s">
        <v>162</v>
      </c>
      <c r="C430" s="97" t="s">
        <v>1022</v>
      </c>
      <c r="D430" s="98" t="s">
        <v>997</v>
      </c>
      <c r="E430" s="98" t="s">
        <v>801</v>
      </c>
      <c r="F430" s="98" t="s">
        <v>163</v>
      </c>
      <c r="G430" s="99" t="s">
        <v>164</v>
      </c>
      <c r="H430" s="99" t="s">
        <v>18</v>
      </c>
      <c r="I430" s="100"/>
      <c r="J430" s="101" t="s">
        <v>37</v>
      </c>
      <c r="K430" s="101">
        <v>25</v>
      </c>
      <c r="L430" s="105">
        <f t="shared" ref="L430:L433" si="184">M430/$M$7</f>
        <v>2.1720868834753388</v>
      </c>
      <c r="M430" s="109">
        <v>181</v>
      </c>
      <c r="N430" s="104"/>
      <c r="O430" s="105">
        <f t="shared" si="176"/>
        <v>0</v>
      </c>
      <c r="P430" s="106">
        <f t="shared" si="177"/>
        <v>0</v>
      </c>
      <c r="Q430" s="107" t="s">
        <v>1025</v>
      </c>
    </row>
    <row r="431" spans="1:17" s="108" customFormat="1" ht="15" customHeight="1">
      <c r="A431" s="136"/>
      <c r="B431" s="97" t="s">
        <v>1170</v>
      </c>
      <c r="C431" s="97" t="s">
        <v>1022</v>
      </c>
      <c r="D431" s="98" t="s">
        <v>997</v>
      </c>
      <c r="E431" s="98" t="s">
        <v>801</v>
      </c>
      <c r="F431" s="98" t="s">
        <v>163</v>
      </c>
      <c r="G431" s="132" t="s">
        <v>1115</v>
      </c>
      <c r="H431" s="99" t="s">
        <v>18</v>
      </c>
      <c r="I431" s="100"/>
      <c r="J431" s="101" t="s">
        <v>37</v>
      </c>
      <c r="K431" s="101">
        <v>25</v>
      </c>
      <c r="L431" s="105">
        <f t="shared" si="184"/>
        <v>2.1720868834753388</v>
      </c>
      <c r="M431" s="109">
        <v>181</v>
      </c>
      <c r="N431" s="104"/>
      <c r="O431" s="105">
        <f t="shared" ref="O431:O432" si="185">IF(N431&lt;100,L431*N431,L431*N431*0.95)</f>
        <v>0</v>
      </c>
      <c r="P431" s="106">
        <f t="shared" ref="P431:P432" si="186">IF(N431&lt;100,M431*N431,M431*N431*0.95)</f>
        <v>0</v>
      </c>
      <c r="Q431" s="107"/>
    </row>
    <row r="432" spans="1:17" s="108" customFormat="1" ht="15" customHeight="1">
      <c r="A432" s="136"/>
      <c r="B432" s="97" t="s">
        <v>1171</v>
      </c>
      <c r="C432" s="97" t="s">
        <v>1022</v>
      </c>
      <c r="D432" s="98" t="s">
        <v>997</v>
      </c>
      <c r="E432" s="98" t="s">
        <v>801</v>
      </c>
      <c r="F432" s="98" t="s">
        <v>163</v>
      </c>
      <c r="G432" s="99" t="s">
        <v>112</v>
      </c>
      <c r="H432" s="99" t="s">
        <v>18</v>
      </c>
      <c r="I432" s="100"/>
      <c r="J432" s="101" t="s">
        <v>37</v>
      </c>
      <c r="K432" s="101">
        <v>25</v>
      </c>
      <c r="L432" s="105">
        <f t="shared" si="184"/>
        <v>2.3160926437057481</v>
      </c>
      <c r="M432" s="109">
        <v>193</v>
      </c>
      <c r="N432" s="104"/>
      <c r="O432" s="105">
        <f t="shared" si="185"/>
        <v>0</v>
      </c>
      <c r="P432" s="106">
        <f t="shared" si="186"/>
        <v>0</v>
      </c>
      <c r="Q432" s="107"/>
    </row>
    <row r="433" spans="1:17" s="121" customFormat="1" ht="15" hidden="1" customHeight="1">
      <c r="A433" s="130"/>
      <c r="B433" s="110" t="s">
        <v>165</v>
      </c>
      <c r="C433" s="110" t="s">
        <v>1022</v>
      </c>
      <c r="D433" s="111" t="s">
        <v>997</v>
      </c>
      <c r="E433" s="111" t="s">
        <v>801</v>
      </c>
      <c r="F433" s="111" t="s">
        <v>166</v>
      </c>
      <c r="G433" s="112"/>
      <c r="H433" s="112" t="s">
        <v>18</v>
      </c>
      <c r="I433" s="113"/>
      <c r="J433" s="114" t="s">
        <v>37</v>
      </c>
      <c r="K433" s="114">
        <v>25</v>
      </c>
      <c r="L433" s="118">
        <f t="shared" si="184"/>
        <v>2.1720868834753388</v>
      </c>
      <c r="M433" s="122">
        <v>181</v>
      </c>
      <c r="N433" s="117"/>
      <c r="O433" s="118">
        <f t="shared" si="176"/>
        <v>0</v>
      </c>
      <c r="P433" s="119">
        <f t="shared" si="177"/>
        <v>0</v>
      </c>
      <c r="Q433" s="113" t="s">
        <v>1035</v>
      </c>
    </row>
    <row r="434" spans="1:17" s="121" customFormat="1" ht="15" hidden="1" customHeight="1">
      <c r="A434" s="130"/>
      <c r="B434" s="110" t="s">
        <v>518</v>
      </c>
      <c r="C434" s="110" t="s">
        <v>1021</v>
      </c>
      <c r="D434" s="111" t="s">
        <v>997</v>
      </c>
      <c r="E434" s="111" t="s">
        <v>801</v>
      </c>
      <c r="F434" s="111" t="s">
        <v>168</v>
      </c>
      <c r="G434" s="112" t="s">
        <v>662</v>
      </c>
      <c r="H434" s="112" t="s">
        <v>15</v>
      </c>
      <c r="I434" s="113" t="s">
        <v>53</v>
      </c>
      <c r="J434" s="114" t="s">
        <v>1020</v>
      </c>
      <c r="K434" s="114">
        <v>25</v>
      </c>
      <c r="L434" s="115">
        <v>2.38</v>
      </c>
      <c r="M434" s="116">
        <f>L434*$M$7</f>
        <v>198.32539999999997</v>
      </c>
      <c r="N434" s="117"/>
      <c r="O434" s="118">
        <f t="shared" si="176"/>
        <v>0</v>
      </c>
      <c r="P434" s="119">
        <f t="shared" si="177"/>
        <v>0</v>
      </c>
      <c r="Q434" s="120" t="s">
        <v>1025</v>
      </c>
    </row>
    <row r="435" spans="1:17" s="108" customFormat="1" ht="15" customHeight="1">
      <c r="A435" s="131"/>
      <c r="B435" s="97" t="s">
        <v>1172</v>
      </c>
      <c r="C435" s="97" t="s">
        <v>1022</v>
      </c>
      <c r="D435" s="98" t="s">
        <v>997</v>
      </c>
      <c r="E435" s="98" t="s">
        <v>801</v>
      </c>
      <c r="F435" s="98" t="s">
        <v>168</v>
      </c>
      <c r="G435" s="132" t="s">
        <v>1096</v>
      </c>
      <c r="H435" s="99" t="s">
        <v>18</v>
      </c>
      <c r="I435" s="100"/>
      <c r="J435" s="101" t="s">
        <v>37</v>
      </c>
      <c r="K435" s="101">
        <v>25</v>
      </c>
      <c r="L435" s="105">
        <f>M435/$M$7</f>
        <v>1.812072482899316</v>
      </c>
      <c r="M435" s="103">
        <v>151</v>
      </c>
      <c r="N435" s="104"/>
      <c r="O435" s="105">
        <f t="shared" ref="O435" si="187">IF(N435&lt;100,L435*N435,L435*N435*0.95)</f>
        <v>0</v>
      </c>
      <c r="P435" s="106">
        <f t="shared" ref="P435" si="188">IF(N435&lt;100,M435*N435,M435*N435*0.95)</f>
        <v>0</v>
      </c>
      <c r="Q435" s="107"/>
    </row>
    <row r="436" spans="1:17" s="121" customFormat="1" ht="15" hidden="1" customHeight="1">
      <c r="A436" s="130"/>
      <c r="B436" s="110" t="s">
        <v>167</v>
      </c>
      <c r="C436" s="110" t="s">
        <v>1022</v>
      </c>
      <c r="D436" s="111" t="s">
        <v>997</v>
      </c>
      <c r="E436" s="111" t="s">
        <v>801</v>
      </c>
      <c r="F436" s="111" t="s">
        <v>168</v>
      </c>
      <c r="G436" s="112"/>
      <c r="H436" s="112" t="s">
        <v>18</v>
      </c>
      <c r="I436" s="113"/>
      <c r="J436" s="114" t="s">
        <v>37</v>
      </c>
      <c r="K436" s="114">
        <v>25</v>
      </c>
      <c r="L436" s="118">
        <f>M436/$M$7</f>
        <v>2.1720868834753388</v>
      </c>
      <c r="M436" s="122">
        <v>181</v>
      </c>
      <c r="N436" s="117"/>
      <c r="O436" s="118">
        <f t="shared" si="176"/>
        <v>0</v>
      </c>
      <c r="P436" s="119">
        <f t="shared" si="177"/>
        <v>0</v>
      </c>
      <c r="Q436" s="120" t="s">
        <v>1025</v>
      </c>
    </row>
    <row r="437" spans="1:17" s="108" customFormat="1" ht="15" customHeight="1">
      <c r="A437" s="131"/>
      <c r="B437" s="97" t="s">
        <v>1173</v>
      </c>
      <c r="C437" s="97" t="s">
        <v>1022</v>
      </c>
      <c r="D437" s="98" t="s">
        <v>997</v>
      </c>
      <c r="E437" s="98" t="s">
        <v>801</v>
      </c>
      <c r="F437" s="98" t="s">
        <v>168</v>
      </c>
      <c r="G437" s="132" t="s">
        <v>1115</v>
      </c>
      <c r="H437" s="99" t="s">
        <v>18</v>
      </c>
      <c r="I437" s="100"/>
      <c r="J437" s="101" t="s">
        <v>37</v>
      </c>
      <c r="K437" s="101">
        <v>25</v>
      </c>
      <c r="L437" s="105">
        <f t="shared" ref="L437:L438" si="189">M437/$M$7</f>
        <v>2.1720868834753388</v>
      </c>
      <c r="M437" s="109">
        <v>181</v>
      </c>
      <c r="N437" s="104"/>
      <c r="O437" s="105">
        <f t="shared" ref="O437:O438" si="190">IF(N437&lt;100,L437*N437,L437*N437*0.95)</f>
        <v>0</v>
      </c>
      <c r="P437" s="106">
        <f t="shared" ref="P437:P438" si="191">IF(N437&lt;100,M437*N437,M437*N437*0.95)</f>
        <v>0</v>
      </c>
      <c r="Q437" s="107"/>
    </row>
    <row r="438" spans="1:17" s="108" customFormat="1" ht="15" customHeight="1">
      <c r="A438" s="131"/>
      <c r="B438" s="97" t="s">
        <v>1174</v>
      </c>
      <c r="C438" s="97" t="s">
        <v>1022</v>
      </c>
      <c r="D438" s="98" t="s">
        <v>997</v>
      </c>
      <c r="E438" s="98" t="s">
        <v>801</v>
      </c>
      <c r="F438" s="98" t="s">
        <v>168</v>
      </c>
      <c r="G438" s="99" t="s">
        <v>112</v>
      </c>
      <c r="H438" s="99" t="s">
        <v>18</v>
      </c>
      <c r="I438" s="100"/>
      <c r="J438" s="101" t="s">
        <v>37</v>
      </c>
      <c r="K438" s="101">
        <v>25</v>
      </c>
      <c r="L438" s="105">
        <f t="shared" si="189"/>
        <v>2.3160926437057481</v>
      </c>
      <c r="M438" s="109">
        <v>193</v>
      </c>
      <c r="N438" s="104"/>
      <c r="O438" s="105">
        <f t="shared" si="190"/>
        <v>0</v>
      </c>
      <c r="P438" s="106">
        <f t="shared" si="191"/>
        <v>0</v>
      </c>
      <c r="Q438" s="107"/>
    </row>
    <row r="439" spans="1:17" s="121" customFormat="1" ht="15" hidden="1" customHeight="1">
      <c r="A439" s="130"/>
      <c r="B439" s="110" t="s">
        <v>519</v>
      </c>
      <c r="C439" s="110" t="s">
        <v>1021</v>
      </c>
      <c r="D439" s="111" t="s">
        <v>997</v>
      </c>
      <c r="E439" s="111" t="s">
        <v>801</v>
      </c>
      <c r="F439" s="111" t="s">
        <v>803</v>
      </c>
      <c r="G439" s="112" t="s">
        <v>662</v>
      </c>
      <c r="H439" s="112" t="s">
        <v>13</v>
      </c>
      <c r="I439" s="113"/>
      <c r="J439" s="114" t="s">
        <v>1020</v>
      </c>
      <c r="K439" s="114">
        <v>25</v>
      </c>
      <c r="L439" s="115">
        <v>1.66</v>
      </c>
      <c r="M439" s="116">
        <f>L439*$M$7</f>
        <v>138.3278</v>
      </c>
      <c r="N439" s="117"/>
      <c r="O439" s="118">
        <f t="shared" si="176"/>
        <v>0</v>
      </c>
      <c r="P439" s="119">
        <f t="shared" si="177"/>
        <v>0</v>
      </c>
      <c r="Q439" s="113" t="s">
        <v>1035</v>
      </c>
    </row>
    <row r="440" spans="1:17" s="108" customFormat="1" ht="15" customHeight="1">
      <c r="A440" s="123"/>
      <c r="B440" s="97" t="s">
        <v>169</v>
      </c>
      <c r="C440" s="97" t="s">
        <v>1022</v>
      </c>
      <c r="D440" s="98" t="s">
        <v>997</v>
      </c>
      <c r="E440" s="98" t="s">
        <v>801</v>
      </c>
      <c r="F440" s="98" t="s">
        <v>170</v>
      </c>
      <c r="G440" s="99"/>
      <c r="H440" s="99" t="s">
        <v>18</v>
      </c>
      <c r="I440" s="100"/>
      <c r="J440" s="101" t="s">
        <v>37</v>
      </c>
      <c r="K440" s="101">
        <v>25</v>
      </c>
      <c r="L440" s="105">
        <f t="shared" ref="L440:L445" si="192">M440/$M$7</f>
        <v>2.1720868834753388</v>
      </c>
      <c r="M440" s="109">
        <v>181</v>
      </c>
      <c r="N440" s="104"/>
      <c r="O440" s="105">
        <f t="shared" si="176"/>
        <v>0</v>
      </c>
      <c r="P440" s="106">
        <f t="shared" si="177"/>
        <v>0</v>
      </c>
      <c r="Q440" s="107" t="s">
        <v>1025</v>
      </c>
    </row>
    <row r="441" spans="1:17" s="108" customFormat="1" ht="15" customHeight="1">
      <c r="A441" s="123"/>
      <c r="B441" s="97" t="s">
        <v>1175</v>
      </c>
      <c r="C441" s="97" t="s">
        <v>1022</v>
      </c>
      <c r="D441" s="98" t="s">
        <v>997</v>
      </c>
      <c r="E441" s="98" t="s">
        <v>801</v>
      </c>
      <c r="F441" s="98" t="s">
        <v>170</v>
      </c>
      <c r="G441" s="132" t="s">
        <v>1115</v>
      </c>
      <c r="H441" s="99" t="s">
        <v>18</v>
      </c>
      <c r="I441" s="100"/>
      <c r="J441" s="101" t="s">
        <v>37</v>
      </c>
      <c r="K441" s="101">
        <v>25</v>
      </c>
      <c r="L441" s="105">
        <f t="shared" si="192"/>
        <v>2.1720868834753388</v>
      </c>
      <c r="M441" s="109">
        <v>181</v>
      </c>
      <c r="N441" s="104"/>
      <c r="O441" s="105">
        <f t="shared" ref="O441:O442" si="193">IF(N441&lt;100,L441*N441,L441*N441*0.95)</f>
        <v>0</v>
      </c>
      <c r="P441" s="106">
        <f t="shared" ref="P441:P442" si="194">IF(N441&lt;100,M441*N441,M441*N441*0.95)</f>
        <v>0</v>
      </c>
      <c r="Q441" s="107"/>
    </row>
    <row r="442" spans="1:17" s="108" customFormat="1" ht="15" customHeight="1">
      <c r="A442" s="123"/>
      <c r="B442" s="97" t="s">
        <v>1176</v>
      </c>
      <c r="C442" s="97" t="s">
        <v>1022</v>
      </c>
      <c r="D442" s="98" t="s">
        <v>997</v>
      </c>
      <c r="E442" s="98" t="s">
        <v>801</v>
      </c>
      <c r="F442" s="98" t="s">
        <v>170</v>
      </c>
      <c r="G442" s="99" t="s">
        <v>112</v>
      </c>
      <c r="H442" s="99" t="s">
        <v>18</v>
      </c>
      <c r="I442" s="100"/>
      <c r="J442" s="101" t="s">
        <v>37</v>
      </c>
      <c r="K442" s="101">
        <v>25</v>
      </c>
      <c r="L442" s="105">
        <f t="shared" si="192"/>
        <v>2.3160926437057481</v>
      </c>
      <c r="M442" s="109">
        <v>193</v>
      </c>
      <c r="N442" s="104"/>
      <c r="O442" s="105">
        <f t="shared" si="193"/>
        <v>0</v>
      </c>
      <c r="P442" s="106">
        <f t="shared" si="194"/>
        <v>0</v>
      </c>
      <c r="Q442" s="107"/>
    </row>
    <row r="443" spans="1:17" s="108" customFormat="1" ht="15" customHeight="1">
      <c r="A443" s="123"/>
      <c r="B443" s="97" t="s">
        <v>1177</v>
      </c>
      <c r="C443" s="97" t="s">
        <v>1022</v>
      </c>
      <c r="D443" s="98" t="s">
        <v>997</v>
      </c>
      <c r="E443" s="98" t="s">
        <v>801</v>
      </c>
      <c r="F443" s="98" t="s">
        <v>172</v>
      </c>
      <c r="G443" s="132" t="s">
        <v>1096</v>
      </c>
      <c r="H443" s="99" t="s">
        <v>18</v>
      </c>
      <c r="I443" s="100"/>
      <c r="J443" s="101" t="s">
        <v>37</v>
      </c>
      <c r="K443" s="101">
        <v>25</v>
      </c>
      <c r="L443" s="105">
        <f t="shared" si="192"/>
        <v>1.0440417616704669</v>
      </c>
      <c r="M443" s="109">
        <v>87</v>
      </c>
      <c r="N443" s="104"/>
      <c r="O443" s="105">
        <f t="shared" ref="O443:O444" si="195">IF(N443&lt;100,L443*N443,L443*N443*0.95)</f>
        <v>0</v>
      </c>
      <c r="P443" s="106">
        <f t="shared" ref="P443:P444" si="196">IF(N443&lt;100,M443*N443,M443*N443*0.95)</f>
        <v>0</v>
      </c>
      <c r="Q443" s="107"/>
    </row>
    <row r="444" spans="1:17" s="108" customFormat="1" ht="15" customHeight="1">
      <c r="A444" s="123"/>
      <c r="B444" s="97" t="s">
        <v>1178</v>
      </c>
      <c r="C444" s="97" t="s">
        <v>1022</v>
      </c>
      <c r="D444" s="98" t="s">
        <v>997</v>
      </c>
      <c r="E444" s="98" t="s">
        <v>801</v>
      </c>
      <c r="F444" s="98" t="s">
        <v>172</v>
      </c>
      <c r="G444" s="132" t="s">
        <v>1115</v>
      </c>
      <c r="H444" s="99" t="s">
        <v>18</v>
      </c>
      <c r="I444" s="100"/>
      <c r="J444" s="101" t="s">
        <v>37</v>
      </c>
      <c r="K444" s="101">
        <v>25</v>
      </c>
      <c r="L444" s="105">
        <f t="shared" si="192"/>
        <v>1.3680547221888877</v>
      </c>
      <c r="M444" s="109">
        <v>114</v>
      </c>
      <c r="N444" s="104"/>
      <c r="O444" s="105">
        <f t="shared" si="195"/>
        <v>0</v>
      </c>
      <c r="P444" s="106">
        <f t="shared" si="196"/>
        <v>0</v>
      </c>
      <c r="Q444" s="107"/>
    </row>
    <row r="445" spans="1:17" s="108" customFormat="1" ht="15" customHeight="1">
      <c r="A445" s="123"/>
      <c r="B445" s="97" t="s">
        <v>171</v>
      </c>
      <c r="C445" s="97" t="s">
        <v>1022</v>
      </c>
      <c r="D445" s="98" t="s">
        <v>997</v>
      </c>
      <c r="E445" s="98" t="s">
        <v>801</v>
      </c>
      <c r="F445" s="98" t="s">
        <v>172</v>
      </c>
      <c r="G445" s="99" t="s">
        <v>173</v>
      </c>
      <c r="H445" s="99" t="s">
        <v>18</v>
      </c>
      <c r="I445" s="100"/>
      <c r="J445" s="101" t="s">
        <v>37</v>
      </c>
      <c r="K445" s="101">
        <v>25</v>
      </c>
      <c r="L445" s="105">
        <f t="shared" si="192"/>
        <v>1.3680547221888877</v>
      </c>
      <c r="M445" s="109">
        <v>114</v>
      </c>
      <c r="N445" s="104"/>
      <c r="O445" s="105">
        <f t="shared" si="176"/>
        <v>0</v>
      </c>
      <c r="P445" s="106">
        <f t="shared" si="177"/>
        <v>0</v>
      </c>
      <c r="Q445" s="107" t="s">
        <v>1025</v>
      </c>
    </row>
    <row r="446" spans="1:17" s="121" customFormat="1" ht="15" hidden="1" customHeight="1">
      <c r="A446" s="130"/>
      <c r="B446" s="110" t="s">
        <v>520</v>
      </c>
      <c r="C446" s="110" t="s">
        <v>1021</v>
      </c>
      <c r="D446" s="111" t="s">
        <v>997</v>
      </c>
      <c r="E446" s="111" t="s">
        <v>801</v>
      </c>
      <c r="F446" s="111" t="s">
        <v>804</v>
      </c>
      <c r="G446" s="112" t="s">
        <v>664</v>
      </c>
      <c r="H446" s="112" t="s">
        <v>13</v>
      </c>
      <c r="I446" s="113"/>
      <c r="J446" s="114" t="s">
        <v>1020</v>
      </c>
      <c r="K446" s="114">
        <v>25</v>
      </c>
      <c r="L446" s="115">
        <v>1.9</v>
      </c>
      <c r="M446" s="116">
        <f>L446*$M$7</f>
        <v>158.327</v>
      </c>
      <c r="N446" s="117"/>
      <c r="O446" s="118">
        <f t="shared" si="176"/>
        <v>0</v>
      </c>
      <c r="P446" s="119">
        <f t="shared" si="177"/>
        <v>0</v>
      </c>
      <c r="Q446" s="113" t="s">
        <v>1035</v>
      </c>
    </row>
    <row r="447" spans="1:17" s="108" customFormat="1" ht="15" customHeight="1">
      <c r="A447" s="123"/>
      <c r="B447" s="97" t="s">
        <v>174</v>
      </c>
      <c r="C447" s="97" t="s">
        <v>1022</v>
      </c>
      <c r="D447" s="98" t="s">
        <v>997</v>
      </c>
      <c r="E447" s="98" t="s">
        <v>801</v>
      </c>
      <c r="F447" s="98" t="s">
        <v>175</v>
      </c>
      <c r="G447" s="99"/>
      <c r="H447" s="99" t="s">
        <v>18</v>
      </c>
      <c r="I447" s="100"/>
      <c r="J447" s="101" t="s">
        <v>37</v>
      </c>
      <c r="K447" s="101">
        <v>25</v>
      </c>
      <c r="L447" s="105">
        <f t="shared" ref="L447:L453" si="197">M447/$M$7</f>
        <v>2.1720868834753388</v>
      </c>
      <c r="M447" s="109">
        <v>181</v>
      </c>
      <c r="N447" s="104"/>
      <c r="O447" s="105">
        <f t="shared" si="176"/>
        <v>0</v>
      </c>
      <c r="P447" s="106">
        <f t="shared" si="177"/>
        <v>0</v>
      </c>
      <c r="Q447" s="107" t="s">
        <v>1025</v>
      </c>
    </row>
    <row r="448" spans="1:17" s="108" customFormat="1" ht="15" customHeight="1">
      <c r="A448" s="123"/>
      <c r="B448" s="97" t="s">
        <v>1179</v>
      </c>
      <c r="C448" s="97" t="s">
        <v>1022</v>
      </c>
      <c r="D448" s="98" t="s">
        <v>997</v>
      </c>
      <c r="E448" s="98" t="s">
        <v>801</v>
      </c>
      <c r="F448" s="98" t="s">
        <v>175</v>
      </c>
      <c r="G448" s="132" t="s">
        <v>1096</v>
      </c>
      <c r="H448" s="99" t="s">
        <v>18</v>
      </c>
      <c r="I448" s="100"/>
      <c r="J448" s="101" t="s">
        <v>37</v>
      </c>
      <c r="K448" s="101">
        <v>25</v>
      </c>
      <c r="L448" s="105">
        <f t="shared" si="197"/>
        <v>1.812072482899316</v>
      </c>
      <c r="M448" s="109">
        <v>151</v>
      </c>
      <c r="N448" s="104"/>
      <c r="O448" s="105">
        <f t="shared" ref="O448:O450" si="198">IF(N448&lt;100,L448*N448,L448*N448*0.95)</f>
        <v>0</v>
      </c>
      <c r="P448" s="106">
        <f t="shared" ref="P448:P450" si="199">IF(N448&lt;100,M448*N448,M448*N448*0.95)</f>
        <v>0</v>
      </c>
      <c r="Q448" s="107"/>
    </row>
    <row r="449" spans="1:17" s="108" customFormat="1" ht="15" customHeight="1">
      <c r="A449" s="123"/>
      <c r="B449" s="97" t="s">
        <v>1180</v>
      </c>
      <c r="C449" s="97" t="s">
        <v>1022</v>
      </c>
      <c r="D449" s="98" t="s">
        <v>997</v>
      </c>
      <c r="E449" s="98" t="s">
        <v>801</v>
      </c>
      <c r="F449" s="98" t="s">
        <v>175</v>
      </c>
      <c r="G449" s="132" t="s">
        <v>1115</v>
      </c>
      <c r="H449" s="99" t="s">
        <v>18</v>
      </c>
      <c r="I449" s="100"/>
      <c r="J449" s="101" t="s">
        <v>37</v>
      </c>
      <c r="K449" s="101">
        <v>25</v>
      </c>
      <c r="L449" s="105">
        <f t="shared" si="197"/>
        <v>2.1720868834753388</v>
      </c>
      <c r="M449" s="109">
        <v>181</v>
      </c>
      <c r="N449" s="104"/>
      <c r="O449" s="105">
        <f t="shared" si="198"/>
        <v>0</v>
      </c>
      <c r="P449" s="106">
        <f t="shared" si="199"/>
        <v>0</v>
      </c>
      <c r="Q449" s="107"/>
    </row>
    <row r="450" spans="1:17" s="108" customFormat="1" ht="15" customHeight="1">
      <c r="A450" s="123"/>
      <c r="B450" s="97" t="s">
        <v>1181</v>
      </c>
      <c r="C450" s="97" t="s">
        <v>1022</v>
      </c>
      <c r="D450" s="98" t="s">
        <v>997</v>
      </c>
      <c r="E450" s="98" t="s">
        <v>801</v>
      </c>
      <c r="F450" s="98" t="s">
        <v>175</v>
      </c>
      <c r="G450" s="99" t="s">
        <v>112</v>
      </c>
      <c r="H450" s="99" t="s">
        <v>18</v>
      </c>
      <c r="I450" s="100"/>
      <c r="J450" s="101" t="s">
        <v>37</v>
      </c>
      <c r="K450" s="101">
        <v>25</v>
      </c>
      <c r="L450" s="105">
        <f t="shared" si="197"/>
        <v>2.3160926437057481</v>
      </c>
      <c r="M450" s="109">
        <v>193</v>
      </c>
      <c r="N450" s="104"/>
      <c r="O450" s="105">
        <f t="shared" si="198"/>
        <v>0</v>
      </c>
      <c r="P450" s="106">
        <f t="shared" si="199"/>
        <v>0</v>
      </c>
      <c r="Q450" s="107"/>
    </row>
    <row r="451" spans="1:17" s="108" customFormat="1" ht="15" customHeight="1">
      <c r="A451" s="123"/>
      <c r="B451" s="97" t="s">
        <v>1182</v>
      </c>
      <c r="C451" s="97" t="s">
        <v>1022</v>
      </c>
      <c r="D451" s="98" t="s">
        <v>997</v>
      </c>
      <c r="E451" s="98" t="s">
        <v>801</v>
      </c>
      <c r="F451" s="98" t="s">
        <v>177</v>
      </c>
      <c r="G451" s="99" t="s">
        <v>1096</v>
      </c>
      <c r="H451" s="99" t="s">
        <v>18</v>
      </c>
      <c r="I451" s="100"/>
      <c r="J451" s="101" t="s">
        <v>37</v>
      </c>
      <c r="K451" s="101">
        <v>25</v>
      </c>
      <c r="L451" s="105">
        <f t="shared" si="197"/>
        <v>0.97203888155526219</v>
      </c>
      <c r="M451" s="109">
        <v>81</v>
      </c>
      <c r="N451" s="104"/>
      <c r="O451" s="105">
        <f t="shared" ref="O451:O452" si="200">IF(N451&lt;100,L451*N451,L451*N451*0.95)</f>
        <v>0</v>
      </c>
      <c r="P451" s="106">
        <f t="shared" ref="P451:P452" si="201">IF(N451&lt;100,M451*N451,M451*N451*0.95)</f>
        <v>0</v>
      </c>
      <c r="Q451" s="107"/>
    </row>
    <row r="452" spans="1:17" s="108" customFormat="1" ht="15" customHeight="1">
      <c r="A452" s="123"/>
      <c r="B452" s="97" t="s">
        <v>1183</v>
      </c>
      <c r="C452" s="97" t="s">
        <v>1022</v>
      </c>
      <c r="D452" s="98" t="s">
        <v>997</v>
      </c>
      <c r="E452" s="98" t="s">
        <v>801</v>
      </c>
      <c r="F452" s="98" t="s">
        <v>177</v>
      </c>
      <c r="G452" s="99" t="s">
        <v>1115</v>
      </c>
      <c r="H452" s="99" t="s">
        <v>18</v>
      </c>
      <c r="I452" s="100"/>
      <c r="J452" s="101" t="s">
        <v>37</v>
      </c>
      <c r="K452" s="101">
        <v>25</v>
      </c>
      <c r="L452" s="105">
        <f t="shared" si="197"/>
        <v>1.140045601824073</v>
      </c>
      <c r="M452" s="109">
        <v>95</v>
      </c>
      <c r="N452" s="104"/>
      <c r="O452" s="105">
        <f t="shared" si="200"/>
        <v>0</v>
      </c>
      <c r="P452" s="106">
        <f t="shared" si="201"/>
        <v>0</v>
      </c>
      <c r="Q452" s="107"/>
    </row>
    <row r="453" spans="1:17" s="108" customFormat="1" ht="15" customHeight="1">
      <c r="A453" s="123"/>
      <c r="B453" s="97" t="s">
        <v>176</v>
      </c>
      <c r="C453" s="97" t="s">
        <v>1022</v>
      </c>
      <c r="D453" s="98" t="s">
        <v>997</v>
      </c>
      <c r="E453" s="98" t="s">
        <v>801</v>
      </c>
      <c r="F453" s="98" t="s">
        <v>177</v>
      </c>
      <c r="G453" s="99" t="s">
        <v>112</v>
      </c>
      <c r="H453" s="99" t="s">
        <v>18</v>
      </c>
      <c r="I453" s="100"/>
      <c r="J453" s="101" t="s">
        <v>37</v>
      </c>
      <c r="K453" s="101">
        <v>25</v>
      </c>
      <c r="L453" s="105">
        <f t="shared" si="197"/>
        <v>1.3680547221888877</v>
      </c>
      <c r="M453" s="109">
        <v>114</v>
      </c>
      <c r="N453" s="104"/>
      <c r="O453" s="105">
        <f t="shared" si="176"/>
        <v>0</v>
      </c>
      <c r="P453" s="106">
        <f t="shared" si="177"/>
        <v>0</v>
      </c>
      <c r="Q453" s="107" t="s">
        <v>1025</v>
      </c>
    </row>
    <row r="454" spans="1:17" s="121" customFormat="1" ht="15" hidden="1" customHeight="1">
      <c r="A454" s="130"/>
      <c r="B454" s="110" t="s">
        <v>521</v>
      </c>
      <c r="C454" s="110" t="s">
        <v>1021</v>
      </c>
      <c r="D454" s="111" t="s">
        <v>997</v>
      </c>
      <c r="E454" s="111" t="s">
        <v>801</v>
      </c>
      <c r="F454" s="111" t="s">
        <v>179</v>
      </c>
      <c r="G454" s="112" t="s">
        <v>664</v>
      </c>
      <c r="H454" s="112" t="s">
        <v>18</v>
      </c>
      <c r="I454" s="113"/>
      <c r="J454" s="114" t="s">
        <v>1020</v>
      </c>
      <c r="K454" s="114">
        <v>25</v>
      </c>
      <c r="L454" s="115">
        <v>2.0799999999999996</v>
      </c>
      <c r="M454" s="116">
        <f>L454*$M$7</f>
        <v>173.32639999999998</v>
      </c>
      <c r="N454" s="117"/>
      <c r="O454" s="118">
        <f t="shared" si="176"/>
        <v>0</v>
      </c>
      <c r="P454" s="119">
        <f t="shared" si="177"/>
        <v>0</v>
      </c>
      <c r="Q454" s="113" t="s">
        <v>1035</v>
      </c>
    </row>
    <row r="455" spans="1:17" s="121" customFormat="1" ht="15" hidden="1" customHeight="1">
      <c r="A455" s="130"/>
      <c r="B455" s="110" t="s">
        <v>178</v>
      </c>
      <c r="C455" s="110" t="s">
        <v>1022</v>
      </c>
      <c r="D455" s="111" t="s">
        <v>997</v>
      </c>
      <c r="E455" s="111" t="s">
        <v>801</v>
      </c>
      <c r="F455" s="111" t="s">
        <v>179</v>
      </c>
      <c r="G455" s="112"/>
      <c r="H455" s="112" t="s">
        <v>18</v>
      </c>
      <c r="I455" s="113"/>
      <c r="J455" s="114" t="s">
        <v>37</v>
      </c>
      <c r="K455" s="114">
        <v>25</v>
      </c>
      <c r="L455" s="118">
        <f>M455/$M$7</f>
        <v>2.3640945637825515</v>
      </c>
      <c r="M455" s="122">
        <v>197</v>
      </c>
      <c r="N455" s="117"/>
      <c r="O455" s="118">
        <f t="shared" si="176"/>
        <v>0</v>
      </c>
      <c r="P455" s="119">
        <f t="shared" si="177"/>
        <v>0</v>
      </c>
      <c r="Q455" s="120" t="s">
        <v>1025</v>
      </c>
    </row>
    <row r="456" spans="1:17" s="108" customFormat="1" ht="15" customHeight="1">
      <c r="A456" s="131"/>
      <c r="B456" s="97" t="s">
        <v>1184</v>
      </c>
      <c r="C456" s="97" t="s">
        <v>1022</v>
      </c>
      <c r="D456" s="98" t="s">
        <v>997</v>
      </c>
      <c r="E456" s="98" t="s">
        <v>801</v>
      </c>
      <c r="F456" s="98" t="s">
        <v>179</v>
      </c>
      <c r="G456" s="99" t="s">
        <v>1115</v>
      </c>
      <c r="H456" s="99" t="s">
        <v>18</v>
      </c>
      <c r="I456" s="100"/>
      <c r="J456" s="101" t="s">
        <v>37</v>
      </c>
      <c r="K456" s="101">
        <v>25</v>
      </c>
      <c r="L456" s="105">
        <f t="shared" ref="L456:L457" si="202">M456/$M$7</f>
        <v>2.1720868834753388</v>
      </c>
      <c r="M456" s="109">
        <v>181</v>
      </c>
      <c r="N456" s="104"/>
      <c r="O456" s="105">
        <f t="shared" ref="O456:O457" si="203">IF(N456&lt;100,L456*N456,L456*N456*0.95)</f>
        <v>0</v>
      </c>
      <c r="P456" s="106">
        <f t="shared" ref="P456:P457" si="204">IF(N456&lt;100,M456*N456,M456*N456*0.95)</f>
        <v>0</v>
      </c>
      <c r="Q456" s="107"/>
    </row>
    <row r="457" spans="1:17" s="108" customFormat="1" ht="15" customHeight="1">
      <c r="A457" s="131"/>
      <c r="B457" s="97" t="s">
        <v>1185</v>
      </c>
      <c r="C457" s="97" t="s">
        <v>1022</v>
      </c>
      <c r="D457" s="98" t="s">
        <v>997</v>
      </c>
      <c r="E457" s="98" t="s">
        <v>801</v>
      </c>
      <c r="F457" s="98" t="s">
        <v>179</v>
      </c>
      <c r="G457" s="99" t="s">
        <v>112</v>
      </c>
      <c r="H457" s="99" t="s">
        <v>18</v>
      </c>
      <c r="I457" s="100"/>
      <c r="J457" s="101" t="s">
        <v>37</v>
      </c>
      <c r="K457" s="101">
        <v>25</v>
      </c>
      <c r="L457" s="105">
        <f t="shared" si="202"/>
        <v>2.3640945637825515</v>
      </c>
      <c r="M457" s="109">
        <v>197</v>
      </c>
      <c r="N457" s="104"/>
      <c r="O457" s="105">
        <f t="shared" si="203"/>
        <v>0</v>
      </c>
      <c r="P457" s="106">
        <f t="shared" si="204"/>
        <v>0</v>
      </c>
      <c r="Q457" s="107"/>
    </row>
    <row r="458" spans="1:17" s="121" customFormat="1" ht="15" hidden="1" customHeight="1">
      <c r="A458" s="130"/>
      <c r="B458" s="110" t="s">
        <v>522</v>
      </c>
      <c r="C458" s="110" t="s">
        <v>1021</v>
      </c>
      <c r="D458" s="111" t="s">
        <v>998</v>
      </c>
      <c r="E458" s="111" t="s">
        <v>181</v>
      </c>
      <c r="F458" s="111" t="s">
        <v>182</v>
      </c>
      <c r="G458" s="112" t="s">
        <v>805</v>
      </c>
      <c r="H458" s="112" t="s">
        <v>13</v>
      </c>
      <c r="I458" s="113" t="s">
        <v>53</v>
      </c>
      <c r="J458" s="114" t="s">
        <v>1020</v>
      </c>
      <c r="K458" s="114">
        <v>25</v>
      </c>
      <c r="L458" s="115">
        <v>2.21</v>
      </c>
      <c r="M458" s="116">
        <f>L458*$M$7</f>
        <v>184.1593</v>
      </c>
      <c r="N458" s="117"/>
      <c r="O458" s="118">
        <f t="shared" si="176"/>
        <v>0</v>
      </c>
      <c r="P458" s="119">
        <f t="shared" si="177"/>
        <v>0</v>
      </c>
      <c r="Q458" s="120" t="s">
        <v>1025</v>
      </c>
    </row>
    <row r="459" spans="1:17" s="121" customFormat="1" ht="15" hidden="1" customHeight="1">
      <c r="A459" s="130"/>
      <c r="B459" s="110" t="s">
        <v>180</v>
      </c>
      <c r="C459" s="110" t="s">
        <v>1022</v>
      </c>
      <c r="D459" s="111" t="s">
        <v>998</v>
      </c>
      <c r="E459" s="111" t="s">
        <v>181</v>
      </c>
      <c r="F459" s="111" t="s">
        <v>182</v>
      </c>
      <c r="G459" s="112"/>
      <c r="H459" s="112" t="s">
        <v>18</v>
      </c>
      <c r="I459" s="113"/>
      <c r="J459" s="114" t="s">
        <v>37</v>
      </c>
      <c r="K459" s="114">
        <v>25</v>
      </c>
      <c r="L459" s="118">
        <f>M459/$M$7</f>
        <v>2.1720868834753388</v>
      </c>
      <c r="M459" s="122">
        <v>181</v>
      </c>
      <c r="N459" s="117"/>
      <c r="O459" s="118">
        <f t="shared" si="176"/>
        <v>0</v>
      </c>
      <c r="P459" s="119">
        <f t="shared" si="177"/>
        <v>0</v>
      </c>
      <c r="Q459" s="113" t="s">
        <v>1035</v>
      </c>
    </row>
    <row r="460" spans="1:17" s="108" customFormat="1" ht="15" customHeight="1">
      <c r="A460" s="131"/>
      <c r="B460" s="97" t="s">
        <v>1186</v>
      </c>
      <c r="C460" s="97" t="s">
        <v>1022</v>
      </c>
      <c r="D460" s="98" t="s">
        <v>998</v>
      </c>
      <c r="E460" s="98" t="s">
        <v>181</v>
      </c>
      <c r="F460" s="98" t="s">
        <v>182</v>
      </c>
      <c r="G460" s="99" t="s">
        <v>1096</v>
      </c>
      <c r="H460" s="99" t="s">
        <v>18</v>
      </c>
      <c r="I460" s="100"/>
      <c r="J460" s="101" t="s">
        <v>37</v>
      </c>
      <c r="K460" s="101">
        <v>25</v>
      </c>
      <c r="L460" s="105">
        <f t="shared" ref="L460:L461" si="205">M460/$M$7</f>
        <v>2.0280811232449296</v>
      </c>
      <c r="M460" s="109">
        <v>169</v>
      </c>
      <c r="N460" s="104"/>
      <c r="O460" s="105">
        <f t="shared" ref="O460:O461" si="206">IF(N460&lt;100,L460*N460,L460*N460*0.95)</f>
        <v>0</v>
      </c>
      <c r="P460" s="106">
        <f t="shared" ref="P460:P461" si="207">IF(N460&lt;100,M460*N460,M460*N460*0.95)</f>
        <v>0</v>
      </c>
      <c r="Q460" s="100"/>
    </row>
    <row r="461" spans="1:17" s="108" customFormat="1" ht="15" customHeight="1">
      <c r="A461" s="131"/>
      <c r="B461" s="97" t="s">
        <v>1187</v>
      </c>
      <c r="C461" s="97" t="s">
        <v>1022</v>
      </c>
      <c r="D461" s="98" t="s">
        <v>998</v>
      </c>
      <c r="E461" s="98" t="s">
        <v>181</v>
      </c>
      <c r="F461" s="98" t="s">
        <v>182</v>
      </c>
      <c r="G461" s="99" t="s">
        <v>1115</v>
      </c>
      <c r="H461" s="99" t="s">
        <v>18</v>
      </c>
      <c r="I461" s="100"/>
      <c r="J461" s="101" t="s">
        <v>37</v>
      </c>
      <c r="K461" s="101">
        <v>25</v>
      </c>
      <c r="L461" s="105">
        <f t="shared" si="205"/>
        <v>2.1720868834753388</v>
      </c>
      <c r="M461" s="109">
        <v>181</v>
      </c>
      <c r="N461" s="104"/>
      <c r="O461" s="105">
        <f t="shared" si="206"/>
        <v>0</v>
      </c>
      <c r="P461" s="106">
        <f t="shared" si="207"/>
        <v>0</v>
      </c>
      <c r="Q461" s="100"/>
    </row>
    <row r="462" spans="1:17" s="121" customFormat="1" ht="15" hidden="1" customHeight="1">
      <c r="A462" s="130"/>
      <c r="B462" s="110" t="s">
        <v>523</v>
      </c>
      <c r="C462" s="110" t="s">
        <v>1021</v>
      </c>
      <c r="D462" s="111" t="s">
        <v>972</v>
      </c>
      <c r="E462" s="111" t="s">
        <v>806</v>
      </c>
      <c r="F462" s="111" t="s">
        <v>547</v>
      </c>
      <c r="G462" s="112" t="s">
        <v>558</v>
      </c>
      <c r="H462" s="112" t="s">
        <v>8</v>
      </c>
      <c r="I462" s="113"/>
      <c r="J462" s="114" t="s">
        <v>1020</v>
      </c>
      <c r="K462" s="114">
        <v>25</v>
      </c>
      <c r="L462" s="115">
        <v>1.59</v>
      </c>
      <c r="M462" s="116">
        <f t="shared" ref="M462:M470" si="208">L462*$M$7</f>
        <v>132.49469999999999</v>
      </c>
      <c r="N462" s="117"/>
      <c r="O462" s="118">
        <f t="shared" si="176"/>
        <v>0</v>
      </c>
      <c r="P462" s="119">
        <f t="shared" si="177"/>
        <v>0</v>
      </c>
      <c r="Q462" s="113" t="s">
        <v>1035</v>
      </c>
    </row>
    <row r="463" spans="1:17" s="121" customFormat="1" ht="15" hidden="1" customHeight="1">
      <c r="A463" s="130"/>
      <c r="B463" s="110" t="s">
        <v>524</v>
      </c>
      <c r="C463" s="110" t="s">
        <v>1021</v>
      </c>
      <c r="D463" s="111" t="s">
        <v>999</v>
      </c>
      <c r="E463" s="111" t="s">
        <v>807</v>
      </c>
      <c r="F463" s="111" t="s">
        <v>547</v>
      </c>
      <c r="G463" s="112" t="s">
        <v>43</v>
      </c>
      <c r="H463" s="112" t="s">
        <v>621</v>
      </c>
      <c r="I463" s="113"/>
      <c r="J463" s="114" t="s">
        <v>1020</v>
      </c>
      <c r="K463" s="114">
        <v>25</v>
      </c>
      <c r="L463" s="115">
        <v>3.48</v>
      </c>
      <c r="M463" s="116">
        <f t="shared" si="208"/>
        <v>289.98840000000001</v>
      </c>
      <c r="N463" s="117"/>
      <c r="O463" s="118">
        <f t="shared" si="176"/>
        <v>0</v>
      </c>
      <c r="P463" s="119">
        <f t="shared" si="177"/>
        <v>0</v>
      </c>
      <c r="Q463" s="113" t="s">
        <v>1035</v>
      </c>
    </row>
    <row r="464" spans="1:17" s="121" customFormat="1" ht="15" hidden="1" customHeight="1">
      <c r="A464" s="130"/>
      <c r="B464" s="110" t="s">
        <v>525</v>
      </c>
      <c r="C464" s="110" t="s">
        <v>1021</v>
      </c>
      <c r="D464" s="111" t="s">
        <v>1000</v>
      </c>
      <c r="E464" s="111" t="s">
        <v>808</v>
      </c>
      <c r="F464" s="111" t="s">
        <v>547</v>
      </c>
      <c r="G464" s="112" t="s">
        <v>556</v>
      </c>
      <c r="H464" s="112" t="s">
        <v>13</v>
      </c>
      <c r="I464" s="113"/>
      <c r="J464" s="114" t="s">
        <v>1020</v>
      </c>
      <c r="K464" s="114">
        <v>25</v>
      </c>
      <c r="L464" s="115">
        <v>1.29</v>
      </c>
      <c r="M464" s="116">
        <f t="shared" si="208"/>
        <v>107.4957</v>
      </c>
      <c r="N464" s="117"/>
      <c r="O464" s="118">
        <f t="shared" si="176"/>
        <v>0</v>
      </c>
      <c r="P464" s="119">
        <f t="shared" si="177"/>
        <v>0</v>
      </c>
      <c r="Q464" s="113" t="s">
        <v>1035</v>
      </c>
    </row>
    <row r="465" spans="1:17" s="121" customFormat="1" ht="15" hidden="1" customHeight="1">
      <c r="A465" s="130"/>
      <c r="B465" s="110" t="s">
        <v>526</v>
      </c>
      <c r="C465" s="110" t="s">
        <v>1021</v>
      </c>
      <c r="D465" s="111" t="s">
        <v>1001</v>
      </c>
      <c r="E465" s="111" t="s">
        <v>809</v>
      </c>
      <c r="F465" s="111" t="s">
        <v>547</v>
      </c>
      <c r="G465" s="112" t="s">
        <v>617</v>
      </c>
      <c r="H465" s="112" t="s">
        <v>13</v>
      </c>
      <c r="I465" s="113"/>
      <c r="J465" s="114" t="s">
        <v>1020</v>
      </c>
      <c r="K465" s="114">
        <v>25</v>
      </c>
      <c r="L465" s="115">
        <v>1.9</v>
      </c>
      <c r="M465" s="116">
        <f t="shared" si="208"/>
        <v>158.327</v>
      </c>
      <c r="N465" s="117"/>
      <c r="O465" s="118">
        <f t="shared" si="176"/>
        <v>0</v>
      </c>
      <c r="P465" s="119">
        <f t="shared" si="177"/>
        <v>0</v>
      </c>
      <c r="Q465" s="113" t="s">
        <v>1035</v>
      </c>
    </row>
    <row r="466" spans="1:17" s="121" customFormat="1" ht="15" hidden="1" customHeight="1">
      <c r="A466" s="130"/>
      <c r="B466" s="110" t="s">
        <v>527</v>
      </c>
      <c r="C466" s="110" t="s">
        <v>1021</v>
      </c>
      <c r="D466" s="111" t="s">
        <v>1002</v>
      </c>
      <c r="E466" s="111" t="s">
        <v>809</v>
      </c>
      <c r="F466" s="111" t="s">
        <v>810</v>
      </c>
      <c r="G466" s="112" t="s">
        <v>617</v>
      </c>
      <c r="H466" s="112" t="s">
        <v>13</v>
      </c>
      <c r="I466" s="113"/>
      <c r="J466" s="114" t="s">
        <v>1020</v>
      </c>
      <c r="K466" s="114">
        <v>25</v>
      </c>
      <c r="L466" s="115">
        <v>1.43</v>
      </c>
      <c r="M466" s="116">
        <f t="shared" si="208"/>
        <v>119.16189999999999</v>
      </c>
      <c r="N466" s="117"/>
      <c r="O466" s="118">
        <f t="shared" si="176"/>
        <v>0</v>
      </c>
      <c r="P466" s="119">
        <f t="shared" si="177"/>
        <v>0</v>
      </c>
      <c r="Q466" s="113" t="s">
        <v>1035</v>
      </c>
    </row>
    <row r="467" spans="1:17" s="121" customFormat="1" ht="15" hidden="1" customHeight="1">
      <c r="A467" s="130"/>
      <c r="B467" s="110" t="s">
        <v>528</v>
      </c>
      <c r="C467" s="110" t="s">
        <v>1021</v>
      </c>
      <c r="D467" s="111" t="s">
        <v>1003</v>
      </c>
      <c r="E467" s="111" t="s">
        <v>811</v>
      </c>
      <c r="F467" s="111" t="s">
        <v>547</v>
      </c>
      <c r="G467" s="112" t="s">
        <v>558</v>
      </c>
      <c r="H467" s="112" t="s">
        <v>621</v>
      </c>
      <c r="I467" s="113"/>
      <c r="J467" s="114" t="s">
        <v>1020</v>
      </c>
      <c r="K467" s="114">
        <v>25</v>
      </c>
      <c r="L467" s="115">
        <v>2.52</v>
      </c>
      <c r="M467" s="116">
        <f t="shared" si="208"/>
        <v>209.99160000000001</v>
      </c>
      <c r="N467" s="117"/>
      <c r="O467" s="118">
        <f t="shared" si="176"/>
        <v>0</v>
      </c>
      <c r="P467" s="119">
        <f t="shared" si="177"/>
        <v>0</v>
      </c>
      <c r="Q467" s="113" t="s">
        <v>1035</v>
      </c>
    </row>
    <row r="468" spans="1:17" s="121" customFormat="1" ht="15" hidden="1" customHeight="1">
      <c r="A468" s="130"/>
      <c r="B468" s="110" t="s">
        <v>529</v>
      </c>
      <c r="C468" s="110" t="s">
        <v>1021</v>
      </c>
      <c r="D468" s="111" t="s">
        <v>1004</v>
      </c>
      <c r="E468" s="111" t="s">
        <v>811</v>
      </c>
      <c r="F468" s="111" t="s">
        <v>812</v>
      </c>
      <c r="G468" s="112" t="s">
        <v>662</v>
      </c>
      <c r="H468" s="112" t="s">
        <v>15</v>
      </c>
      <c r="I468" s="113"/>
      <c r="J468" s="114" t="s">
        <v>1020</v>
      </c>
      <c r="K468" s="114">
        <v>25</v>
      </c>
      <c r="L468" s="115">
        <v>3</v>
      </c>
      <c r="M468" s="116">
        <f t="shared" si="208"/>
        <v>249.99</v>
      </c>
      <c r="N468" s="117"/>
      <c r="O468" s="118">
        <f t="shared" si="176"/>
        <v>0</v>
      </c>
      <c r="P468" s="119">
        <f t="shared" si="177"/>
        <v>0</v>
      </c>
      <c r="Q468" s="113" t="s">
        <v>1035</v>
      </c>
    </row>
    <row r="469" spans="1:17" s="108" customFormat="1" ht="15" customHeight="1">
      <c r="A469" s="129"/>
      <c r="B469" s="97" t="s">
        <v>1040</v>
      </c>
      <c r="C469" s="97" t="s">
        <v>1022</v>
      </c>
      <c r="D469" s="98" t="s">
        <v>1041</v>
      </c>
      <c r="E469" s="98" t="s">
        <v>1042</v>
      </c>
      <c r="F469" s="98" t="s">
        <v>1043</v>
      </c>
      <c r="G469" s="99"/>
      <c r="H469" s="99"/>
      <c r="I469" s="100"/>
      <c r="J469" s="101" t="s">
        <v>37</v>
      </c>
      <c r="K469" s="101">
        <v>25</v>
      </c>
      <c r="L469" s="102">
        <f>M469/$M$7</f>
        <v>2.6281051242049682</v>
      </c>
      <c r="M469" s="103">
        <v>219</v>
      </c>
      <c r="N469" s="104"/>
      <c r="O469" s="105">
        <f t="shared" ref="O469" si="209">IF(N469&lt;100,L469*N469,L469*N469*0.95)</f>
        <v>0</v>
      </c>
      <c r="P469" s="106">
        <f t="shared" ref="P469" si="210">IF(N469&lt;100,M469*N469,M469*N469*0.95)</f>
        <v>0</v>
      </c>
      <c r="Q469" s="107" t="s">
        <v>1025</v>
      </c>
    </row>
    <row r="470" spans="1:17" s="121" customFormat="1" ht="15" hidden="1" customHeight="1">
      <c r="A470" s="130"/>
      <c r="B470" s="110" t="s">
        <v>530</v>
      </c>
      <c r="C470" s="110" t="s">
        <v>1021</v>
      </c>
      <c r="D470" s="111" t="s">
        <v>1005</v>
      </c>
      <c r="E470" s="111" t="s">
        <v>813</v>
      </c>
      <c r="F470" s="111" t="s">
        <v>184</v>
      </c>
      <c r="G470" s="112" t="s">
        <v>558</v>
      </c>
      <c r="H470" s="112" t="s">
        <v>18</v>
      </c>
      <c r="I470" s="113" t="s">
        <v>552</v>
      </c>
      <c r="J470" s="114" t="s">
        <v>1020</v>
      </c>
      <c r="K470" s="114">
        <v>25</v>
      </c>
      <c r="L470" s="115">
        <v>2.3499999999999996</v>
      </c>
      <c r="M470" s="116">
        <f t="shared" si="208"/>
        <v>195.82549999999998</v>
      </c>
      <c r="N470" s="117"/>
      <c r="O470" s="118">
        <f t="shared" si="176"/>
        <v>0</v>
      </c>
      <c r="P470" s="119">
        <f t="shared" si="177"/>
        <v>0</v>
      </c>
      <c r="Q470" s="120" t="s">
        <v>1025</v>
      </c>
    </row>
    <row r="471" spans="1:17" s="121" customFormat="1" ht="15" hidden="1" customHeight="1">
      <c r="A471" s="130"/>
      <c r="B471" s="110" t="s">
        <v>183</v>
      </c>
      <c r="C471" s="110" t="s">
        <v>1022</v>
      </c>
      <c r="D471" s="111" t="s">
        <v>1005</v>
      </c>
      <c r="E471" s="111" t="s">
        <v>814</v>
      </c>
      <c r="F471" s="111" t="s">
        <v>184</v>
      </c>
      <c r="G471" s="112"/>
      <c r="H471" s="112" t="s">
        <v>18</v>
      </c>
      <c r="I471" s="113"/>
      <c r="J471" s="114" t="s">
        <v>37</v>
      </c>
      <c r="K471" s="114">
        <v>25</v>
      </c>
      <c r="L471" s="118">
        <f>M471/$M$7</f>
        <v>2.1720868834753388</v>
      </c>
      <c r="M471" s="122">
        <v>181</v>
      </c>
      <c r="N471" s="117"/>
      <c r="O471" s="118">
        <f t="shared" si="176"/>
        <v>0</v>
      </c>
      <c r="P471" s="119">
        <f t="shared" si="177"/>
        <v>0</v>
      </c>
      <c r="Q471" s="120" t="s">
        <v>1025</v>
      </c>
    </row>
    <row r="472" spans="1:17" s="108" customFormat="1" ht="15" customHeight="1">
      <c r="A472" s="131"/>
      <c r="B472" s="97" t="s">
        <v>1188</v>
      </c>
      <c r="C472" s="97" t="s">
        <v>1022</v>
      </c>
      <c r="D472" s="98" t="s">
        <v>1005</v>
      </c>
      <c r="E472" s="98" t="s">
        <v>814</v>
      </c>
      <c r="F472" s="98" t="s">
        <v>184</v>
      </c>
      <c r="G472" s="99" t="s">
        <v>112</v>
      </c>
      <c r="H472" s="99" t="s">
        <v>18</v>
      </c>
      <c r="I472" s="100"/>
      <c r="J472" s="101" t="s">
        <v>37</v>
      </c>
      <c r="K472" s="101">
        <v>25</v>
      </c>
      <c r="L472" s="105">
        <f t="shared" ref="L472:L473" si="211">M472/$M$7</f>
        <v>2.0280811232449296</v>
      </c>
      <c r="M472" s="109">
        <v>169</v>
      </c>
      <c r="N472" s="104"/>
      <c r="O472" s="105">
        <f t="shared" ref="O472:O473" si="212">IF(N472&lt;100,L472*N472,L472*N472*0.95)</f>
        <v>0</v>
      </c>
      <c r="P472" s="106">
        <f t="shared" ref="P472:P473" si="213">IF(N472&lt;100,M472*N472,M472*N472*0.95)</f>
        <v>0</v>
      </c>
      <c r="Q472" s="107"/>
    </row>
    <row r="473" spans="1:17" s="108" customFormat="1" ht="15" customHeight="1">
      <c r="A473" s="131"/>
      <c r="B473" s="97" t="s">
        <v>1189</v>
      </c>
      <c r="C473" s="97" t="s">
        <v>1022</v>
      </c>
      <c r="D473" s="98" t="s">
        <v>1005</v>
      </c>
      <c r="E473" s="98" t="s">
        <v>814</v>
      </c>
      <c r="F473" s="98" t="s">
        <v>184</v>
      </c>
      <c r="G473" s="99" t="s">
        <v>43</v>
      </c>
      <c r="H473" s="99" t="s">
        <v>18</v>
      </c>
      <c r="I473" s="100"/>
      <c r="J473" s="101" t="s">
        <v>37</v>
      </c>
      <c r="K473" s="101">
        <v>25</v>
      </c>
      <c r="L473" s="105">
        <f t="shared" si="211"/>
        <v>2.1720868834753388</v>
      </c>
      <c r="M473" s="109">
        <v>181</v>
      </c>
      <c r="N473" s="104"/>
      <c r="O473" s="105">
        <f t="shared" si="212"/>
        <v>0</v>
      </c>
      <c r="P473" s="106">
        <f t="shared" si="213"/>
        <v>0</v>
      </c>
      <c r="Q473" s="107"/>
    </row>
    <row r="474" spans="1:17" s="108" customFormat="1" ht="15" customHeight="1">
      <c r="A474" s="123"/>
      <c r="B474" s="97" t="s">
        <v>185</v>
      </c>
      <c r="C474" s="97" t="s">
        <v>1022</v>
      </c>
      <c r="D474" s="98" t="s">
        <v>1005</v>
      </c>
      <c r="E474" s="98" t="s">
        <v>814</v>
      </c>
      <c r="F474" s="98" t="s">
        <v>186</v>
      </c>
      <c r="G474" s="99"/>
      <c r="H474" s="99" t="s">
        <v>18</v>
      </c>
      <c r="I474" s="100"/>
      <c r="J474" s="101" t="s">
        <v>37</v>
      </c>
      <c r="K474" s="101">
        <v>25</v>
      </c>
      <c r="L474" s="105">
        <f t="shared" ref="L474:L477" si="214">M474/$M$7</f>
        <v>1.9800792031681267</v>
      </c>
      <c r="M474" s="109">
        <v>165</v>
      </c>
      <c r="N474" s="104"/>
      <c r="O474" s="105">
        <f t="shared" si="176"/>
        <v>0</v>
      </c>
      <c r="P474" s="106">
        <f t="shared" si="177"/>
        <v>0</v>
      </c>
      <c r="Q474" s="107" t="s">
        <v>1025</v>
      </c>
    </row>
    <row r="475" spans="1:17" s="108" customFormat="1" ht="15" customHeight="1">
      <c r="A475" s="136"/>
      <c r="B475" s="97" t="s">
        <v>1190</v>
      </c>
      <c r="C475" s="97" t="s">
        <v>1022</v>
      </c>
      <c r="D475" s="98" t="s">
        <v>1005</v>
      </c>
      <c r="E475" s="98" t="s">
        <v>814</v>
      </c>
      <c r="F475" s="98" t="s">
        <v>186</v>
      </c>
      <c r="G475" s="99" t="s">
        <v>112</v>
      </c>
      <c r="H475" s="99" t="s">
        <v>18</v>
      </c>
      <c r="I475" s="100"/>
      <c r="J475" s="101" t="s">
        <v>37</v>
      </c>
      <c r="K475" s="101">
        <v>25</v>
      </c>
      <c r="L475" s="105">
        <f t="shared" si="214"/>
        <v>1.6680667226689068</v>
      </c>
      <c r="M475" s="109">
        <v>139</v>
      </c>
      <c r="N475" s="104"/>
      <c r="O475" s="105">
        <f t="shared" ref="O475:O477" si="215">IF(N475&lt;100,L475*N475,L475*N475*0.95)</f>
        <v>0</v>
      </c>
      <c r="P475" s="106">
        <f t="shared" ref="P475:P477" si="216">IF(N475&lt;100,M475*N475,M475*N475*0.95)</f>
        <v>0</v>
      </c>
      <c r="Q475" s="107"/>
    </row>
    <row r="476" spans="1:17" s="108" customFormat="1" ht="15" customHeight="1">
      <c r="A476" s="136"/>
      <c r="B476" s="97" t="s">
        <v>1191</v>
      </c>
      <c r="C476" s="97" t="s">
        <v>1022</v>
      </c>
      <c r="D476" s="98" t="s">
        <v>1005</v>
      </c>
      <c r="E476" s="98" t="s">
        <v>814</v>
      </c>
      <c r="F476" s="98" t="s">
        <v>186</v>
      </c>
      <c r="G476" s="99" t="s">
        <v>43</v>
      </c>
      <c r="H476" s="99" t="s">
        <v>18</v>
      </c>
      <c r="I476" s="100"/>
      <c r="J476" s="101" t="s">
        <v>37</v>
      </c>
      <c r="K476" s="101">
        <v>25</v>
      </c>
      <c r="L476" s="105">
        <f t="shared" si="214"/>
        <v>1.812072482899316</v>
      </c>
      <c r="M476" s="109">
        <v>151</v>
      </c>
      <c r="N476" s="104"/>
      <c r="O476" s="105">
        <f t="shared" si="215"/>
        <v>0</v>
      </c>
      <c r="P476" s="106">
        <f t="shared" si="216"/>
        <v>0</v>
      </c>
      <c r="Q476" s="107"/>
    </row>
    <row r="477" spans="1:17" s="108" customFormat="1" ht="15" customHeight="1">
      <c r="A477" s="136"/>
      <c r="B477" s="97" t="s">
        <v>1192</v>
      </c>
      <c r="C477" s="97" t="s">
        <v>1022</v>
      </c>
      <c r="D477" s="98" t="s">
        <v>1005</v>
      </c>
      <c r="E477" s="98" t="s">
        <v>814</v>
      </c>
      <c r="F477" s="98" t="s">
        <v>186</v>
      </c>
      <c r="G477" s="99" t="s">
        <v>558</v>
      </c>
      <c r="H477" s="99" t="s">
        <v>18</v>
      </c>
      <c r="I477" s="100"/>
      <c r="J477" s="101" t="s">
        <v>37</v>
      </c>
      <c r="K477" s="101">
        <v>25</v>
      </c>
      <c r="L477" s="105">
        <f t="shared" si="214"/>
        <v>1.9800792031681267</v>
      </c>
      <c r="M477" s="109">
        <v>165</v>
      </c>
      <c r="N477" s="104"/>
      <c r="O477" s="105">
        <f t="shared" si="215"/>
        <v>0</v>
      </c>
      <c r="P477" s="106">
        <f t="shared" si="216"/>
        <v>0</v>
      </c>
      <c r="Q477" s="107"/>
    </row>
    <row r="478" spans="1:17" s="108" customFormat="1" ht="15" customHeight="1">
      <c r="A478" s="129"/>
      <c r="B478" s="97" t="s">
        <v>531</v>
      </c>
      <c r="C478" s="97" t="s">
        <v>1021</v>
      </c>
      <c r="D478" s="98" t="s">
        <v>1006</v>
      </c>
      <c r="E478" s="98" t="s">
        <v>815</v>
      </c>
      <c r="F478" s="98" t="s">
        <v>816</v>
      </c>
      <c r="G478" s="99" t="s">
        <v>548</v>
      </c>
      <c r="H478" s="99" t="s">
        <v>15</v>
      </c>
      <c r="I478" s="100"/>
      <c r="J478" s="101" t="s">
        <v>1020</v>
      </c>
      <c r="K478" s="101">
        <v>25</v>
      </c>
      <c r="L478" s="102">
        <v>3.9299999999999997</v>
      </c>
      <c r="M478" s="103">
        <f t="shared" ref="M478:M484" si="217">L478*$M$7</f>
        <v>327.48689999999999</v>
      </c>
      <c r="N478" s="104"/>
      <c r="O478" s="105">
        <f t="shared" si="176"/>
        <v>0</v>
      </c>
      <c r="P478" s="106">
        <f t="shared" si="177"/>
        <v>0</v>
      </c>
      <c r="Q478" s="107" t="s">
        <v>1025</v>
      </c>
    </row>
    <row r="479" spans="1:17" s="108" customFormat="1" ht="15" customHeight="1">
      <c r="A479" s="123"/>
      <c r="B479" s="97" t="s">
        <v>532</v>
      </c>
      <c r="C479" s="97" t="s">
        <v>1021</v>
      </c>
      <c r="D479" s="98" t="s">
        <v>1007</v>
      </c>
      <c r="E479" s="98" t="s">
        <v>817</v>
      </c>
      <c r="F479" s="98" t="s">
        <v>547</v>
      </c>
      <c r="G479" s="99" t="s">
        <v>548</v>
      </c>
      <c r="H479" s="99" t="s">
        <v>8</v>
      </c>
      <c r="I479" s="100"/>
      <c r="J479" s="101" t="s">
        <v>1020</v>
      </c>
      <c r="K479" s="101">
        <v>25</v>
      </c>
      <c r="L479" s="102">
        <v>1.66</v>
      </c>
      <c r="M479" s="103">
        <f t="shared" si="217"/>
        <v>138.3278</v>
      </c>
      <c r="N479" s="104"/>
      <c r="O479" s="105">
        <f t="shared" si="176"/>
        <v>0</v>
      </c>
      <c r="P479" s="106">
        <f t="shared" si="177"/>
        <v>0</v>
      </c>
      <c r="Q479" s="107" t="s">
        <v>1025</v>
      </c>
    </row>
    <row r="480" spans="1:17" s="121" customFormat="1" ht="15" hidden="1" customHeight="1">
      <c r="A480" s="130"/>
      <c r="B480" s="110" t="s">
        <v>533</v>
      </c>
      <c r="C480" s="110" t="s">
        <v>1021</v>
      </c>
      <c r="D480" s="111" t="s">
        <v>1007</v>
      </c>
      <c r="E480" s="111" t="s">
        <v>817</v>
      </c>
      <c r="F480" s="111" t="s">
        <v>547</v>
      </c>
      <c r="G480" s="112" t="s">
        <v>717</v>
      </c>
      <c r="H480" s="112" t="s">
        <v>8</v>
      </c>
      <c r="I480" s="113" t="s">
        <v>53</v>
      </c>
      <c r="J480" s="114" t="s">
        <v>1020</v>
      </c>
      <c r="K480" s="114">
        <v>25</v>
      </c>
      <c r="L480" s="115">
        <v>2.0799999999999996</v>
      </c>
      <c r="M480" s="116">
        <f t="shared" si="217"/>
        <v>173.32639999999998</v>
      </c>
      <c r="N480" s="117"/>
      <c r="O480" s="118">
        <f t="shared" si="176"/>
        <v>0</v>
      </c>
      <c r="P480" s="119">
        <f t="shared" si="177"/>
        <v>0</v>
      </c>
      <c r="Q480" s="120" t="s">
        <v>1025</v>
      </c>
    </row>
    <row r="481" spans="1:17" s="121" customFormat="1" ht="15" hidden="1" customHeight="1">
      <c r="A481" s="130"/>
      <c r="B481" s="110" t="s">
        <v>534</v>
      </c>
      <c r="C481" s="110" t="s">
        <v>1021</v>
      </c>
      <c r="D481" s="111" t="s">
        <v>1008</v>
      </c>
      <c r="E481" s="111" t="s">
        <v>818</v>
      </c>
      <c r="F481" s="111" t="s">
        <v>547</v>
      </c>
      <c r="G481" s="112" t="s">
        <v>575</v>
      </c>
      <c r="H481" s="112" t="s">
        <v>8</v>
      </c>
      <c r="I481" s="113"/>
      <c r="J481" s="114" t="s">
        <v>1020</v>
      </c>
      <c r="K481" s="114">
        <v>25</v>
      </c>
      <c r="L481" s="115">
        <v>1.97</v>
      </c>
      <c r="M481" s="116">
        <f t="shared" si="217"/>
        <v>164.1601</v>
      </c>
      <c r="N481" s="117"/>
      <c r="O481" s="118">
        <f t="shared" si="176"/>
        <v>0</v>
      </c>
      <c r="P481" s="119">
        <f t="shared" si="177"/>
        <v>0</v>
      </c>
      <c r="Q481" s="113" t="s">
        <v>1035</v>
      </c>
    </row>
    <row r="482" spans="1:17" s="108" customFormat="1" ht="15" customHeight="1">
      <c r="A482" s="123"/>
      <c r="B482" s="97" t="s">
        <v>535</v>
      </c>
      <c r="C482" s="97" t="s">
        <v>1021</v>
      </c>
      <c r="D482" s="98" t="s">
        <v>1009</v>
      </c>
      <c r="E482" s="98" t="s">
        <v>819</v>
      </c>
      <c r="F482" s="98" t="s">
        <v>547</v>
      </c>
      <c r="G482" s="99" t="s">
        <v>558</v>
      </c>
      <c r="H482" s="99" t="s">
        <v>23</v>
      </c>
      <c r="I482" s="100"/>
      <c r="J482" s="101" t="s">
        <v>1020</v>
      </c>
      <c r="K482" s="101">
        <v>25</v>
      </c>
      <c r="L482" s="102">
        <v>0.89</v>
      </c>
      <c r="M482" s="103">
        <f t="shared" si="217"/>
        <v>74.163700000000006</v>
      </c>
      <c r="N482" s="104"/>
      <c r="O482" s="105">
        <f t="shared" si="176"/>
        <v>0</v>
      </c>
      <c r="P482" s="106">
        <f t="shared" si="177"/>
        <v>0</v>
      </c>
      <c r="Q482" s="107" t="s">
        <v>1025</v>
      </c>
    </row>
    <row r="483" spans="1:17" s="108" customFormat="1" ht="15" customHeight="1">
      <c r="A483" s="123"/>
      <c r="B483" s="97" t="s">
        <v>536</v>
      </c>
      <c r="C483" s="97" t="s">
        <v>1021</v>
      </c>
      <c r="D483" s="98" t="s">
        <v>1009</v>
      </c>
      <c r="E483" s="98" t="s">
        <v>819</v>
      </c>
      <c r="F483" s="98" t="s">
        <v>547</v>
      </c>
      <c r="G483" s="99" t="s">
        <v>561</v>
      </c>
      <c r="H483" s="99" t="s">
        <v>11</v>
      </c>
      <c r="I483" s="100" t="s">
        <v>552</v>
      </c>
      <c r="J483" s="101" t="s">
        <v>1020</v>
      </c>
      <c r="K483" s="101">
        <v>25</v>
      </c>
      <c r="L483" s="102">
        <v>2.59</v>
      </c>
      <c r="M483" s="103">
        <f t="shared" si="217"/>
        <v>215.82469999999998</v>
      </c>
      <c r="N483" s="104"/>
      <c r="O483" s="105">
        <f t="shared" si="176"/>
        <v>0</v>
      </c>
      <c r="P483" s="106">
        <f t="shared" si="177"/>
        <v>0</v>
      </c>
      <c r="Q483" s="107" t="s">
        <v>1025</v>
      </c>
    </row>
    <row r="484" spans="1:17" s="121" customFormat="1" ht="15" hidden="1" customHeight="1">
      <c r="A484" s="130"/>
      <c r="B484" s="110" t="s">
        <v>537</v>
      </c>
      <c r="C484" s="110" t="s">
        <v>1021</v>
      </c>
      <c r="D484" s="111" t="s">
        <v>1010</v>
      </c>
      <c r="E484" s="111" t="s">
        <v>820</v>
      </c>
      <c r="F484" s="111" t="s">
        <v>547</v>
      </c>
      <c r="G484" s="112" t="s">
        <v>558</v>
      </c>
      <c r="H484" s="112" t="s">
        <v>8</v>
      </c>
      <c r="I484" s="113"/>
      <c r="J484" s="114" t="s">
        <v>1020</v>
      </c>
      <c r="K484" s="114">
        <v>25</v>
      </c>
      <c r="L484" s="115">
        <v>1.43</v>
      </c>
      <c r="M484" s="116">
        <f t="shared" si="217"/>
        <v>119.16189999999999</v>
      </c>
      <c r="N484" s="117"/>
      <c r="O484" s="118">
        <f t="shared" si="176"/>
        <v>0</v>
      </c>
      <c r="P484" s="119">
        <f t="shared" si="177"/>
        <v>0</v>
      </c>
      <c r="Q484" s="113" t="s">
        <v>1035</v>
      </c>
    </row>
    <row r="485" spans="1:17" s="108" customFormat="1" ht="15" customHeight="1">
      <c r="A485" s="123"/>
      <c r="B485" s="97" t="s">
        <v>187</v>
      </c>
      <c r="C485" s="97" t="s">
        <v>1022</v>
      </c>
      <c r="D485" s="98" t="s">
        <v>1011</v>
      </c>
      <c r="E485" s="98" t="s">
        <v>190</v>
      </c>
      <c r="F485" s="98" t="s">
        <v>188</v>
      </c>
      <c r="G485" s="99"/>
      <c r="H485" s="99" t="s">
        <v>18</v>
      </c>
      <c r="I485" s="100"/>
      <c r="J485" s="101" t="s">
        <v>37</v>
      </c>
      <c r="K485" s="101">
        <v>25</v>
      </c>
      <c r="L485" s="105">
        <f t="shared" ref="L485:L495" si="218">M485/$M$7</f>
        <v>1.8000720028801152</v>
      </c>
      <c r="M485" s="109">
        <v>150</v>
      </c>
      <c r="N485" s="104"/>
      <c r="O485" s="105">
        <f t="shared" si="176"/>
        <v>0</v>
      </c>
      <c r="P485" s="106">
        <f t="shared" si="177"/>
        <v>0</v>
      </c>
      <c r="Q485" s="107" t="s">
        <v>1025</v>
      </c>
    </row>
    <row r="486" spans="1:17" s="108" customFormat="1" ht="15" customHeight="1">
      <c r="A486" s="123"/>
      <c r="B486" s="97" t="s">
        <v>1193</v>
      </c>
      <c r="C486" s="97" t="s">
        <v>1022</v>
      </c>
      <c r="D486" s="98" t="s">
        <v>1011</v>
      </c>
      <c r="E486" s="98" t="s">
        <v>190</v>
      </c>
      <c r="F486" s="98" t="s">
        <v>188</v>
      </c>
      <c r="G486" s="99" t="s">
        <v>112</v>
      </c>
      <c r="H486" s="99" t="s">
        <v>18</v>
      </c>
      <c r="I486" s="100"/>
      <c r="J486" s="101" t="s">
        <v>37</v>
      </c>
      <c r="K486" s="101">
        <v>25</v>
      </c>
      <c r="L486" s="105">
        <f t="shared" si="218"/>
        <v>1.4760590423616946</v>
      </c>
      <c r="M486" s="109">
        <v>123</v>
      </c>
      <c r="N486" s="104"/>
      <c r="O486" s="105">
        <f t="shared" ref="O486:O488" si="219">IF(N486&lt;100,L486*N486,L486*N486*0.95)</f>
        <v>0</v>
      </c>
      <c r="P486" s="106">
        <f t="shared" ref="P486:P488" si="220">IF(N486&lt;100,M486*N486,M486*N486*0.95)</f>
        <v>0</v>
      </c>
      <c r="Q486" s="107"/>
    </row>
    <row r="487" spans="1:17" s="108" customFormat="1" ht="15" customHeight="1">
      <c r="A487" s="123"/>
      <c r="B487" s="97" t="s">
        <v>1194</v>
      </c>
      <c r="C487" s="97" t="s">
        <v>1022</v>
      </c>
      <c r="D487" s="98" t="s">
        <v>1011</v>
      </c>
      <c r="E487" s="98" t="s">
        <v>190</v>
      </c>
      <c r="F487" s="98" t="s">
        <v>188</v>
      </c>
      <c r="G487" s="99" t="s">
        <v>43</v>
      </c>
      <c r="H487" s="99" t="s">
        <v>18</v>
      </c>
      <c r="I487" s="100"/>
      <c r="J487" s="101" t="s">
        <v>37</v>
      </c>
      <c r="K487" s="101">
        <v>25</v>
      </c>
      <c r="L487" s="105">
        <f t="shared" si="218"/>
        <v>1.6680667226689068</v>
      </c>
      <c r="M487" s="109">
        <v>139</v>
      </c>
      <c r="N487" s="104"/>
      <c r="O487" s="105">
        <f t="shared" si="219"/>
        <v>0</v>
      </c>
      <c r="P487" s="106">
        <f t="shared" si="220"/>
        <v>0</v>
      </c>
      <c r="Q487" s="107"/>
    </row>
    <row r="488" spans="1:17" s="108" customFormat="1" ht="15" customHeight="1">
      <c r="A488" s="123"/>
      <c r="B488" s="97" t="s">
        <v>1195</v>
      </c>
      <c r="C488" s="97" t="s">
        <v>1022</v>
      </c>
      <c r="D488" s="98" t="s">
        <v>1011</v>
      </c>
      <c r="E488" s="98" t="s">
        <v>190</v>
      </c>
      <c r="F488" s="98" t="s">
        <v>188</v>
      </c>
      <c r="G488" s="99" t="s">
        <v>558</v>
      </c>
      <c r="H488" s="99" t="s">
        <v>18</v>
      </c>
      <c r="I488" s="100"/>
      <c r="J488" s="101" t="s">
        <v>37</v>
      </c>
      <c r="K488" s="101">
        <v>25</v>
      </c>
      <c r="L488" s="105">
        <f t="shared" si="218"/>
        <v>1.8000720028801152</v>
      </c>
      <c r="M488" s="109">
        <v>150</v>
      </c>
      <c r="N488" s="104"/>
      <c r="O488" s="105">
        <f t="shared" si="219"/>
        <v>0</v>
      </c>
      <c r="P488" s="106">
        <f t="shared" si="220"/>
        <v>0</v>
      </c>
      <c r="Q488" s="107"/>
    </row>
    <row r="489" spans="1:17" s="108" customFormat="1" ht="15" customHeight="1">
      <c r="A489" s="123"/>
      <c r="B489" s="97" t="s">
        <v>189</v>
      </c>
      <c r="C489" s="97" t="s">
        <v>1022</v>
      </c>
      <c r="D489" s="98" t="s">
        <v>1011</v>
      </c>
      <c r="E489" s="98" t="s">
        <v>190</v>
      </c>
      <c r="F489" s="98" t="s">
        <v>191</v>
      </c>
      <c r="G489" s="99"/>
      <c r="H489" s="99" t="s">
        <v>18</v>
      </c>
      <c r="I489" s="100"/>
      <c r="J489" s="101" t="s">
        <v>37</v>
      </c>
      <c r="K489" s="101">
        <v>25</v>
      </c>
      <c r="L489" s="105">
        <f t="shared" si="218"/>
        <v>1.8000720028801152</v>
      </c>
      <c r="M489" s="109">
        <v>150</v>
      </c>
      <c r="N489" s="104"/>
      <c r="O489" s="105">
        <f t="shared" si="176"/>
        <v>0</v>
      </c>
      <c r="P489" s="106">
        <f t="shared" si="177"/>
        <v>0</v>
      </c>
      <c r="Q489" s="107" t="s">
        <v>1025</v>
      </c>
    </row>
    <row r="490" spans="1:17" s="108" customFormat="1" ht="15" customHeight="1">
      <c r="A490" s="123"/>
      <c r="B490" s="97" t="s">
        <v>1196</v>
      </c>
      <c r="C490" s="97" t="s">
        <v>1022</v>
      </c>
      <c r="D490" s="98" t="s">
        <v>1011</v>
      </c>
      <c r="E490" s="98" t="s">
        <v>190</v>
      </c>
      <c r="F490" s="98" t="s">
        <v>191</v>
      </c>
      <c r="G490" s="99" t="s">
        <v>43</v>
      </c>
      <c r="H490" s="99" t="s">
        <v>18</v>
      </c>
      <c r="I490" s="100"/>
      <c r="J490" s="101" t="s">
        <v>37</v>
      </c>
      <c r="K490" s="101">
        <v>25</v>
      </c>
      <c r="L490" s="105">
        <f t="shared" si="218"/>
        <v>1.6680667226689068</v>
      </c>
      <c r="M490" s="109">
        <v>139</v>
      </c>
      <c r="N490" s="104"/>
      <c r="O490" s="105">
        <f t="shared" ref="O490:O491" si="221">IF(N490&lt;100,L490*N490,L490*N490*0.95)</f>
        <v>0</v>
      </c>
      <c r="P490" s="106">
        <f t="shared" ref="P490:P491" si="222">IF(N490&lt;100,M490*N490,M490*N490*0.95)</f>
        <v>0</v>
      </c>
      <c r="Q490" s="107"/>
    </row>
    <row r="491" spans="1:17" s="108" customFormat="1" ht="15" customHeight="1">
      <c r="A491" s="123"/>
      <c r="B491" s="97" t="s">
        <v>1197</v>
      </c>
      <c r="C491" s="97" t="s">
        <v>1022</v>
      </c>
      <c r="D491" s="98" t="s">
        <v>1011</v>
      </c>
      <c r="E491" s="98" t="s">
        <v>190</v>
      </c>
      <c r="F491" s="98" t="s">
        <v>191</v>
      </c>
      <c r="G491" s="99" t="s">
        <v>558</v>
      </c>
      <c r="H491" s="99" t="s">
        <v>18</v>
      </c>
      <c r="I491" s="100"/>
      <c r="J491" s="101" t="s">
        <v>37</v>
      </c>
      <c r="K491" s="101">
        <v>25</v>
      </c>
      <c r="L491" s="105">
        <f t="shared" si="218"/>
        <v>1.8000720028801152</v>
      </c>
      <c r="M491" s="109">
        <v>150</v>
      </c>
      <c r="N491" s="104"/>
      <c r="O491" s="105">
        <f t="shared" si="221"/>
        <v>0</v>
      </c>
      <c r="P491" s="106">
        <f t="shared" si="222"/>
        <v>0</v>
      </c>
      <c r="Q491" s="107"/>
    </row>
    <row r="492" spans="1:17" s="108" customFormat="1" ht="15" customHeight="1">
      <c r="A492" s="123"/>
      <c r="B492" s="97" t="s">
        <v>1198</v>
      </c>
      <c r="C492" s="97" t="s">
        <v>1022</v>
      </c>
      <c r="D492" s="98" t="s">
        <v>1011</v>
      </c>
      <c r="E492" s="98" t="s">
        <v>190</v>
      </c>
      <c r="F492" s="98" t="s">
        <v>193</v>
      </c>
      <c r="G492" s="132" t="s">
        <v>1115</v>
      </c>
      <c r="H492" s="99" t="s">
        <v>18</v>
      </c>
      <c r="I492" s="100"/>
      <c r="J492" s="101" t="s">
        <v>37</v>
      </c>
      <c r="K492" s="101">
        <v>25</v>
      </c>
      <c r="L492" s="105">
        <f t="shared" si="218"/>
        <v>2.8441137645505821</v>
      </c>
      <c r="M492" s="109">
        <v>237</v>
      </c>
      <c r="N492" s="104"/>
      <c r="O492" s="105">
        <f t="shared" ref="O492:O493" si="223">IF(N492&lt;100,L492*N492,L492*N492*0.95)</f>
        <v>0</v>
      </c>
      <c r="P492" s="106">
        <f t="shared" ref="P492:P493" si="224">IF(N492&lt;100,M492*N492,M492*N492*0.95)</f>
        <v>0</v>
      </c>
      <c r="Q492" s="107"/>
    </row>
    <row r="493" spans="1:17" s="108" customFormat="1" ht="15" customHeight="1">
      <c r="A493" s="123"/>
      <c r="B493" s="97" t="s">
        <v>1199</v>
      </c>
      <c r="C493" s="97" t="s">
        <v>1022</v>
      </c>
      <c r="D493" s="98" t="s">
        <v>1011</v>
      </c>
      <c r="E493" s="98" t="s">
        <v>190</v>
      </c>
      <c r="F493" s="98" t="s">
        <v>193</v>
      </c>
      <c r="G493" s="99" t="s">
        <v>112</v>
      </c>
      <c r="H493" s="99" t="s">
        <v>18</v>
      </c>
      <c r="I493" s="100"/>
      <c r="J493" s="101" t="s">
        <v>37</v>
      </c>
      <c r="K493" s="101">
        <v>25</v>
      </c>
      <c r="L493" s="105">
        <f t="shared" si="218"/>
        <v>3.1801272050882035</v>
      </c>
      <c r="M493" s="109">
        <v>265</v>
      </c>
      <c r="N493" s="104"/>
      <c r="O493" s="105">
        <f t="shared" si="223"/>
        <v>0</v>
      </c>
      <c r="P493" s="106">
        <f t="shared" si="224"/>
        <v>0</v>
      </c>
      <c r="Q493" s="107"/>
    </row>
    <row r="494" spans="1:17" s="108" customFormat="1" ht="15" customHeight="1">
      <c r="A494" s="123"/>
      <c r="B494" s="97" t="s">
        <v>192</v>
      </c>
      <c r="C494" s="97" t="s">
        <v>1022</v>
      </c>
      <c r="D494" s="98" t="s">
        <v>1011</v>
      </c>
      <c r="E494" s="98" t="s">
        <v>190</v>
      </c>
      <c r="F494" s="98" t="s">
        <v>193</v>
      </c>
      <c r="G494" s="99" t="s">
        <v>43</v>
      </c>
      <c r="H494" s="99" t="s">
        <v>18</v>
      </c>
      <c r="I494" s="100"/>
      <c r="J494" s="101" t="s">
        <v>37</v>
      </c>
      <c r="K494" s="101">
        <v>25</v>
      </c>
      <c r="L494" s="105">
        <f t="shared" si="218"/>
        <v>3.4681387255490219</v>
      </c>
      <c r="M494" s="109">
        <v>289</v>
      </c>
      <c r="N494" s="104"/>
      <c r="O494" s="105">
        <f t="shared" si="176"/>
        <v>0</v>
      </c>
      <c r="P494" s="106">
        <f t="shared" si="177"/>
        <v>0</v>
      </c>
      <c r="Q494" s="107" t="s">
        <v>1025</v>
      </c>
    </row>
    <row r="495" spans="1:17" s="121" customFormat="1" ht="15" hidden="1" customHeight="1">
      <c r="A495" s="130"/>
      <c r="B495" s="110" t="s">
        <v>194</v>
      </c>
      <c r="C495" s="110" t="s">
        <v>1022</v>
      </c>
      <c r="D495" s="111" t="s">
        <v>1011</v>
      </c>
      <c r="E495" s="111" t="s">
        <v>190</v>
      </c>
      <c r="F495" s="111" t="s">
        <v>195</v>
      </c>
      <c r="G495" s="112" t="s">
        <v>112</v>
      </c>
      <c r="H495" s="112" t="s">
        <v>18</v>
      </c>
      <c r="I495" s="113"/>
      <c r="J495" s="114" t="s">
        <v>37</v>
      </c>
      <c r="K495" s="114">
        <v>25</v>
      </c>
      <c r="L495" s="118">
        <f t="shared" si="218"/>
        <v>3.4681387255490219</v>
      </c>
      <c r="M495" s="122">
        <v>289</v>
      </c>
      <c r="N495" s="117"/>
      <c r="O495" s="118">
        <f t="shared" si="176"/>
        <v>0</v>
      </c>
      <c r="P495" s="119">
        <f t="shared" si="177"/>
        <v>0</v>
      </c>
      <c r="Q495" s="113" t="s">
        <v>1035</v>
      </c>
    </row>
    <row r="496" spans="1:17" s="121" customFormat="1" ht="15" hidden="1" customHeight="1">
      <c r="A496" s="130"/>
      <c r="B496" s="110" t="s">
        <v>538</v>
      </c>
      <c r="C496" s="110" t="s">
        <v>1021</v>
      </c>
      <c r="D496" s="111" t="s">
        <v>1011</v>
      </c>
      <c r="E496" s="111" t="s">
        <v>190</v>
      </c>
      <c r="F496" s="111" t="s">
        <v>821</v>
      </c>
      <c r="G496" s="112" t="s">
        <v>558</v>
      </c>
      <c r="H496" s="112" t="s">
        <v>13</v>
      </c>
      <c r="I496" s="113" t="s">
        <v>53</v>
      </c>
      <c r="J496" s="114" t="s">
        <v>1020</v>
      </c>
      <c r="K496" s="114">
        <v>25</v>
      </c>
      <c r="L496" s="115">
        <v>2.15</v>
      </c>
      <c r="M496" s="116">
        <f>L496*$M$7</f>
        <v>179.15949999999998</v>
      </c>
      <c r="N496" s="117"/>
      <c r="O496" s="118">
        <f t="shared" ref="O496:O528" si="225">IF(N496&lt;100,L496*N496,L496*N496*0.95)</f>
        <v>0</v>
      </c>
      <c r="P496" s="119">
        <f t="shared" ref="P496:P528" si="226">IF(N496&lt;100,M496*N496,M496*N496*0.95)</f>
        <v>0</v>
      </c>
      <c r="Q496" s="113" t="s">
        <v>1035</v>
      </c>
    </row>
    <row r="497" spans="1:17" s="108" customFormat="1" ht="15" customHeight="1">
      <c r="A497" s="123"/>
      <c r="B497" s="97" t="s">
        <v>196</v>
      </c>
      <c r="C497" s="97" t="s">
        <v>1022</v>
      </c>
      <c r="D497" s="98" t="s">
        <v>1011</v>
      </c>
      <c r="E497" s="98" t="s">
        <v>190</v>
      </c>
      <c r="F497" s="98" t="s">
        <v>197</v>
      </c>
      <c r="G497" s="99"/>
      <c r="H497" s="99" t="s">
        <v>18</v>
      </c>
      <c r="I497" s="100"/>
      <c r="J497" s="101" t="s">
        <v>37</v>
      </c>
      <c r="K497" s="101">
        <v>25</v>
      </c>
      <c r="L497" s="105">
        <f t="shared" ref="L497:L505" si="227">M497/$M$7</f>
        <v>2.8561142445697829</v>
      </c>
      <c r="M497" s="109">
        <v>238</v>
      </c>
      <c r="N497" s="104"/>
      <c r="O497" s="105">
        <f t="shared" si="225"/>
        <v>0</v>
      </c>
      <c r="P497" s="106">
        <f t="shared" si="226"/>
        <v>0</v>
      </c>
      <c r="Q497" s="107" t="s">
        <v>1025</v>
      </c>
    </row>
    <row r="498" spans="1:17" s="108" customFormat="1" ht="15" customHeight="1">
      <c r="A498" s="136"/>
      <c r="B498" s="97" t="s">
        <v>1200</v>
      </c>
      <c r="C498" s="97" t="s">
        <v>1022</v>
      </c>
      <c r="D498" s="98" t="s">
        <v>1011</v>
      </c>
      <c r="E498" s="98" t="s">
        <v>190</v>
      </c>
      <c r="F498" s="98" t="s">
        <v>197</v>
      </c>
      <c r="G498" s="132" t="s">
        <v>1115</v>
      </c>
      <c r="H498" s="99" t="s">
        <v>18</v>
      </c>
      <c r="I498" s="100"/>
      <c r="J498" s="101" t="s">
        <v>37</v>
      </c>
      <c r="K498" s="101">
        <v>25</v>
      </c>
      <c r="L498" s="105">
        <f t="shared" si="227"/>
        <v>2.3880955238209527</v>
      </c>
      <c r="M498" s="109">
        <v>199</v>
      </c>
      <c r="N498" s="104"/>
      <c r="O498" s="105">
        <f t="shared" ref="O498:O501" si="228">IF(N498&lt;100,L498*N498,L498*N498*0.95)</f>
        <v>0</v>
      </c>
      <c r="P498" s="106">
        <f t="shared" ref="P498:P501" si="229">IF(N498&lt;100,M498*N498,M498*N498*0.95)</f>
        <v>0</v>
      </c>
      <c r="Q498" s="107"/>
    </row>
    <row r="499" spans="1:17" s="108" customFormat="1" ht="15" customHeight="1">
      <c r="A499" s="136"/>
      <c r="B499" s="97" t="s">
        <v>1201</v>
      </c>
      <c r="C499" s="97" t="s">
        <v>1022</v>
      </c>
      <c r="D499" s="98" t="s">
        <v>1011</v>
      </c>
      <c r="E499" s="98" t="s">
        <v>190</v>
      </c>
      <c r="F499" s="98" t="s">
        <v>197</v>
      </c>
      <c r="G499" s="99" t="s">
        <v>112</v>
      </c>
      <c r="H499" s="99" t="s">
        <v>18</v>
      </c>
      <c r="I499" s="100"/>
      <c r="J499" s="101" t="s">
        <v>37</v>
      </c>
      <c r="K499" s="101">
        <v>25</v>
      </c>
      <c r="L499" s="105">
        <f t="shared" si="227"/>
        <v>2.7241089643585745</v>
      </c>
      <c r="M499" s="109">
        <v>227</v>
      </c>
      <c r="N499" s="104"/>
      <c r="O499" s="105">
        <f t="shared" si="228"/>
        <v>0</v>
      </c>
      <c r="P499" s="106">
        <f t="shared" si="229"/>
        <v>0</v>
      </c>
      <c r="Q499" s="107"/>
    </row>
    <row r="500" spans="1:17" s="108" customFormat="1" ht="15" customHeight="1">
      <c r="A500" s="136"/>
      <c r="B500" s="97" t="s">
        <v>1202</v>
      </c>
      <c r="C500" s="97" t="s">
        <v>1022</v>
      </c>
      <c r="D500" s="98" t="s">
        <v>1011</v>
      </c>
      <c r="E500" s="98" t="s">
        <v>190</v>
      </c>
      <c r="F500" s="98" t="s">
        <v>197</v>
      </c>
      <c r="G500" s="99" t="s">
        <v>43</v>
      </c>
      <c r="H500" s="99" t="s">
        <v>18</v>
      </c>
      <c r="I500" s="100"/>
      <c r="J500" s="101" t="s">
        <v>37</v>
      </c>
      <c r="K500" s="101">
        <v>25</v>
      </c>
      <c r="L500" s="105">
        <f t="shared" si="227"/>
        <v>2.8561142445697829</v>
      </c>
      <c r="M500" s="109">
        <v>238</v>
      </c>
      <c r="N500" s="104"/>
      <c r="O500" s="105">
        <f t="shared" si="228"/>
        <v>0</v>
      </c>
      <c r="P500" s="106">
        <f t="shared" si="229"/>
        <v>0</v>
      </c>
      <c r="Q500" s="107"/>
    </row>
    <row r="501" spans="1:17" s="108" customFormat="1" ht="15" customHeight="1">
      <c r="A501" s="136"/>
      <c r="B501" s="97" t="s">
        <v>1203</v>
      </c>
      <c r="C501" s="97" t="s">
        <v>1022</v>
      </c>
      <c r="D501" s="98" t="s">
        <v>1011</v>
      </c>
      <c r="E501" s="98" t="s">
        <v>190</v>
      </c>
      <c r="F501" s="98" t="s">
        <v>197</v>
      </c>
      <c r="G501" s="99" t="s">
        <v>558</v>
      </c>
      <c r="H501" s="99" t="s">
        <v>18</v>
      </c>
      <c r="I501" s="100"/>
      <c r="J501" s="101" t="s">
        <v>37</v>
      </c>
      <c r="K501" s="101">
        <v>25</v>
      </c>
      <c r="L501" s="105">
        <f t="shared" si="227"/>
        <v>2.9641185647425896</v>
      </c>
      <c r="M501" s="109">
        <v>247</v>
      </c>
      <c r="N501" s="104"/>
      <c r="O501" s="105">
        <f t="shared" si="228"/>
        <v>0</v>
      </c>
      <c r="P501" s="106">
        <f t="shared" si="229"/>
        <v>0</v>
      </c>
      <c r="Q501" s="107"/>
    </row>
    <row r="502" spans="1:17" s="108" customFormat="1" ht="15" customHeight="1">
      <c r="A502" s="136"/>
      <c r="B502" s="97" t="s">
        <v>1204</v>
      </c>
      <c r="C502" s="97" t="s">
        <v>1022</v>
      </c>
      <c r="D502" s="98" t="s">
        <v>1011</v>
      </c>
      <c r="E502" s="98" t="s">
        <v>190</v>
      </c>
      <c r="F502" s="98" t="s">
        <v>199</v>
      </c>
      <c r="G502" s="132" t="s">
        <v>1115</v>
      </c>
      <c r="H502" s="99" t="s">
        <v>18</v>
      </c>
      <c r="I502" s="100"/>
      <c r="J502" s="101" t="s">
        <v>37</v>
      </c>
      <c r="K502" s="101">
        <v>25</v>
      </c>
      <c r="L502" s="105">
        <f t="shared" si="227"/>
        <v>1.5720628825153007</v>
      </c>
      <c r="M502" s="109">
        <v>131</v>
      </c>
      <c r="N502" s="104"/>
      <c r="O502" s="105">
        <f t="shared" ref="O502:O505" si="230">IF(N502&lt;100,L502*N502,L502*N502*0.95)</f>
        <v>0</v>
      </c>
      <c r="P502" s="106">
        <f t="shared" ref="P502:P505" si="231">IF(N502&lt;100,M502*N502,M502*N502*0.95)</f>
        <v>0</v>
      </c>
      <c r="Q502" s="107"/>
    </row>
    <row r="503" spans="1:17" s="121" customFormat="1" ht="15" hidden="1" customHeight="1">
      <c r="A503" s="130"/>
      <c r="B503" s="110" t="s">
        <v>198</v>
      </c>
      <c r="C503" s="110" t="s">
        <v>1022</v>
      </c>
      <c r="D503" s="111" t="s">
        <v>1011</v>
      </c>
      <c r="E503" s="111" t="s">
        <v>190</v>
      </c>
      <c r="F503" s="111" t="s">
        <v>199</v>
      </c>
      <c r="G503" s="112" t="s">
        <v>112</v>
      </c>
      <c r="H503" s="112" t="s">
        <v>18</v>
      </c>
      <c r="I503" s="113"/>
      <c r="J503" s="114" t="s">
        <v>37</v>
      </c>
      <c r="K503" s="114">
        <v>25</v>
      </c>
      <c r="L503" s="118">
        <f t="shared" si="227"/>
        <v>1.8000720028801152</v>
      </c>
      <c r="M503" s="122">
        <v>150</v>
      </c>
      <c r="N503" s="117"/>
      <c r="O503" s="118">
        <f t="shared" si="230"/>
        <v>0</v>
      </c>
      <c r="P503" s="119">
        <f t="shared" si="231"/>
        <v>0</v>
      </c>
      <c r="Q503" s="113" t="s">
        <v>1035</v>
      </c>
    </row>
    <row r="504" spans="1:17" s="108" customFormat="1" ht="15" customHeight="1">
      <c r="A504" s="131"/>
      <c r="B504" s="97" t="s">
        <v>1205</v>
      </c>
      <c r="C504" s="97" t="s">
        <v>1022</v>
      </c>
      <c r="D504" s="98" t="s">
        <v>1011</v>
      </c>
      <c r="E504" s="98" t="s">
        <v>190</v>
      </c>
      <c r="F504" s="98" t="s">
        <v>199</v>
      </c>
      <c r="G504" s="99" t="s">
        <v>43</v>
      </c>
      <c r="H504" s="99" t="s">
        <v>18</v>
      </c>
      <c r="I504" s="100"/>
      <c r="J504" s="101" t="s">
        <v>37</v>
      </c>
      <c r="K504" s="101">
        <v>25</v>
      </c>
      <c r="L504" s="105">
        <f t="shared" si="227"/>
        <v>1.8000720028801152</v>
      </c>
      <c r="M504" s="109">
        <v>150</v>
      </c>
      <c r="N504" s="104"/>
      <c r="O504" s="105">
        <f t="shared" si="230"/>
        <v>0</v>
      </c>
      <c r="P504" s="106">
        <f t="shared" si="231"/>
        <v>0</v>
      </c>
      <c r="Q504" s="100"/>
    </row>
    <row r="505" spans="1:17" s="108" customFormat="1" ht="15" customHeight="1">
      <c r="A505" s="131"/>
      <c r="B505" s="97" t="s">
        <v>1206</v>
      </c>
      <c r="C505" s="97" t="s">
        <v>1022</v>
      </c>
      <c r="D505" s="98" t="s">
        <v>1011</v>
      </c>
      <c r="E505" s="98" t="s">
        <v>190</v>
      </c>
      <c r="F505" s="98" t="s">
        <v>199</v>
      </c>
      <c r="G505" s="99" t="s">
        <v>558</v>
      </c>
      <c r="H505" s="99" t="s">
        <v>18</v>
      </c>
      <c r="I505" s="100"/>
      <c r="J505" s="101" t="s">
        <v>37</v>
      </c>
      <c r="K505" s="101">
        <v>25</v>
      </c>
      <c r="L505" s="105">
        <f t="shared" si="227"/>
        <v>1.8000720028801152</v>
      </c>
      <c r="M505" s="109">
        <v>150</v>
      </c>
      <c r="N505" s="104"/>
      <c r="O505" s="105">
        <f t="shared" si="230"/>
        <v>0</v>
      </c>
      <c r="P505" s="106">
        <f t="shared" si="231"/>
        <v>0</v>
      </c>
      <c r="Q505" s="100"/>
    </row>
    <row r="506" spans="1:17" s="121" customFormat="1" ht="15" hidden="1" customHeight="1">
      <c r="A506" s="130"/>
      <c r="B506" s="110" t="s">
        <v>539</v>
      </c>
      <c r="C506" s="110" t="s">
        <v>1021</v>
      </c>
      <c r="D506" s="111" t="s">
        <v>1011</v>
      </c>
      <c r="E506" s="111" t="s">
        <v>190</v>
      </c>
      <c r="F506" s="111" t="s">
        <v>822</v>
      </c>
      <c r="G506" s="112" t="s">
        <v>575</v>
      </c>
      <c r="H506" s="112" t="s">
        <v>15</v>
      </c>
      <c r="I506" s="113" t="s">
        <v>550</v>
      </c>
      <c r="J506" s="114" t="s">
        <v>1020</v>
      </c>
      <c r="K506" s="114">
        <v>25</v>
      </c>
      <c r="L506" s="115">
        <v>3.9299999999999997</v>
      </c>
      <c r="M506" s="116">
        <f>L506*$M$7</f>
        <v>327.48689999999999</v>
      </c>
      <c r="N506" s="117"/>
      <c r="O506" s="118">
        <f t="shared" si="225"/>
        <v>0</v>
      </c>
      <c r="P506" s="119">
        <f t="shared" si="226"/>
        <v>0</v>
      </c>
      <c r="Q506" s="113" t="s">
        <v>1035</v>
      </c>
    </row>
    <row r="507" spans="1:17" s="108" customFormat="1" ht="15" customHeight="1">
      <c r="A507" s="123"/>
      <c r="B507" s="97" t="s">
        <v>200</v>
      </c>
      <c r="C507" s="97" t="s">
        <v>1022</v>
      </c>
      <c r="D507" s="98" t="s">
        <v>1011</v>
      </c>
      <c r="E507" s="98" t="s">
        <v>190</v>
      </c>
      <c r="F507" s="98" t="s">
        <v>201</v>
      </c>
      <c r="G507" s="99"/>
      <c r="H507" s="99" t="s">
        <v>18</v>
      </c>
      <c r="I507" s="100"/>
      <c r="J507" s="101" t="s">
        <v>37</v>
      </c>
      <c r="K507" s="101">
        <v>25</v>
      </c>
      <c r="L507" s="105">
        <f t="shared" ref="L507:L518" si="232">M507/$M$7</f>
        <v>1.8000720028801152</v>
      </c>
      <c r="M507" s="109">
        <v>150</v>
      </c>
      <c r="N507" s="104"/>
      <c r="O507" s="105">
        <f t="shared" si="225"/>
        <v>0</v>
      </c>
      <c r="P507" s="106">
        <f t="shared" si="226"/>
        <v>0</v>
      </c>
      <c r="Q507" s="107" t="s">
        <v>1025</v>
      </c>
    </row>
    <row r="508" spans="1:17" s="108" customFormat="1" ht="15" customHeight="1">
      <c r="A508" s="136"/>
      <c r="B508" s="97" t="s">
        <v>1207</v>
      </c>
      <c r="C508" s="97" t="s">
        <v>1022</v>
      </c>
      <c r="D508" s="98" t="s">
        <v>1011</v>
      </c>
      <c r="E508" s="98" t="s">
        <v>190</v>
      </c>
      <c r="F508" s="98" t="s">
        <v>201</v>
      </c>
      <c r="G508" s="132" t="s">
        <v>1115</v>
      </c>
      <c r="H508" s="99" t="s">
        <v>18</v>
      </c>
      <c r="I508" s="100"/>
      <c r="J508" s="101" t="s">
        <v>37</v>
      </c>
      <c r="K508" s="101">
        <v>25</v>
      </c>
      <c r="L508" s="105">
        <f t="shared" si="232"/>
        <v>1.4760590423616946</v>
      </c>
      <c r="M508" s="109">
        <v>123</v>
      </c>
      <c r="N508" s="104"/>
      <c r="O508" s="105">
        <f t="shared" ref="O508:O511" si="233">IF(N508&lt;100,L508*N508,L508*N508*0.95)</f>
        <v>0</v>
      </c>
      <c r="P508" s="106">
        <f t="shared" ref="P508:P511" si="234">IF(N508&lt;100,M508*N508,M508*N508*0.95)</f>
        <v>0</v>
      </c>
      <c r="Q508" s="107"/>
    </row>
    <row r="509" spans="1:17" s="108" customFormat="1" ht="15" customHeight="1">
      <c r="A509" s="136"/>
      <c r="B509" s="97" t="s">
        <v>1208</v>
      </c>
      <c r="C509" s="97" t="s">
        <v>1022</v>
      </c>
      <c r="D509" s="98" t="s">
        <v>1011</v>
      </c>
      <c r="E509" s="98" t="s">
        <v>190</v>
      </c>
      <c r="F509" s="98" t="s">
        <v>201</v>
      </c>
      <c r="G509" s="99" t="s">
        <v>112</v>
      </c>
      <c r="H509" s="99" t="s">
        <v>18</v>
      </c>
      <c r="I509" s="100"/>
      <c r="J509" s="101" t="s">
        <v>37</v>
      </c>
      <c r="K509" s="101">
        <v>25</v>
      </c>
      <c r="L509" s="105">
        <f t="shared" si="232"/>
        <v>1.6680667226689068</v>
      </c>
      <c r="M509" s="109">
        <v>139</v>
      </c>
      <c r="N509" s="104"/>
      <c r="O509" s="105">
        <f t="shared" si="233"/>
        <v>0</v>
      </c>
      <c r="P509" s="106">
        <f t="shared" si="234"/>
        <v>0</v>
      </c>
      <c r="Q509" s="107"/>
    </row>
    <row r="510" spans="1:17" s="108" customFormat="1" ht="15" customHeight="1">
      <c r="A510" s="136"/>
      <c r="B510" s="97" t="s">
        <v>1209</v>
      </c>
      <c r="C510" s="97" t="s">
        <v>1022</v>
      </c>
      <c r="D510" s="98" t="s">
        <v>1011</v>
      </c>
      <c r="E510" s="98" t="s">
        <v>190</v>
      </c>
      <c r="F510" s="98" t="s">
        <v>201</v>
      </c>
      <c r="G510" s="99" t="s">
        <v>43</v>
      </c>
      <c r="H510" s="99" t="s">
        <v>18</v>
      </c>
      <c r="I510" s="100"/>
      <c r="J510" s="101" t="s">
        <v>37</v>
      </c>
      <c r="K510" s="101">
        <v>25</v>
      </c>
      <c r="L510" s="105">
        <f t="shared" si="232"/>
        <v>1.8000720028801152</v>
      </c>
      <c r="M510" s="109">
        <v>150</v>
      </c>
      <c r="N510" s="104"/>
      <c r="O510" s="105">
        <f t="shared" si="233"/>
        <v>0</v>
      </c>
      <c r="P510" s="106">
        <f t="shared" si="234"/>
        <v>0</v>
      </c>
      <c r="Q510" s="107"/>
    </row>
    <row r="511" spans="1:17" s="108" customFormat="1" ht="15" customHeight="1">
      <c r="A511" s="136"/>
      <c r="B511" s="97" t="s">
        <v>1210</v>
      </c>
      <c r="C511" s="97" t="s">
        <v>1022</v>
      </c>
      <c r="D511" s="98" t="s">
        <v>1011</v>
      </c>
      <c r="E511" s="98" t="s">
        <v>190</v>
      </c>
      <c r="F511" s="98" t="s">
        <v>201</v>
      </c>
      <c r="G511" s="99" t="s">
        <v>558</v>
      </c>
      <c r="H511" s="99" t="s">
        <v>18</v>
      </c>
      <c r="I511" s="100"/>
      <c r="J511" s="101" t="s">
        <v>37</v>
      </c>
      <c r="K511" s="101">
        <v>25</v>
      </c>
      <c r="L511" s="105">
        <f t="shared" si="232"/>
        <v>1.9320772830913238</v>
      </c>
      <c r="M511" s="109">
        <v>161</v>
      </c>
      <c r="N511" s="104"/>
      <c r="O511" s="105">
        <f t="shared" si="233"/>
        <v>0</v>
      </c>
      <c r="P511" s="106">
        <f t="shared" si="234"/>
        <v>0</v>
      </c>
      <c r="Q511" s="107"/>
    </row>
    <row r="512" spans="1:17" s="108" customFormat="1" ht="15" customHeight="1">
      <c r="A512" s="129"/>
      <c r="B512" s="97" t="s">
        <v>202</v>
      </c>
      <c r="C512" s="97" t="s">
        <v>1022</v>
      </c>
      <c r="D512" s="98" t="s">
        <v>1011</v>
      </c>
      <c r="E512" s="98" t="s">
        <v>190</v>
      </c>
      <c r="F512" s="98" t="s">
        <v>203</v>
      </c>
      <c r="G512" s="99"/>
      <c r="H512" s="99" t="s">
        <v>18</v>
      </c>
      <c r="I512" s="100"/>
      <c r="J512" s="101" t="s">
        <v>37</v>
      </c>
      <c r="K512" s="101">
        <v>25</v>
      </c>
      <c r="L512" s="105">
        <f t="shared" si="232"/>
        <v>1.8000720028801152</v>
      </c>
      <c r="M512" s="109">
        <v>150</v>
      </c>
      <c r="N512" s="104"/>
      <c r="O512" s="105">
        <f t="shared" si="225"/>
        <v>0</v>
      </c>
      <c r="P512" s="106">
        <f t="shared" si="226"/>
        <v>0</v>
      </c>
      <c r="Q512" s="107" t="s">
        <v>1025</v>
      </c>
    </row>
    <row r="513" spans="1:17" s="108" customFormat="1" ht="15" customHeight="1">
      <c r="A513" s="131"/>
      <c r="B513" s="97" t="s">
        <v>1211</v>
      </c>
      <c r="C513" s="97" t="s">
        <v>1022</v>
      </c>
      <c r="D513" s="98" t="s">
        <v>1011</v>
      </c>
      <c r="E513" s="98" t="s">
        <v>190</v>
      </c>
      <c r="F513" s="98" t="s">
        <v>203</v>
      </c>
      <c r="G513" s="132" t="s">
        <v>1115</v>
      </c>
      <c r="H513" s="99" t="s">
        <v>18</v>
      </c>
      <c r="I513" s="100"/>
      <c r="J513" s="101" t="s">
        <v>37</v>
      </c>
      <c r="K513" s="101">
        <v>25</v>
      </c>
      <c r="L513" s="105">
        <f t="shared" si="232"/>
        <v>1.4760590423616946</v>
      </c>
      <c r="M513" s="109">
        <v>123</v>
      </c>
      <c r="N513" s="104"/>
      <c r="O513" s="105">
        <f t="shared" ref="O513:O514" si="235">IF(N513&lt;100,L513*N513,L513*N513*0.95)</f>
        <v>0</v>
      </c>
      <c r="P513" s="106">
        <f t="shared" ref="P513:P514" si="236">IF(N513&lt;100,M513*N513,M513*N513*0.95)</f>
        <v>0</v>
      </c>
      <c r="Q513" s="107"/>
    </row>
    <row r="514" spans="1:17" s="108" customFormat="1" ht="15" customHeight="1">
      <c r="A514" s="131"/>
      <c r="B514" s="97" t="s">
        <v>1212</v>
      </c>
      <c r="C514" s="97" t="s">
        <v>1022</v>
      </c>
      <c r="D514" s="98" t="s">
        <v>1011</v>
      </c>
      <c r="E514" s="98" t="s">
        <v>190</v>
      </c>
      <c r="F514" s="98" t="s">
        <v>203</v>
      </c>
      <c r="G514" s="99" t="s">
        <v>112</v>
      </c>
      <c r="H514" s="99" t="s">
        <v>18</v>
      </c>
      <c r="I514" s="100"/>
      <c r="J514" s="101" t="s">
        <v>37</v>
      </c>
      <c r="K514" s="101">
        <v>25</v>
      </c>
      <c r="L514" s="105">
        <f t="shared" si="232"/>
        <v>1.8000720028801152</v>
      </c>
      <c r="M514" s="109">
        <v>150</v>
      </c>
      <c r="N514" s="104"/>
      <c r="O514" s="105">
        <f t="shared" si="235"/>
        <v>0</v>
      </c>
      <c r="P514" s="106">
        <f t="shared" si="236"/>
        <v>0</v>
      </c>
      <c r="Q514" s="107"/>
    </row>
    <row r="515" spans="1:17" s="121" customFormat="1" ht="15" hidden="1" customHeight="1">
      <c r="A515" s="130"/>
      <c r="B515" s="110" t="s">
        <v>204</v>
      </c>
      <c r="C515" s="110" t="s">
        <v>1022</v>
      </c>
      <c r="D515" s="111" t="s">
        <v>1011</v>
      </c>
      <c r="E515" s="111" t="s">
        <v>190</v>
      </c>
      <c r="F515" s="111" t="s">
        <v>205</v>
      </c>
      <c r="G515" s="112"/>
      <c r="H515" s="112" t="s">
        <v>18</v>
      </c>
      <c r="I515" s="113"/>
      <c r="J515" s="114" t="s">
        <v>37</v>
      </c>
      <c r="K515" s="114">
        <v>25</v>
      </c>
      <c r="L515" s="118">
        <f t="shared" si="232"/>
        <v>1.8000720028801152</v>
      </c>
      <c r="M515" s="122">
        <v>150</v>
      </c>
      <c r="N515" s="117"/>
      <c r="O515" s="118">
        <f t="shared" si="225"/>
        <v>0</v>
      </c>
      <c r="P515" s="119">
        <f t="shared" si="226"/>
        <v>0</v>
      </c>
      <c r="Q515" s="120" t="s">
        <v>1025</v>
      </c>
    </row>
    <row r="516" spans="1:17" s="108" customFormat="1" ht="15" customHeight="1">
      <c r="A516" s="131"/>
      <c r="B516" s="97" t="s">
        <v>1213</v>
      </c>
      <c r="C516" s="97" t="s">
        <v>1022</v>
      </c>
      <c r="D516" s="98" t="s">
        <v>1011</v>
      </c>
      <c r="E516" s="98" t="s">
        <v>190</v>
      </c>
      <c r="F516" s="98" t="s">
        <v>205</v>
      </c>
      <c r="G516" s="99" t="s">
        <v>112</v>
      </c>
      <c r="H516" s="99" t="s">
        <v>18</v>
      </c>
      <c r="I516" s="100"/>
      <c r="J516" s="101" t="s">
        <v>37</v>
      </c>
      <c r="K516" s="101">
        <v>25</v>
      </c>
      <c r="L516" s="105">
        <f t="shared" si="232"/>
        <v>1.6680667226689068</v>
      </c>
      <c r="M516" s="109">
        <v>139</v>
      </c>
      <c r="N516" s="104"/>
      <c r="O516" s="105">
        <f t="shared" ref="O516:O518" si="237">IF(N516&lt;100,L516*N516,L516*N516*0.95)</f>
        <v>0</v>
      </c>
      <c r="P516" s="106">
        <f t="shared" ref="P516:P518" si="238">IF(N516&lt;100,M516*N516,M516*N516*0.95)</f>
        <v>0</v>
      </c>
      <c r="Q516" s="107"/>
    </row>
    <row r="517" spans="1:17" s="108" customFormat="1" ht="15" customHeight="1">
      <c r="A517" s="131"/>
      <c r="B517" s="97" t="s">
        <v>1214</v>
      </c>
      <c r="C517" s="97" t="s">
        <v>1022</v>
      </c>
      <c r="D517" s="98" t="s">
        <v>1011</v>
      </c>
      <c r="E517" s="98" t="s">
        <v>190</v>
      </c>
      <c r="F517" s="98" t="s">
        <v>205</v>
      </c>
      <c r="G517" s="99" t="s">
        <v>43</v>
      </c>
      <c r="H517" s="99" t="s">
        <v>18</v>
      </c>
      <c r="I517" s="100"/>
      <c r="J517" s="101" t="s">
        <v>37</v>
      </c>
      <c r="K517" s="101">
        <v>25</v>
      </c>
      <c r="L517" s="105">
        <f t="shared" si="232"/>
        <v>1.8000720028801152</v>
      </c>
      <c r="M517" s="109">
        <v>150</v>
      </c>
      <c r="N517" s="104"/>
      <c r="O517" s="105">
        <f t="shared" si="237"/>
        <v>0</v>
      </c>
      <c r="P517" s="106">
        <f t="shared" si="238"/>
        <v>0</v>
      </c>
      <c r="Q517" s="107"/>
    </row>
    <row r="518" spans="1:17" s="108" customFormat="1" ht="15" customHeight="1">
      <c r="A518" s="131"/>
      <c r="B518" s="97" t="s">
        <v>1215</v>
      </c>
      <c r="C518" s="97" t="s">
        <v>1022</v>
      </c>
      <c r="D518" s="98" t="s">
        <v>1011</v>
      </c>
      <c r="E518" s="98" t="s">
        <v>190</v>
      </c>
      <c r="F518" s="98" t="s">
        <v>205</v>
      </c>
      <c r="G518" s="99" t="s">
        <v>558</v>
      </c>
      <c r="H518" s="99" t="s">
        <v>18</v>
      </c>
      <c r="I518" s="100"/>
      <c r="J518" s="101" t="s">
        <v>37</v>
      </c>
      <c r="K518" s="101">
        <v>25</v>
      </c>
      <c r="L518" s="105">
        <f t="shared" si="232"/>
        <v>1.8000720028801152</v>
      </c>
      <c r="M518" s="109">
        <v>150</v>
      </c>
      <c r="N518" s="104"/>
      <c r="O518" s="105">
        <f t="shared" si="237"/>
        <v>0</v>
      </c>
      <c r="P518" s="106">
        <f t="shared" si="238"/>
        <v>0</v>
      </c>
      <c r="Q518" s="107"/>
    </row>
    <row r="519" spans="1:17" s="121" customFormat="1" ht="15" hidden="1" customHeight="1">
      <c r="A519" s="130"/>
      <c r="B519" s="110" t="s">
        <v>540</v>
      </c>
      <c r="C519" s="110" t="s">
        <v>1021</v>
      </c>
      <c r="D519" s="111" t="s">
        <v>207</v>
      </c>
      <c r="E519" s="111" t="s">
        <v>208</v>
      </c>
      <c r="F519" s="111" t="s">
        <v>547</v>
      </c>
      <c r="G519" s="112" t="s">
        <v>558</v>
      </c>
      <c r="H519" s="112" t="s">
        <v>13</v>
      </c>
      <c r="I519" s="113"/>
      <c r="J519" s="114" t="s">
        <v>1020</v>
      </c>
      <c r="K519" s="114">
        <v>25</v>
      </c>
      <c r="L519" s="115">
        <v>1.9</v>
      </c>
      <c r="M519" s="116">
        <f>L519*$M$7</f>
        <v>158.327</v>
      </c>
      <c r="N519" s="117"/>
      <c r="O519" s="118">
        <f t="shared" si="225"/>
        <v>0</v>
      </c>
      <c r="P519" s="119">
        <f t="shared" si="226"/>
        <v>0</v>
      </c>
      <c r="Q519" s="113" t="s">
        <v>1035</v>
      </c>
    </row>
    <row r="520" spans="1:17" s="121" customFormat="1" ht="15" hidden="1" customHeight="1">
      <c r="A520" s="130"/>
      <c r="B520" s="110" t="s">
        <v>206</v>
      </c>
      <c r="C520" s="110" t="s">
        <v>1022</v>
      </c>
      <c r="D520" s="111" t="s">
        <v>1012</v>
      </c>
      <c r="E520" s="111" t="s">
        <v>208</v>
      </c>
      <c r="F520" s="111" t="s">
        <v>209</v>
      </c>
      <c r="G520" s="112"/>
      <c r="H520" s="112" t="s">
        <v>18</v>
      </c>
      <c r="I520" s="113"/>
      <c r="J520" s="114" t="s">
        <v>37</v>
      </c>
      <c r="K520" s="114">
        <v>25</v>
      </c>
      <c r="L520" s="118">
        <f>M520/$M$7</f>
        <v>1.8000720028801152</v>
      </c>
      <c r="M520" s="122">
        <v>150</v>
      </c>
      <c r="N520" s="117"/>
      <c r="O520" s="118">
        <f t="shared" si="225"/>
        <v>0</v>
      </c>
      <c r="P520" s="119">
        <f t="shared" si="226"/>
        <v>0</v>
      </c>
      <c r="Q520" s="120" t="s">
        <v>1025</v>
      </c>
    </row>
    <row r="521" spans="1:17" s="108" customFormat="1" ht="15" customHeight="1">
      <c r="A521" s="131"/>
      <c r="B521" s="97" t="s">
        <v>1216</v>
      </c>
      <c r="C521" s="97" t="s">
        <v>1022</v>
      </c>
      <c r="D521" s="98" t="s">
        <v>1012</v>
      </c>
      <c r="E521" s="98" t="s">
        <v>208</v>
      </c>
      <c r="F521" s="98" t="s">
        <v>209</v>
      </c>
      <c r="G521" s="99" t="s">
        <v>112</v>
      </c>
      <c r="H521" s="99" t="s">
        <v>18</v>
      </c>
      <c r="I521" s="100"/>
      <c r="J521" s="101" t="s">
        <v>37</v>
      </c>
      <c r="K521" s="101">
        <v>25</v>
      </c>
      <c r="L521" s="105">
        <f t="shared" ref="L521:L523" si="239">M521/$M$7</f>
        <v>1.4760590423616946</v>
      </c>
      <c r="M521" s="109">
        <v>123</v>
      </c>
      <c r="N521" s="104"/>
      <c r="O521" s="105">
        <f t="shared" ref="O521:O523" si="240">IF(N521&lt;100,L521*N521,L521*N521*0.95)</f>
        <v>0</v>
      </c>
      <c r="P521" s="106">
        <f t="shared" ref="P521:P523" si="241">IF(N521&lt;100,M521*N521,M521*N521*0.95)</f>
        <v>0</v>
      </c>
      <c r="Q521" s="107"/>
    </row>
    <row r="522" spans="1:17" s="108" customFormat="1" ht="15" customHeight="1">
      <c r="A522" s="131"/>
      <c r="B522" s="97" t="s">
        <v>1217</v>
      </c>
      <c r="C522" s="97" t="s">
        <v>1022</v>
      </c>
      <c r="D522" s="98" t="s">
        <v>1012</v>
      </c>
      <c r="E522" s="98" t="s">
        <v>208</v>
      </c>
      <c r="F522" s="98" t="s">
        <v>209</v>
      </c>
      <c r="G522" s="99" t="s">
        <v>43</v>
      </c>
      <c r="H522" s="99" t="s">
        <v>18</v>
      </c>
      <c r="I522" s="100"/>
      <c r="J522" s="101" t="s">
        <v>37</v>
      </c>
      <c r="K522" s="101">
        <v>25</v>
      </c>
      <c r="L522" s="105">
        <f t="shared" si="239"/>
        <v>1.6680667226689068</v>
      </c>
      <c r="M522" s="109">
        <v>139</v>
      </c>
      <c r="N522" s="104"/>
      <c r="O522" s="105">
        <f t="shared" si="240"/>
        <v>0</v>
      </c>
      <c r="P522" s="106">
        <f t="shared" si="241"/>
        <v>0</v>
      </c>
      <c r="Q522" s="107"/>
    </row>
    <row r="523" spans="1:17" s="108" customFormat="1" ht="15" customHeight="1">
      <c r="A523" s="131"/>
      <c r="B523" s="97" t="s">
        <v>1218</v>
      </c>
      <c r="C523" s="97" t="s">
        <v>1022</v>
      </c>
      <c r="D523" s="98" t="s">
        <v>1012</v>
      </c>
      <c r="E523" s="98" t="s">
        <v>208</v>
      </c>
      <c r="F523" s="98" t="s">
        <v>209</v>
      </c>
      <c r="G523" s="99" t="s">
        <v>558</v>
      </c>
      <c r="H523" s="99" t="s">
        <v>18</v>
      </c>
      <c r="I523" s="100"/>
      <c r="J523" s="101" t="s">
        <v>37</v>
      </c>
      <c r="K523" s="101">
        <v>25</v>
      </c>
      <c r="L523" s="105">
        <f t="shared" si="239"/>
        <v>1.8000720028801152</v>
      </c>
      <c r="M523" s="109">
        <v>150</v>
      </c>
      <c r="N523" s="104"/>
      <c r="O523" s="105">
        <f t="shared" si="240"/>
        <v>0</v>
      </c>
      <c r="P523" s="106">
        <f t="shared" si="241"/>
        <v>0</v>
      </c>
      <c r="Q523" s="107"/>
    </row>
    <row r="524" spans="1:17" s="121" customFormat="1" ht="15" hidden="1" customHeight="1">
      <c r="A524" s="130"/>
      <c r="B524" s="110" t="s">
        <v>541</v>
      </c>
      <c r="C524" s="110" t="s">
        <v>1021</v>
      </c>
      <c r="D524" s="111" t="s">
        <v>1013</v>
      </c>
      <c r="E524" s="111" t="s">
        <v>823</v>
      </c>
      <c r="F524" s="111" t="s">
        <v>547</v>
      </c>
      <c r="G524" s="112" t="s">
        <v>558</v>
      </c>
      <c r="H524" s="112" t="s">
        <v>13</v>
      </c>
      <c r="I524" s="113" t="s">
        <v>53</v>
      </c>
      <c r="J524" s="114" t="s">
        <v>1020</v>
      </c>
      <c r="K524" s="114">
        <v>25</v>
      </c>
      <c r="L524" s="115">
        <v>2.15</v>
      </c>
      <c r="M524" s="116">
        <f t="shared" ref="M524:M528" si="242">L524*$M$7</f>
        <v>179.15949999999998</v>
      </c>
      <c r="N524" s="117"/>
      <c r="O524" s="118">
        <f t="shared" si="225"/>
        <v>0</v>
      </c>
      <c r="P524" s="119">
        <f t="shared" si="226"/>
        <v>0</v>
      </c>
      <c r="Q524" s="113" t="s">
        <v>1035</v>
      </c>
    </row>
    <row r="525" spans="1:17" s="121" customFormat="1" ht="15" hidden="1" customHeight="1">
      <c r="A525" s="130"/>
      <c r="B525" s="110" t="s">
        <v>542</v>
      </c>
      <c r="C525" s="110" t="s">
        <v>1021</v>
      </c>
      <c r="D525" s="111" t="s">
        <v>1014</v>
      </c>
      <c r="E525" s="111" t="s">
        <v>824</v>
      </c>
      <c r="F525" s="111" t="s">
        <v>547</v>
      </c>
      <c r="G525" s="112" t="s">
        <v>556</v>
      </c>
      <c r="H525" s="112" t="s">
        <v>8</v>
      </c>
      <c r="I525" s="113"/>
      <c r="J525" s="114" t="s">
        <v>1020</v>
      </c>
      <c r="K525" s="114">
        <v>25</v>
      </c>
      <c r="L525" s="115">
        <v>2.7899999999999996</v>
      </c>
      <c r="M525" s="116">
        <f t="shared" si="242"/>
        <v>232.49069999999995</v>
      </c>
      <c r="N525" s="117"/>
      <c r="O525" s="118">
        <f t="shared" si="225"/>
        <v>0</v>
      </c>
      <c r="P525" s="119">
        <f t="shared" si="226"/>
        <v>0</v>
      </c>
      <c r="Q525" s="113" t="s">
        <v>1035</v>
      </c>
    </row>
    <row r="526" spans="1:17" s="121" customFormat="1" ht="15" hidden="1" customHeight="1">
      <c r="A526" s="130"/>
      <c r="B526" s="110" t="s">
        <v>543</v>
      </c>
      <c r="C526" s="110" t="s">
        <v>1021</v>
      </c>
      <c r="D526" s="111" t="s">
        <v>1015</v>
      </c>
      <c r="E526" s="111" t="s">
        <v>825</v>
      </c>
      <c r="F526" s="111" t="s">
        <v>547</v>
      </c>
      <c r="G526" s="112" t="s">
        <v>575</v>
      </c>
      <c r="H526" s="112" t="s">
        <v>8</v>
      </c>
      <c r="I526" s="113"/>
      <c r="J526" s="114" t="s">
        <v>1020</v>
      </c>
      <c r="K526" s="114">
        <v>25</v>
      </c>
      <c r="L526" s="115">
        <v>1.9</v>
      </c>
      <c r="M526" s="116">
        <f t="shared" si="242"/>
        <v>158.327</v>
      </c>
      <c r="N526" s="117"/>
      <c r="O526" s="118">
        <f t="shared" si="225"/>
        <v>0</v>
      </c>
      <c r="P526" s="119">
        <f t="shared" si="226"/>
        <v>0</v>
      </c>
      <c r="Q526" s="113" t="s">
        <v>1035</v>
      </c>
    </row>
    <row r="527" spans="1:17" s="108" customFormat="1" ht="15" customHeight="1">
      <c r="A527" s="129"/>
      <c r="B527" s="97" t="s">
        <v>544</v>
      </c>
      <c r="C527" s="97" t="s">
        <v>1021</v>
      </c>
      <c r="D527" s="98" t="s">
        <v>1016</v>
      </c>
      <c r="E527" s="98" t="s">
        <v>825</v>
      </c>
      <c r="F527" s="98" t="s">
        <v>826</v>
      </c>
      <c r="G527" s="99" t="s">
        <v>575</v>
      </c>
      <c r="H527" s="99" t="s">
        <v>8</v>
      </c>
      <c r="I527" s="100"/>
      <c r="J527" s="101" t="s">
        <v>1020</v>
      </c>
      <c r="K527" s="101">
        <v>25</v>
      </c>
      <c r="L527" s="102">
        <v>2.0799999999999996</v>
      </c>
      <c r="M527" s="103">
        <f t="shared" si="242"/>
        <v>173.32639999999998</v>
      </c>
      <c r="N527" s="104"/>
      <c r="O527" s="105">
        <f t="shared" si="225"/>
        <v>0</v>
      </c>
      <c r="P527" s="106">
        <f t="shared" si="226"/>
        <v>0</v>
      </c>
      <c r="Q527" s="107" t="s">
        <v>1025</v>
      </c>
    </row>
    <row r="528" spans="1:17" s="108" customFormat="1" ht="15" customHeight="1">
      <c r="A528" s="129"/>
      <c r="B528" s="97" t="s">
        <v>545</v>
      </c>
      <c r="C528" s="97" t="s">
        <v>1021</v>
      </c>
      <c r="D528" s="98" t="s">
        <v>1017</v>
      </c>
      <c r="E528" s="98" t="s">
        <v>827</v>
      </c>
      <c r="F528" s="98" t="s">
        <v>547</v>
      </c>
      <c r="G528" s="99" t="s">
        <v>556</v>
      </c>
      <c r="H528" s="99" t="s">
        <v>8</v>
      </c>
      <c r="I528" s="100"/>
      <c r="J528" s="101" t="s">
        <v>1020</v>
      </c>
      <c r="K528" s="101">
        <v>25</v>
      </c>
      <c r="L528" s="102">
        <v>2.0799999999999996</v>
      </c>
      <c r="M528" s="103">
        <f t="shared" si="242"/>
        <v>173.32639999999998</v>
      </c>
      <c r="N528" s="104"/>
      <c r="O528" s="105">
        <f t="shared" si="225"/>
        <v>0</v>
      </c>
      <c r="P528" s="106">
        <f t="shared" si="226"/>
        <v>0</v>
      </c>
      <c r="Q528" s="107" t="s">
        <v>1025</v>
      </c>
    </row>
    <row r="529" spans="1:17" s="32" customFormat="1" ht="15" customHeight="1">
      <c r="A529" s="31"/>
      <c r="B529" s="33" t="s">
        <v>210</v>
      </c>
      <c r="C529" s="33"/>
      <c r="D529" s="34" t="s">
        <v>211</v>
      </c>
      <c r="E529" s="34"/>
      <c r="F529" s="34"/>
      <c r="G529" s="35"/>
      <c r="H529" s="35"/>
      <c r="I529" s="36"/>
      <c r="J529" s="36"/>
      <c r="K529" s="36"/>
      <c r="L529" s="36"/>
      <c r="M529" s="37"/>
      <c r="N529" s="38">
        <f>ROUNDUP((M9+M10)/250,0)</f>
        <v>0</v>
      </c>
      <c r="O529" s="39"/>
      <c r="P529" s="39"/>
      <c r="Q529" s="39"/>
    </row>
    <row r="530" spans="1:17" s="32" customFormat="1" ht="15" customHeight="1">
      <c r="A530" s="31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</row>
    <row r="531" spans="1:17" s="32" customFormat="1" ht="15" customHeight="1">
      <c r="A531" s="31"/>
      <c r="B531" s="40"/>
      <c r="C531" s="40"/>
      <c r="D531" s="41" t="s">
        <v>212</v>
      </c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</row>
    <row r="532" spans="1:17" s="32" customFormat="1" ht="15" customHeight="1">
      <c r="A532" s="31"/>
      <c r="B532" s="40"/>
      <c r="C532" s="40"/>
      <c r="D532" s="41" t="s">
        <v>213</v>
      </c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</row>
    <row r="533" spans="1:17" s="32" customFormat="1" ht="15" customHeight="1">
      <c r="A533" s="31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</row>
  </sheetData>
  <autoFilter ref="B22:Q529" xr:uid="{62596AE7-38ED-48B5-9B4D-AD3977C112E1}">
    <filterColumn colId="1">
      <colorFilter dxfId="0" cellColor="0"/>
    </filterColumn>
  </autoFilter>
  <mergeCells count="9">
    <mergeCell ref="D20:L20"/>
    <mergeCell ref="F4:I4"/>
    <mergeCell ref="M8:N8"/>
    <mergeCell ref="M9:N9"/>
    <mergeCell ref="M13:N13"/>
    <mergeCell ref="M10:N10"/>
    <mergeCell ref="M11:N11"/>
    <mergeCell ref="M12:N12"/>
    <mergeCell ref="M7:N7"/>
  </mergeCells>
  <phoneticPr fontId="60" type="noConversion"/>
  <conditionalFormatting sqref="C21">
    <cfRule type="duplicateValues" dxfId="12" priority="16"/>
  </conditionalFormatting>
  <conditionalFormatting sqref="F2 C3:C7 C1">
    <cfRule type="duplicateValues" dxfId="11" priority="18"/>
  </conditionalFormatting>
  <conditionalFormatting sqref="H5">
    <cfRule type="containsText" dxfId="10" priority="14" operator="containsText" text="нет">
      <formula>NOT(ISERROR(SEARCH("нет",H5)))</formula>
    </cfRule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M8">
    <cfRule type="containsBlanks" dxfId="9" priority="13">
      <formula>LEN(TRIM(M8))=0</formula>
    </cfRule>
  </conditionalFormatting>
  <conditionalFormatting sqref="C534:C1048576 F2 C1 C3:C22">
    <cfRule type="duplicateValues" dxfId="8" priority="19"/>
  </conditionalFormatting>
  <conditionalFormatting sqref="C534:C1048576">
    <cfRule type="duplicateValues" dxfId="7" priority="20"/>
  </conditionalFormatting>
  <conditionalFormatting sqref="C534:C1048576">
    <cfRule type="duplicateValues" dxfId="6" priority="10"/>
  </conditionalFormatting>
  <conditionalFormatting sqref="G10:G15">
    <cfRule type="duplicateValues" dxfId="5" priority="23"/>
  </conditionalFormatting>
  <conditionalFormatting sqref="F2 C1 C3:C22">
    <cfRule type="duplicateValues" dxfId="4" priority="46"/>
  </conditionalFormatting>
  <conditionalFormatting sqref="C529">
    <cfRule type="duplicateValues" dxfId="3" priority="8"/>
  </conditionalFormatting>
  <conditionalFormatting sqref="C529">
    <cfRule type="duplicateValues" dxfId="2" priority="9"/>
  </conditionalFormatting>
  <conditionalFormatting sqref="C529">
    <cfRule type="duplicateValues" dxfId="1" priority="7"/>
  </conditionalFormatting>
  <dataValidations count="3">
    <dataValidation type="list" allowBlank="1" showInputMessage="1" showErrorMessage="1" sqref="M8:N8" xr:uid="{EBECD26D-8495-4285-B63B-FC6D5A2E61D8}">
      <formula1>"11-12 недели 2023,16 неделя 2023"</formula1>
    </dataValidation>
    <dataValidation type="list" allowBlank="1" showInputMessage="1" showErrorMessage="1" sqref="H5" xr:uid="{BF39A0CE-BF61-48B1-AC04-30091C312CF5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3:N529" xr:uid="{9259F13C-46CC-4353-9EEF-5BCC0C76A7D8}">
      <formula1>$H$5&lt;&gt;"нет"</formula1>
    </dataValidation>
  </dataValidations>
  <hyperlinks>
    <hyperlink ref="F4" location="'Условия работы'!A1" display="&gt;&gt;&gt; Условия работы &lt;&lt;&lt;" xr:uid="{AAA1749C-07D9-4425-A295-0C251FAC806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7221-91E9-4C55-8745-28B6B754A9FF}">
  <dimension ref="B1:BH121"/>
  <sheetViews>
    <sheetView showGridLines="0" zoomScaleNormal="100" workbookViewId="0"/>
  </sheetViews>
  <sheetFormatPr defaultColWidth="9.26953125" defaultRowHeight="14.5"/>
  <cols>
    <col min="1" max="1" width="3.36328125" style="46" customWidth="1"/>
    <col min="2" max="2" width="5.81640625" style="46" customWidth="1"/>
    <col min="3" max="3" width="6.36328125" style="46" customWidth="1"/>
    <col min="4" max="15" width="9.26953125" style="46"/>
    <col min="16" max="16" width="10" style="46" customWidth="1"/>
    <col min="17" max="16384" width="9.26953125" style="46"/>
  </cols>
  <sheetData>
    <row r="1" spans="2:16" ht="15" thickTop="1"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</row>
    <row r="2" spans="2:16">
      <c r="B2" s="47"/>
      <c r="P2" s="48"/>
    </row>
    <row r="3" spans="2:16">
      <c r="B3" s="47"/>
      <c r="P3" s="48"/>
    </row>
    <row r="4" spans="2:16">
      <c r="B4" s="47"/>
      <c r="P4" s="48"/>
    </row>
    <row r="5" spans="2:16">
      <c r="B5" s="47"/>
      <c r="P5" s="48"/>
    </row>
    <row r="6" spans="2:16" s="51" customFormat="1" ht="16.5" customHeight="1">
      <c r="B6" s="49"/>
      <c r="C6" s="50"/>
      <c r="P6" s="52"/>
    </row>
    <row r="7" spans="2:16" s="53" customFormat="1" ht="12" customHeight="1">
      <c r="B7" s="49"/>
      <c r="C7" s="50"/>
      <c r="P7" s="54"/>
    </row>
    <row r="8" spans="2:16" ht="12" customHeight="1">
      <c r="B8" s="47"/>
      <c r="C8" s="50"/>
      <c r="P8" s="48"/>
    </row>
    <row r="9" spans="2:16" ht="12" customHeight="1">
      <c r="B9" s="55"/>
      <c r="C9" s="50"/>
      <c r="P9" s="48"/>
    </row>
    <row r="10" spans="2:16" ht="12" customHeight="1">
      <c r="B10" s="55"/>
      <c r="C10" s="50"/>
      <c r="P10" s="48"/>
    </row>
    <row r="11" spans="2:16" ht="16.5" customHeight="1">
      <c r="B11" s="47"/>
      <c r="P11" s="48"/>
    </row>
    <row r="12" spans="2:16" ht="20.25" customHeight="1">
      <c r="B12" s="47"/>
      <c r="P12" s="48"/>
    </row>
    <row r="13" spans="2:16" s="58" customFormat="1" ht="17.25" customHeight="1">
      <c r="B13" s="56" t="s">
        <v>214</v>
      </c>
      <c r="C13" s="57" t="s">
        <v>215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P13" s="59"/>
    </row>
    <row r="14" spans="2:16" s="64" customFormat="1" ht="15.5">
      <c r="B14" s="60" t="s">
        <v>216</v>
      </c>
      <c r="C14" s="61"/>
      <c r="D14" s="62"/>
      <c r="E14" s="62"/>
      <c r="F14" s="62"/>
      <c r="G14" s="62"/>
      <c r="H14" s="63" t="s">
        <v>217</v>
      </c>
      <c r="I14" s="61"/>
      <c r="J14" s="62"/>
      <c r="K14" s="62"/>
      <c r="L14" s="62"/>
      <c r="M14" s="62"/>
      <c r="N14" s="62"/>
      <c r="P14" s="65"/>
    </row>
    <row r="15" spans="2:16" s="64" customFormat="1">
      <c r="B15" s="66"/>
      <c r="C15" s="67" t="s">
        <v>218</v>
      </c>
      <c r="D15" s="62"/>
      <c r="E15" s="62"/>
      <c r="F15" s="62"/>
      <c r="G15" s="62"/>
      <c r="H15" s="68" t="s">
        <v>219</v>
      </c>
      <c r="I15" s="69" t="s">
        <v>220</v>
      </c>
      <c r="J15" s="62"/>
      <c r="K15" s="62"/>
      <c r="L15" s="62"/>
      <c r="M15" s="62"/>
      <c r="N15" s="62"/>
      <c r="P15" s="65"/>
    </row>
    <row r="16" spans="2:16" s="64" customFormat="1">
      <c r="B16" s="66"/>
      <c r="C16" s="67" t="s">
        <v>221</v>
      </c>
      <c r="D16" s="62"/>
      <c r="E16" s="62"/>
      <c r="F16" s="62"/>
      <c r="G16" s="62"/>
      <c r="H16" s="68" t="s">
        <v>219</v>
      </c>
      <c r="I16" s="69" t="s">
        <v>222</v>
      </c>
      <c r="J16" s="62"/>
      <c r="K16" s="62"/>
      <c r="L16" s="62"/>
      <c r="M16" s="62"/>
      <c r="N16" s="62"/>
      <c r="P16" s="65"/>
    </row>
    <row r="17" spans="2:22" s="64" customFormat="1">
      <c r="B17" s="66"/>
      <c r="C17" s="67" t="s">
        <v>223</v>
      </c>
      <c r="D17" s="62"/>
      <c r="E17" s="62"/>
      <c r="F17" s="62"/>
      <c r="G17" s="62"/>
      <c r="H17" s="68" t="s">
        <v>219</v>
      </c>
      <c r="I17" s="69" t="s">
        <v>224</v>
      </c>
      <c r="J17" s="62"/>
      <c r="K17" s="62"/>
      <c r="L17" s="62"/>
      <c r="M17" s="62"/>
      <c r="N17" s="62"/>
      <c r="P17" s="65"/>
    </row>
    <row r="18" spans="2:22" s="64" customFormat="1">
      <c r="B18" s="66"/>
      <c r="C18" s="67" t="s">
        <v>225</v>
      </c>
      <c r="D18" s="62"/>
      <c r="E18" s="62"/>
      <c r="F18" s="62"/>
      <c r="G18" s="62"/>
      <c r="H18" s="68" t="s">
        <v>219</v>
      </c>
      <c r="I18" s="69" t="s">
        <v>226</v>
      </c>
      <c r="J18" s="62"/>
      <c r="K18" s="62"/>
      <c r="L18" s="62"/>
      <c r="M18" s="62"/>
      <c r="N18" s="62"/>
      <c r="P18" s="65"/>
      <c r="V18" s="70"/>
    </row>
    <row r="19" spans="2:22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P19" s="48"/>
    </row>
    <row r="20" spans="2:22" ht="15.5">
      <c r="B20" s="56" t="s">
        <v>214</v>
      </c>
      <c r="C20" s="57" t="s">
        <v>227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P20" s="48"/>
    </row>
    <row r="21" spans="2:22" s="64" customFormat="1">
      <c r="B21" s="66"/>
      <c r="C21" s="67" t="s">
        <v>228</v>
      </c>
      <c r="D21" s="62"/>
      <c r="E21" s="62"/>
      <c r="F21" s="62"/>
      <c r="G21" s="62"/>
      <c r="H21" s="68"/>
      <c r="I21" s="69"/>
      <c r="J21" s="62"/>
      <c r="K21" s="62"/>
      <c r="L21" s="62"/>
      <c r="M21" s="62"/>
      <c r="N21" s="62"/>
      <c r="P21" s="65"/>
    </row>
    <row r="22" spans="2:22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P22" s="48"/>
    </row>
    <row r="23" spans="2:22">
      <c r="B23" s="73"/>
      <c r="P23" s="48"/>
    </row>
    <row r="24" spans="2:22">
      <c r="B24" s="73"/>
      <c r="P24" s="48"/>
    </row>
    <row r="25" spans="2:22">
      <c r="B25" s="73"/>
      <c r="P25" s="48"/>
    </row>
    <row r="26" spans="2:22" s="76" customFormat="1" ht="15.5">
      <c r="B26" s="74" t="s">
        <v>214</v>
      </c>
      <c r="C26" s="75" t="s">
        <v>229</v>
      </c>
      <c r="P26" s="77"/>
    </row>
    <row r="27" spans="2:22">
      <c r="B27" s="73"/>
      <c r="C27" s="67" t="s">
        <v>230</v>
      </c>
      <c r="P27" s="48"/>
    </row>
    <row r="28" spans="2:22">
      <c r="B28" s="73"/>
      <c r="C28" s="67" t="s">
        <v>231</v>
      </c>
      <c r="P28" s="48"/>
    </row>
    <row r="29" spans="2:22" s="76" customFormat="1" ht="15.5">
      <c r="B29" s="74" t="s">
        <v>214</v>
      </c>
      <c r="C29" s="75" t="s">
        <v>232</v>
      </c>
      <c r="P29" s="77"/>
    </row>
    <row r="30" spans="2:22" s="80" customFormat="1" ht="45" customHeight="1">
      <c r="B30" s="78" t="s">
        <v>214</v>
      </c>
      <c r="C30" s="153" t="s">
        <v>233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79"/>
    </row>
    <row r="31" spans="2:22">
      <c r="B31" s="73"/>
      <c r="C31" s="154" t="s">
        <v>234</v>
      </c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48"/>
    </row>
    <row r="32" spans="2:22" ht="29.25" customHeight="1">
      <c r="B32" s="73"/>
      <c r="C32" s="155" t="s">
        <v>235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48"/>
    </row>
    <row r="33" spans="2:16" ht="30" customHeight="1">
      <c r="B33" s="73"/>
      <c r="C33" s="155" t="s">
        <v>236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48"/>
    </row>
    <row r="34" spans="2:16" ht="29.25" customHeight="1">
      <c r="B34" s="73"/>
      <c r="C34" s="154" t="s">
        <v>237</v>
      </c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48"/>
    </row>
    <row r="35" spans="2:16" s="76" customFormat="1" ht="30.75" customHeight="1">
      <c r="B35" s="78" t="s">
        <v>214</v>
      </c>
      <c r="C35" s="153" t="s">
        <v>238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77"/>
    </row>
    <row r="36" spans="2:16" ht="29.25" customHeight="1">
      <c r="B36" s="73"/>
      <c r="C36" s="154" t="s">
        <v>239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48"/>
    </row>
    <row r="37" spans="2:16" ht="29.25" customHeight="1">
      <c r="B37" s="73"/>
      <c r="C37" s="154" t="s">
        <v>240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48"/>
    </row>
    <row r="38" spans="2:16" s="76" customFormat="1" ht="30.75" customHeight="1">
      <c r="B38" s="78" t="s">
        <v>214</v>
      </c>
      <c r="C38" s="153" t="s">
        <v>241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77"/>
    </row>
    <row r="39" spans="2:16">
      <c r="B39" s="73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48"/>
    </row>
    <row r="40" spans="2:16">
      <c r="B40" s="73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48"/>
    </row>
    <row r="41" spans="2:16">
      <c r="B41" s="73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48"/>
    </row>
    <row r="42" spans="2:16" ht="28.5" customHeight="1">
      <c r="B42" s="78" t="s">
        <v>214</v>
      </c>
      <c r="C42" s="153" t="s">
        <v>242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48"/>
    </row>
    <row r="43" spans="2:16" s="80" customFormat="1" ht="30" customHeight="1">
      <c r="B43" s="78" t="s">
        <v>214</v>
      </c>
      <c r="C43" s="153" t="s">
        <v>243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79"/>
    </row>
    <row r="44" spans="2:16" ht="30" customHeight="1">
      <c r="B44" s="73"/>
      <c r="C44" s="154" t="s">
        <v>244</v>
      </c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48"/>
    </row>
    <row r="45" spans="2:16" ht="29.25" customHeight="1">
      <c r="B45" s="73"/>
      <c r="C45" s="154" t="s">
        <v>245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48"/>
    </row>
    <row r="46" spans="2:16" s="80" customFormat="1" ht="15">
      <c r="B46" s="78" t="s">
        <v>214</v>
      </c>
      <c r="C46" s="153" t="s">
        <v>246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79"/>
    </row>
    <row r="47" spans="2:16" ht="44.25" customHeight="1">
      <c r="B47" s="73"/>
      <c r="C47" s="154" t="s">
        <v>247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48"/>
    </row>
    <row r="48" spans="2:16" s="80" customFormat="1" ht="15">
      <c r="B48" s="78" t="s">
        <v>214</v>
      </c>
      <c r="C48" s="153" t="s">
        <v>248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79"/>
    </row>
    <row r="49" spans="2:16" ht="29.25" customHeight="1">
      <c r="B49" s="73"/>
      <c r="C49" s="154" t="s">
        <v>249</v>
      </c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48"/>
    </row>
    <row r="50" spans="2:16" s="94" customFormat="1" ht="47.25" customHeight="1">
      <c r="B50" s="82" t="s">
        <v>214</v>
      </c>
      <c r="C50" s="157" t="s">
        <v>1029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95"/>
    </row>
    <row r="51" spans="2:16" ht="30.75" customHeight="1">
      <c r="B51" s="73"/>
      <c r="C51" s="154" t="s">
        <v>250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48"/>
    </row>
    <row r="52" spans="2:16" ht="30.75" customHeight="1">
      <c r="B52" s="73"/>
      <c r="C52" s="154" t="s">
        <v>251</v>
      </c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48"/>
    </row>
    <row r="53" spans="2:16" ht="30.75" customHeight="1">
      <c r="B53" s="73"/>
      <c r="C53" s="154" t="s">
        <v>252</v>
      </c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48"/>
    </row>
    <row r="54" spans="2:16" ht="42" customHeight="1">
      <c r="B54" s="78" t="s">
        <v>214</v>
      </c>
      <c r="C54" s="153" t="s">
        <v>253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48"/>
    </row>
    <row r="55" spans="2:16">
      <c r="B55" s="73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48"/>
    </row>
    <row r="56" spans="2:16">
      <c r="B56" s="73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48"/>
    </row>
    <row r="57" spans="2:16">
      <c r="B57" s="73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48"/>
    </row>
    <row r="58" spans="2:16">
      <c r="B58" s="73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48"/>
    </row>
    <row r="59" spans="2:16" s="84" customFormat="1" ht="32.25" customHeight="1">
      <c r="B59" s="82" t="s">
        <v>214</v>
      </c>
      <c r="C59" s="158" t="s">
        <v>254</v>
      </c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83"/>
    </row>
    <row r="60" spans="2:16" s="84" customFormat="1" ht="17.25" customHeight="1">
      <c r="B60" s="82" t="s">
        <v>214</v>
      </c>
      <c r="C60" s="158" t="s">
        <v>255</v>
      </c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83"/>
    </row>
    <row r="61" spans="2:16" s="84" customFormat="1" ht="17.25" customHeight="1">
      <c r="B61" s="82"/>
      <c r="C61" s="85" t="s">
        <v>8</v>
      </c>
      <c r="D61" s="86" t="s">
        <v>9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3"/>
    </row>
    <row r="62" spans="2:16" s="84" customFormat="1" ht="17.25" customHeight="1">
      <c r="B62" s="82"/>
      <c r="C62" s="88" t="s">
        <v>11</v>
      </c>
      <c r="D62" s="86" t="s">
        <v>12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3"/>
    </row>
    <row r="63" spans="2:16" s="84" customFormat="1" ht="17.25" customHeight="1">
      <c r="B63" s="82"/>
      <c r="C63" s="88" t="s">
        <v>13</v>
      </c>
      <c r="D63" s="86" t="s">
        <v>14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3"/>
    </row>
    <row r="64" spans="2:16" s="84" customFormat="1" ht="17.25" customHeight="1">
      <c r="B64" s="82"/>
      <c r="C64" s="88" t="s">
        <v>15</v>
      </c>
      <c r="D64" s="86" t="s">
        <v>16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3"/>
    </row>
    <row r="65" spans="2:16" s="84" customFormat="1" ht="17.25" customHeight="1">
      <c r="B65" s="82"/>
      <c r="C65" s="85" t="s">
        <v>18</v>
      </c>
      <c r="D65" s="86" t="s">
        <v>19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3"/>
    </row>
    <row r="66" spans="2:16" s="84" customFormat="1" ht="17.25" customHeight="1">
      <c r="B66" s="82"/>
      <c r="C66" s="85" t="s">
        <v>20</v>
      </c>
      <c r="D66" s="86" t="s">
        <v>21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3"/>
    </row>
    <row r="67" spans="2:16" s="84" customFormat="1" ht="17.25" customHeight="1">
      <c r="B67" s="82"/>
      <c r="C67" s="85" t="s">
        <v>23</v>
      </c>
      <c r="D67" s="86" t="s">
        <v>256</v>
      </c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3"/>
    </row>
    <row r="68" spans="2:16" ht="12.75" customHeight="1">
      <c r="B68" s="73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48"/>
    </row>
    <row r="69" spans="2:16">
      <c r="B69" s="73"/>
      <c r="P69" s="48"/>
    </row>
    <row r="70" spans="2:16">
      <c r="B70" s="73"/>
      <c r="P70" s="48"/>
    </row>
    <row r="71" spans="2:16">
      <c r="B71" s="73"/>
      <c r="P71" s="48"/>
    </row>
    <row r="72" spans="2:16" ht="17.25" customHeight="1">
      <c r="B72" s="78" t="s">
        <v>214</v>
      </c>
      <c r="C72" s="159" t="s">
        <v>257</v>
      </c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48"/>
    </row>
    <row r="73" spans="2:16" ht="15" customHeight="1">
      <c r="B73" s="73"/>
      <c r="C73" s="160" t="s">
        <v>258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48"/>
    </row>
    <row r="74" spans="2:16" s="84" customFormat="1" ht="15" customHeight="1">
      <c r="B74" s="96"/>
      <c r="C74" s="161" t="s">
        <v>1030</v>
      </c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83"/>
    </row>
    <row r="75" spans="2:16" s="84" customFormat="1" ht="15" customHeight="1">
      <c r="B75" s="96"/>
      <c r="C75" s="161" t="s">
        <v>259</v>
      </c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83"/>
    </row>
    <row r="76" spans="2:16" ht="31.5" customHeight="1">
      <c r="B76" s="78" t="s">
        <v>214</v>
      </c>
      <c r="C76" s="153" t="s">
        <v>260</v>
      </c>
      <c r="D76" s="153"/>
      <c r="E76" s="153"/>
      <c r="F76" s="153"/>
      <c r="G76" s="153"/>
      <c r="H76" s="153"/>
      <c r="I76" s="153"/>
      <c r="J76" s="153"/>
      <c r="K76" s="153"/>
      <c r="L76" s="153"/>
      <c r="M76" s="153"/>
      <c r="N76" s="153"/>
      <c r="O76" s="153"/>
      <c r="P76" s="48"/>
    </row>
    <row r="77" spans="2:16" ht="31.5" customHeight="1">
      <c r="B77" s="78"/>
      <c r="C77" s="154" t="s">
        <v>261</v>
      </c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48"/>
    </row>
    <row r="78" spans="2:16" ht="29.25" customHeight="1">
      <c r="B78" s="78"/>
      <c r="C78" s="154" t="s">
        <v>262</v>
      </c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48"/>
    </row>
    <row r="79" spans="2:16">
      <c r="B79" s="73"/>
      <c r="C79" s="154" t="s">
        <v>263</v>
      </c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48"/>
    </row>
    <row r="80" spans="2:16">
      <c r="B80" s="73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48"/>
    </row>
    <row r="81" spans="2:60">
      <c r="B81" s="73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48"/>
    </row>
    <row r="82" spans="2:60">
      <c r="B82" s="73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48"/>
    </row>
    <row r="83" spans="2:60">
      <c r="B83" s="73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48"/>
    </row>
    <row r="84" spans="2:60" ht="45" customHeight="1">
      <c r="B84" s="78" t="s">
        <v>214</v>
      </c>
      <c r="C84" s="153" t="s">
        <v>264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48"/>
    </row>
    <row r="85" spans="2:60" ht="29.25" customHeight="1">
      <c r="B85" s="78"/>
      <c r="C85" s="154" t="s">
        <v>265</v>
      </c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48"/>
    </row>
    <row r="86" spans="2:60" ht="15">
      <c r="B86" s="78" t="s">
        <v>214</v>
      </c>
      <c r="C86" s="153" t="s">
        <v>266</v>
      </c>
      <c r="D86" s="153"/>
      <c r="E86" s="153"/>
      <c r="F86" s="153"/>
      <c r="G86" s="153"/>
      <c r="H86" s="153"/>
      <c r="I86" s="153"/>
      <c r="J86" s="153"/>
      <c r="K86" s="153"/>
      <c r="L86" s="153"/>
      <c r="M86" s="153"/>
      <c r="N86" s="153"/>
      <c r="O86" s="153"/>
      <c r="P86" s="48"/>
    </row>
    <row r="87" spans="2:60" ht="15">
      <c r="B87" s="78"/>
      <c r="C87" s="154" t="s">
        <v>267</v>
      </c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48"/>
    </row>
    <row r="88" spans="2:60" ht="59.25" customHeight="1">
      <c r="B88" s="78"/>
      <c r="C88" s="154" t="s">
        <v>268</v>
      </c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48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  <c r="AP88" s="163"/>
      <c r="AQ88" s="163"/>
      <c r="AR88" s="163"/>
      <c r="AS88" s="163"/>
      <c r="AT88" s="163"/>
      <c r="AU88" s="163"/>
      <c r="AV88" s="163"/>
      <c r="AW88" s="163"/>
      <c r="AX88" s="163"/>
      <c r="AY88" s="163"/>
      <c r="AZ88" s="163"/>
      <c r="BA88" s="163"/>
      <c r="BB88" s="163"/>
      <c r="BC88" s="163"/>
      <c r="BD88" s="163"/>
      <c r="BE88" s="163"/>
      <c r="BF88" s="163"/>
      <c r="BG88" s="163"/>
      <c r="BH88" s="163"/>
    </row>
    <row r="89" spans="2:60">
      <c r="B89" s="73"/>
      <c r="C89" s="154" t="s">
        <v>269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48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  <c r="AP89" s="163"/>
      <c r="AQ89" s="163"/>
      <c r="AR89" s="163"/>
      <c r="AS89" s="163"/>
      <c r="AT89" s="163"/>
      <c r="AU89" s="163"/>
      <c r="AV89" s="163"/>
      <c r="AW89" s="163"/>
      <c r="AX89" s="163"/>
      <c r="AY89" s="163"/>
      <c r="AZ89" s="163"/>
      <c r="BA89" s="163"/>
      <c r="BB89" s="163"/>
      <c r="BC89" s="163"/>
      <c r="BD89" s="163"/>
      <c r="BE89" s="163"/>
      <c r="BF89" s="163"/>
      <c r="BG89" s="163"/>
      <c r="BH89" s="163"/>
    </row>
    <row r="90" spans="2:60">
      <c r="B90" s="73"/>
      <c r="C90" s="162" t="s">
        <v>270</v>
      </c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48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  <c r="AP90" s="163"/>
      <c r="AQ90" s="163"/>
      <c r="AR90" s="163"/>
      <c r="AS90" s="163"/>
      <c r="AT90" s="163"/>
      <c r="AU90" s="163"/>
      <c r="AV90" s="163"/>
      <c r="AW90" s="163"/>
      <c r="AX90" s="163"/>
      <c r="AY90" s="163"/>
      <c r="AZ90" s="163"/>
      <c r="BA90" s="163"/>
      <c r="BB90" s="163"/>
      <c r="BC90" s="163"/>
      <c r="BD90" s="163"/>
      <c r="BE90" s="163"/>
      <c r="BF90" s="163"/>
      <c r="BG90" s="163"/>
      <c r="BH90" s="163"/>
    </row>
    <row r="91" spans="2:60">
      <c r="B91" s="73"/>
      <c r="C91" s="162" t="s">
        <v>271</v>
      </c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48"/>
      <c r="S91" s="163" t="s">
        <v>272</v>
      </c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</row>
    <row r="92" spans="2:60">
      <c r="B92" s="73"/>
      <c r="C92" s="155" t="s">
        <v>273</v>
      </c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48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  <c r="AP92" s="163"/>
      <c r="AQ92" s="163"/>
      <c r="AR92" s="163"/>
      <c r="AS92" s="163"/>
      <c r="AT92" s="163"/>
      <c r="AU92" s="163"/>
      <c r="AV92" s="163"/>
      <c r="AW92" s="163"/>
      <c r="AX92" s="163"/>
      <c r="AY92" s="163"/>
      <c r="AZ92" s="163"/>
      <c r="BA92" s="163"/>
      <c r="BB92" s="163"/>
      <c r="BC92" s="163"/>
      <c r="BD92" s="163"/>
      <c r="BE92" s="163"/>
      <c r="BF92" s="163"/>
      <c r="BG92" s="163"/>
      <c r="BH92" s="163"/>
    </row>
    <row r="93" spans="2:60" ht="30.75" customHeight="1">
      <c r="B93" s="73"/>
      <c r="C93" s="154" t="s">
        <v>274</v>
      </c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48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</row>
    <row r="94" spans="2:60">
      <c r="B94" s="73"/>
      <c r="C94" s="154" t="s">
        <v>275</v>
      </c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48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</row>
    <row r="95" spans="2:60" ht="45" customHeight="1">
      <c r="B95" s="78" t="s">
        <v>214</v>
      </c>
      <c r="C95" s="153" t="s">
        <v>276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48"/>
    </row>
    <row r="96" spans="2:60" ht="30" customHeight="1">
      <c r="B96" s="73"/>
      <c r="C96" s="154" t="s">
        <v>277</v>
      </c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48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</row>
    <row r="97" spans="2:60" ht="45" customHeight="1">
      <c r="B97" s="73"/>
      <c r="C97" s="154" t="s">
        <v>278</v>
      </c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48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</row>
    <row r="98" spans="2:60">
      <c r="B98" s="73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48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</row>
    <row r="99" spans="2:60">
      <c r="B99" s="73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48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</row>
    <row r="100" spans="2:60">
      <c r="B100" s="73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48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</row>
    <row r="101" spans="2:60">
      <c r="B101" s="73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48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</row>
    <row r="102" spans="2:60" ht="15">
      <c r="B102" s="78" t="s">
        <v>214</v>
      </c>
      <c r="C102" s="153" t="s">
        <v>279</v>
      </c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48"/>
    </row>
    <row r="103" spans="2:60">
      <c r="B103" s="47"/>
      <c r="P103" s="48"/>
    </row>
    <row r="104" spans="2:60">
      <c r="B104" s="47"/>
      <c r="P104" s="48"/>
    </row>
    <row r="105" spans="2:60">
      <c r="B105" s="47"/>
      <c r="P105" s="48"/>
    </row>
    <row r="106" spans="2:60">
      <c r="B106" s="47"/>
      <c r="P106" s="48"/>
    </row>
    <row r="107" spans="2:60">
      <c r="B107" s="47"/>
      <c r="P107" s="48"/>
    </row>
    <row r="108" spans="2:60">
      <c r="B108" s="47"/>
      <c r="P108" s="48"/>
    </row>
    <row r="109" spans="2:60">
      <c r="B109" s="47"/>
      <c r="P109" s="48"/>
    </row>
    <row r="110" spans="2:60">
      <c r="B110" s="47"/>
      <c r="P110" s="48"/>
    </row>
    <row r="111" spans="2:60">
      <c r="B111" s="47"/>
      <c r="P111" s="48"/>
    </row>
    <row r="112" spans="2:60">
      <c r="B112" s="47"/>
      <c r="P112" s="48"/>
    </row>
    <row r="113" spans="2:16">
      <c r="B113" s="47"/>
      <c r="P113" s="48"/>
    </row>
    <row r="114" spans="2:16">
      <c r="B114" s="47"/>
      <c r="P114" s="48"/>
    </row>
    <row r="115" spans="2:16">
      <c r="B115" s="47"/>
      <c r="P115" s="48"/>
    </row>
    <row r="116" spans="2:16">
      <c r="B116" s="47"/>
      <c r="P116" s="48"/>
    </row>
    <row r="117" spans="2:16">
      <c r="B117" s="47"/>
      <c r="P117" s="48"/>
    </row>
    <row r="118" spans="2:16">
      <c r="B118" s="47"/>
      <c r="P118" s="48"/>
    </row>
    <row r="119" spans="2:16">
      <c r="B119" s="47"/>
      <c r="P119" s="48"/>
    </row>
    <row r="120" spans="2:16" ht="15" thickBot="1">
      <c r="B120" s="90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2"/>
    </row>
    <row r="121" spans="2:16" ht="15" thickTop="1"/>
  </sheetData>
  <mergeCells count="57">
    <mergeCell ref="C102:O102"/>
    <mergeCell ref="C94:O94"/>
    <mergeCell ref="S94:BH94"/>
    <mergeCell ref="C95:O95"/>
    <mergeCell ref="C96:O96"/>
    <mergeCell ref="S96:BH96"/>
    <mergeCell ref="C97:O97"/>
    <mergeCell ref="S97:BH97"/>
    <mergeCell ref="C91:O91"/>
    <mergeCell ref="S91:BH91"/>
    <mergeCell ref="C92:O92"/>
    <mergeCell ref="S92:BH92"/>
    <mergeCell ref="C93:O93"/>
    <mergeCell ref="S93:BH93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NEW 2022-2023</vt:lpstr>
      <vt:lpstr>Условия работы</vt:lpstr>
      <vt:lpstr>'NEW 2022-2023'!_16_неделя_2021</vt:lpstr>
      <vt:lpstr>'NEW 2022-2023'!ssaj</vt:lpstr>
      <vt:lpstr>'NEW 2022-2023'!table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Артем</cp:lastModifiedBy>
  <dcterms:created xsi:type="dcterms:W3CDTF">2022-09-09T05:45:15Z</dcterms:created>
  <dcterms:modified xsi:type="dcterms:W3CDTF">2023-02-13T12:16:48Z</dcterms:modified>
</cp:coreProperties>
</file>