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Артем\Downloads\"/>
    </mc:Choice>
  </mc:AlternateContent>
  <xr:revisionPtr revIDLastSave="0" documentId="13_ncr:1_{87C4B918-8FDF-486D-A91B-760EDD8852D2}" xr6:coauthVersionLast="47" xr6:coauthVersionMax="47" xr10:uidLastSave="{00000000-0000-0000-0000-000000000000}"/>
  <bookViews>
    <workbookView xWindow="-110" yWindow="-110" windowWidth="25420" windowHeight="16300" xr2:uid="{7BCC5BAC-7868-417F-804F-E86CB46EC46F}"/>
  </bookViews>
  <sheets>
    <sheet name="весна 2023" sheetId="1" r:id="rId1"/>
    <sheet name="Условия работы" sheetId="2" r:id="rId2"/>
  </sheets>
  <externalReferences>
    <externalReference r:id="rId3"/>
    <externalReference r:id="rId4"/>
    <externalReference r:id="rId5"/>
    <externalReference r:id="rId6"/>
  </externalReferences>
  <definedNames>
    <definedName name="_16_неделя_2021">#REF!</definedName>
    <definedName name="_xlnm._FilterDatabase" localSheetId="0" hidden="1">'весна 2023'!$B$21:$Z$1383</definedName>
    <definedName name="ALVPRX">#REF!</definedName>
    <definedName name="art">#REF!</definedName>
    <definedName name="ast">#REF!</definedName>
    <definedName name="astkl">#REF!</definedName>
    <definedName name="astsk">#REF!</definedName>
    <definedName name="astsklad">#REF!</definedName>
    <definedName name="bron">#REF!</definedName>
    <definedName name="cher">#REF!</definedName>
    <definedName name="cheras">#REF!</definedName>
    <definedName name="chercher">#REF!</definedName>
    <definedName name="cherhug">#REF!</definedName>
    <definedName name="cherp">#REF!</definedName>
    <definedName name="cherr">#REF!</definedName>
    <definedName name="chertab">#REF!</definedName>
    <definedName name="CHUR">#REF!</definedName>
    <definedName name="COMPALV">#REF!</definedName>
    <definedName name="dost">#REF!</definedName>
    <definedName name="Excel_BuiltIn_Print_Area_2">#REF!</definedName>
    <definedName name="Excel_BuiltIn_Print_Area_2_1">#REF!</definedName>
    <definedName name="Excel_BuiltIn_Print_Area_2_1_1">#REF!</definedName>
    <definedName name="fff">#REF!</definedName>
    <definedName name="ffive">#REF!</definedName>
    <definedName name="fin">[1]Лист2!$A$1:$C$339</definedName>
    <definedName name="final">[1]Лист2!$A$2:$B$339</definedName>
    <definedName name="five">#REF!</definedName>
    <definedName name="ger">#REF!</definedName>
    <definedName name="hg">#REF!</definedName>
    <definedName name="hgn">#REF!</definedName>
    <definedName name="hoog">#REF!</definedName>
    <definedName name="hug">#REF!</definedName>
    <definedName name="hugeh">#REF!</definedName>
    <definedName name="hugen">#REF!</definedName>
    <definedName name="hugenhgn">#REF!</definedName>
    <definedName name="hugg">#REF!</definedName>
    <definedName name="huggen">#REF!</definedName>
    <definedName name="huggg">#REF!</definedName>
    <definedName name="huhughug">#REF!</definedName>
    <definedName name="HYDNUM">#REF!</definedName>
    <definedName name="klast">#REF!</definedName>
    <definedName name="klient">#REF!</definedName>
    <definedName name="lodold">#REF!</definedName>
    <definedName name="neg">#REF!</definedName>
    <definedName name="negot">#REF!</definedName>
    <definedName name="newheko">'[2]рабочий 2022'!$A$10:$L$1012</definedName>
    <definedName name="newhugen">#REF!</definedName>
    <definedName name="nid">#REF!</definedName>
    <definedName name="nl">#REF!</definedName>
    <definedName name="nlkl">#REF!</definedName>
    <definedName name="notready">#REF!</definedName>
    <definedName name="now">#REF!</definedName>
    <definedName name="otkaz">#REF!</definedName>
    <definedName name="PDXCOMP">#REF!</definedName>
    <definedName name="PDXSPR">[3]PDX!#REF!</definedName>
    <definedName name="peon">#REF!</definedName>
    <definedName name="peon2">#REF!</definedName>
    <definedName name="peonn">[4]Лист2!$A$1:$IV$65536</definedName>
    <definedName name="pion">#REF!</definedName>
    <definedName name="pionn">#REF!</definedName>
    <definedName name="pips">#REF!</definedName>
    <definedName name="piu">#REF!</definedName>
    <definedName name="ppp">#REF!</definedName>
    <definedName name="price">#REF!</definedName>
    <definedName name="prov">#REF!</definedName>
    <definedName name="ROYAL">#REF!</definedName>
    <definedName name="rus">#REF!</definedName>
    <definedName name="saj">#REF!</definedName>
    <definedName name="sajaj">#REF!</definedName>
    <definedName name="sajj">#REF!</definedName>
    <definedName name="sale">#REF!</definedName>
    <definedName name="salemore">#REF!</definedName>
    <definedName name="sk">#REF!</definedName>
    <definedName name="sklad">#REF!</definedName>
    <definedName name="ssaj">#REF!</definedName>
    <definedName name="st">#REF!</definedName>
    <definedName name="stk">#REF!</definedName>
    <definedName name="stock">#REF!</definedName>
    <definedName name="stock_">#REF!</definedName>
    <definedName name="stok">#REF!</definedName>
    <definedName name="stst">#REF!</definedName>
    <definedName name="tab">#REF!</definedName>
    <definedName name="tabhug">#REF!</definedName>
    <definedName name="table">#REF!</definedName>
    <definedName name="table1">#REF!</definedName>
    <definedName name="table101">#REF!</definedName>
    <definedName name="table11">#REF!</definedName>
    <definedName name="tabletab">#REF!</definedName>
    <definedName name="tabt">#REF!</definedName>
    <definedName name="tabtab">#REF!</definedName>
    <definedName name="tabtabt">#REF!</definedName>
    <definedName name="threefive">#REF!</definedName>
    <definedName name="twothree">#REF!</definedName>
    <definedName name="usp">#REF!</definedName>
    <definedName name="артикулы">#REF!</definedName>
    <definedName name="зкщмм">#REF!</definedName>
    <definedName name="Склады" localSheetId="0">#REF!</definedName>
    <definedName name="Склады" localSheetId="1">#REF!</definedName>
    <definedName name="Склады">#REF!</definedName>
    <definedName name="условия" localSheetId="0">#REF!</definedName>
    <definedName name="условия" localSheetId="1">#REF!</definedName>
    <definedName name="условия">#REF!</definedName>
    <definedName name="ыещл">#REF!</definedName>
    <definedName name="ылдф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30" i="1" l="1"/>
  <c r="S230" i="1" s="1"/>
  <c r="Q230" i="1"/>
  <c r="T230" i="1" s="1"/>
  <c r="Q203" i="1"/>
  <c r="T203" i="1" s="1"/>
  <c r="P203" i="1"/>
  <c r="S203" i="1" s="1"/>
  <c r="R10" i="1"/>
  <c r="P1168" i="1"/>
  <c r="P1167" i="1"/>
  <c r="P1166" i="1"/>
  <c r="P1160" i="1"/>
  <c r="P1153" i="1"/>
  <c r="P1149" i="1"/>
  <c r="O1168" i="1"/>
  <c r="Q1168" i="1" s="1"/>
  <c r="O1167" i="1"/>
  <c r="Q1167" i="1" s="1"/>
  <c r="O1166" i="1"/>
  <c r="Q1166" i="1" s="1"/>
  <c r="O1160" i="1"/>
  <c r="Q1160" i="1" s="1"/>
  <c r="O1153" i="1"/>
  <c r="Q1153" i="1" s="1"/>
  <c r="O1149" i="1"/>
  <c r="Q1149" i="1" s="1"/>
  <c r="N1161" i="1"/>
  <c r="N1162" i="1"/>
  <c r="S1160" i="1" l="1"/>
  <c r="T1160" i="1"/>
  <c r="S1149" i="1"/>
  <c r="T1149" i="1"/>
  <c r="S1168" i="1"/>
  <c r="T1168" i="1"/>
  <c r="S1166" i="1"/>
  <c r="T1166" i="1"/>
  <c r="S1167" i="1"/>
  <c r="T1167" i="1"/>
  <c r="O1365" i="1"/>
  <c r="Q1365" i="1" s="1"/>
  <c r="T1365" i="1" s="1"/>
  <c r="P1365" i="1"/>
  <c r="S1365" i="1" s="1"/>
  <c r="O75" i="1"/>
  <c r="Q75" i="1" s="1"/>
  <c r="T75" i="1" s="1"/>
  <c r="P75" i="1"/>
  <c r="S75" i="1" s="1"/>
  <c r="O37" i="1"/>
  <c r="Q37" i="1" s="1"/>
  <c r="T37" i="1" s="1"/>
  <c r="P37" i="1"/>
  <c r="S37" i="1" s="1"/>
  <c r="O89" i="1"/>
  <c r="Q89" i="1" s="1"/>
  <c r="T89" i="1" s="1"/>
  <c r="P89" i="1"/>
  <c r="S89" i="1" s="1"/>
  <c r="P92" i="1"/>
  <c r="S92" i="1" s="1"/>
  <c r="O92" i="1"/>
  <c r="Q92" i="1" s="1"/>
  <c r="T92" i="1" s="1"/>
  <c r="P164" i="1"/>
  <c r="S164" i="1" s="1"/>
  <c r="P165" i="1"/>
  <c r="S165" i="1" s="1"/>
  <c r="O164" i="1"/>
  <c r="Q164" i="1" s="1"/>
  <c r="T164" i="1" s="1"/>
  <c r="O165" i="1"/>
  <c r="Q165" i="1" s="1"/>
  <c r="T165" i="1" s="1"/>
  <c r="P1125" i="1"/>
  <c r="S1125" i="1" s="1"/>
  <c r="O1125" i="1"/>
  <c r="Q1125" i="1" s="1"/>
  <c r="T1125" i="1" s="1"/>
  <c r="P1124" i="1"/>
  <c r="S1124" i="1" s="1"/>
  <c r="O1124" i="1"/>
  <c r="Q1124" i="1" s="1"/>
  <c r="T1124" i="1" s="1"/>
  <c r="P1038" i="1"/>
  <c r="S1038" i="1" s="1"/>
  <c r="O1038" i="1"/>
  <c r="Q1038" i="1" s="1"/>
  <c r="T1038" i="1" s="1"/>
  <c r="P1037" i="1"/>
  <c r="S1037" i="1" s="1"/>
  <c r="O1037" i="1"/>
  <c r="Q1037" i="1" s="1"/>
  <c r="T1037" i="1" s="1"/>
  <c r="P1036" i="1"/>
  <c r="S1036" i="1" s="1"/>
  <c r="O1036" i="1"/>
  <c r="Q1036" i="1" s="1"/>
  <c r="T1036" i="1" s="1"/>
  <c r="Q1035" i="1"/>
  <c r="T1035" i="1" s="1"/>
  <c r="N1035" i="1"/>
  <c r="P1035" i="1" s="1"/>
  <c r="S1035" i="1" s="1"/>
  <c r="P1034" i="1"/>
  <c r="S1034" i="1" s="1"/>
  <c r="O1034" i="1"/>
  <c r="Q1034" i="1" s="1"/>
  <c r="T1034" i="1" s="1"/>
  <c r="P1031" i="1"/>
  <c r="S1031" i="1" s="1"/>
  <c r="O1031" i="1"/>
  <c r="Q1031" i="1" s="1"/>
  <c r="T1031" i="1" s="1"/>
  <c r="P1020" i="1"/>
  <c r="S1020" i="1" s="1"/>
  <c r="O1020" i="1"/>
  <c r="Q1020" i="1" s="1"/>
  <c r="T1020" i="1" s="1"/>
  <c r="Q974" i="1"/>
  <c r="T974" i="1" s="1"/>
  <c r="N974" i="1"/>
  <c r="P974" i="1" s="1"/>
  <c r="S974" i="1" s="1"/>
  <c r="Q963" i="1"/>
  <c r="T963" i="1" s="1"/>
  <c r="N963" i="1"/>
  <c r="P963" i="1" s="1"/>
  <c r="S963" i="1" s="1"/>
  <c r="Q959" i="1"/>
  <c r="T959" i="1" s="1"/>
  <c r="N959" i="1"/>
  <c r="P959" i="1" s="1"/>
  <c r="S959" i="1" s="1"/>
  <c r="N1082" i="1"/>
  <c r="P528" i="1"/>
  <c r="S528" i="1" s="1"/>
  <c r="O528" i="1"/>
  <c r="Q528" i="1" s="1"/>
  <c r="T528" i="1" s="1"/>
  <c r="P389" i="1"/>
  <c r="S389" i="1" s="1"/>
  <c r="O389" i="1"/>
  <c r="Q389" i="1" s="1"/>
  <c r="T389" i="1" s="1"/>
  <c r="P496" i="1" l="1"/>
  <c r="S496" i="1" s="1"/>
  <c r="O496" i="1"/>
  <c r="Q496" i="1" s="1"/>
  <c r="T496" i="1" s="1"/>
  <c r="P466" i="1"/>
  <c r="S466" i="1" s="1"/>
  <c r="O466" i="1"/>
  <c r="Q466" i="1" s="1"/>
  <c r="T466" i="1" s="1"/>
  <c r="P504" i="1"/>
  <c r="S504" i="1" s="1"/>
  <c r="O504" i="1"/>
  <c r="Q504" i="1" s="1"/>
  <c r="T504" i="1" s="1"/>
  <c r="P451" i="1"/>
  <c r="S451" i="1" s="1"/>
  <c r="O451" i="1"/>
  <c r="Q451" i="1" s="1"/>
  <c r="T451" i="1" s="1"/>
  <c r="P445" i="1"/>
  <c r="S445" i="1" s="1"/>
  <c r="O445" i="1"/>
  <c r="Q445" i="1" s="1"/>
  <c r="T445" i="1" s="1"/>
  <c r="O167" i="1"/>
  <c r="Q167" i="1" s="1"/>
  <c r="T167" i="1" s="1"/>
  <c r="P167" i="1"/>
  <c r="S167" i="1" s="1"/>
  <c r="N1383" i="1" l="1"/>
  <c r="P1383" i="1" s="1"/>
  <c r="S1383" i="1" s="1"/>
  <c r="N1381" i="1"/>
  <c r="P1381" i="1" s="1"/>
  <c r="S1381" i="1" s="1"/>
  <c r="N1376" i="1"/>
  <c r="P1376" i="1" s="1"/>
  <c r="S1376" i="1" s="1"/>
  <c r="N1375" i="1"/>
  <c r="P1375" i="1" s="1"/>
  <c r="S1375" i="1" s="1"/>
  <c r="N1372" i="1"/>
  <c r="P1372" i="1" s="1"/>
  <c r="S1372" i="1" s="1"/>
  <c r="N1370" i="1"/>
  <c r="P1370" i="1" s="1"/>
  <c r="S1370" i="1" s="1"/>
  <c r="N1368" i="1"/>
  <c r="P1368" i="1" s="1"/>
  <c r="S1368" i="1" s="1"/>
  <c r="N1367" i="1"/>
  <c r="P1367" i="1" s="1"/>
  <c r="S1367" i="1" s="1"/>
  <c r="N1357" i="1"/>
  <c r="P1357" i="1" s="1"/>
  <c r="S1357" i="1" s="1"/>
  <c r="N1356" i="1"/>
  <c r="P1356" i="1" s="1"/>
  <c r="S1356" i="1" s="1"/>
  <c r="N1354" i="1"/>
  <c r="P1354" i="1" s="1"/>
  <c r="S1354" i="1" s="1"/>
  <c r="N1352" i="1"/>
  <c r="P1352" i="1" s="1"/>
  <c r="S1352" i="1" s="1"/>
  <c r="N1347" i="1"/>
  <c r="P1347" i="1" s="1"/>
  <c r="S1347" i="1" s="1"/>
  <c r="N1344" i="1"/>
  <c r="P1344" i="1" s="1"/>
  <c r="S1344" i="1" s="1"/>
  <c r="N1343" i="1"/>
  <c r="P1343" i="1" s="1"/>
  <c r="S1343" i="1" s="1"/>
  <c r="N1342" i="1"/>
  <c r="P1342" i="1" s="1"/>
  <c r="S1342" i="1" s="1"/>
  <c r="N1341" i="1"/>
  <c r="P1341" i="1" s="1"/>
  <c r="S1341" i="1" s="1"/>
  <c r="N1340" i="1"/>
  <c r="P1340" i="1" s="1"/>
  <c r="S1340" i="1" s="1"/>
  <c r="N1338" i="1"/>
  <c r="P1338" i="1" s="1"/>
  <c r="S1338" i="1" s="1"/>
  <c r="N1335" i="1"/>
  <c r="P1335" i="1" s="1"/>
  <c r="S1335" i="1" s="1"/>
  <c r="N1333" i="1"/>
  <c r="P1333" i="1" s="1"/>
  <c r="S1333" i="1" s="1"/>
  <c r="N1331" i="1"/>
  <c r="P1331" i="1" s="1"/>
  <c r="S1331" i="1" s="1"/>
  <c r="N1329" i="1"/>
  <c r="P1329" i="1" s="1"/>
  <c r="S1329" i="1" s="1"/>
  <c r="N1328" i="1"/>
  <c r="P1328" i="1" s="1"/>
  <c r="S1328" i="1" s="1"/>
  <c r="N1327" i="1"/>
  <c r="P1327" i="1" s="1"/>
  <c r="S1327" i="1" s="1"/>
  <c r="N1325" i="1"/>
  <c r="P1325" i="1" s="1"/>
  <c r="S1325" i="1" s="1"/>
  <c r="N1323" i="1"/>
  <c r="P1323" i="1" s="1"/>
  <c r="S1323" i="1" s="1"/>
  <c r="N1318" i="1"/>
  <c r="P1318" i="1" s="1"/>
  <c r="S1318" i="1" s="1"/>
  <c r="N1314" i="1"/>
  <c r="P1314" i="1" s="1"/>
  <c r="S1314" i="1" s="1"/>
  <c r="N1303" i="1"/>
  <c r="P1303" i="1" s="1"/>
  <c r="S1303" i="1" s="1"/>
  <c r="N1298" i="1"/>
  <c r="P1298" i="1" s="1"/>
  <c r="S1298" i="1" s="1"/>
  <c r="O1382" i="1"/>
  <c r="Q1382" i="1" s="1"/>
  <c r="T1382" i="1" s="1"/>
  <c r="O1380" i="1"/>
  <c r="Q1380" i="1" s="1"/>
  <c r="T1380" i="1" s="1"/>
  <c r="O1379" i="1"/>
  <c r="Q1379" i="1" s="1"/>
  <c r="T1379" i="1" s="1"/>
  <c r="O1378" i="1"/>
  <c r="Q1378" i="1" s="1"/>
  <c r="T1378" i="1" s="1"/>
  <c r="O1377" i="1"/>
  <c r="Q1377" i="1" s="1"/>
  <c r="T1377" i="1" s="1"/>
  <c r="O1374" i="1"/>
  <c r="Q1374" i="1" s="1"/>
  <c r="T1374" i="1" s="1"/>
  <c r="O1373" i="1"/>
  <c r="Q1373" i="1" s="1"/>
  <c r="T1373" i="1" s="1"/>
  <c r="O1371" i="1"/>
  <c r="Q1371" i="1" s="1"/>
  <c r="T1371" i="1" s="1"/>
  <c r="O1369" i="1"/>
  <c r="Q1369" i="1" s="1"/>
  <c r="T1369" i="1" s="1"/>
  <c r="O1366" i="1"/>
  <c r="Q1366" i="1" s="1"/>
  <c r="T1366" i="1" s="1"/>
  <c r="O1364" i="1"/>
  <c r="Q1364" i="1" s="1"/>
  <c r="T1364" i="1" s="1"/>
  <c r="O1363" i="1"/>
  <c r="Q1363" i="1" s="1"/>
  <c r="T1363" i="1" s="1"/>
  <c r="O1362" i="1"/>
  <c r="Q1362" i="1" s="1"/>
  <c r="T1362" i="1" s="1"/>
  <c r="O1361" i="1"/>
  <c r="Q1361" i="1" s="1"/>
  <c r="T1361" i="1" s="1"/>
  <c r="O1360" i="1"/>
  <c r="Q1360" i="1" s="1"/>
  <c r="T1360" i="1" s="1"/>
  <c r="O1359" i="1"/>
  <c r="Q1359" i="1" s="1"/>
  <c r="T1359" i="1" s="1"/>
  <c r="O1358" i="1"/>
  <c r="Q1358" i="1" s="1"/>
  <c r="T1358" i="1" s="1"/>
  <c r="O1355" i="1"/>
  <c r="Q1355" i="1" s="1"/>
  <c r="T1355" i="1" s="1"/>
  <c r="O1353" i="1"/>
  <c r="Q1353" i="1" s="1"/>
  <c r="T1353" i="1" s="1"/>
  <c r="O1351" i="1"/>
  <c r="Q1351" i="1" s="1"/>
  <c r="T1351" i="1" s="1"/>
  <c r="O1350" i="1"/>
  <c r="Q1350" i="1" s="1"/>
  <c r="T1350" i="1" s="1"/>
  <c r="O1349" i="1"/>
  <c r="Q1349" i="1" s="1"/>
  <c r="T1349" i="1" s="1"/>
  <c r="O1348" i="1"/>
  <c r="Q1348" i="1" s="1"/>
  <c r="T1348" i="1" s="1"/>
  <c r="O1346" i="1"/>
  <c r="Q1346" i="1" s="1"/>
  <c r="T1346" i="1" s="1"/>
  <c r="O1345" i="1"/>
  <c r="Q1345" i="1" s="1"/>
  <c r="T1345" i="1" s="1"/>
  <c r="O1339" i="1"/>
  <c r="Q1339" i="1" s="1"/>
  <c r="T1339" i="1" s="1"/>
  <c r="O1337" i="1"/>
  <c r="Q1337" i="1" s="1"/>
  <c r="T1337" i="1" s="1"/>
  <c r="O1336" i="1"/>
  <c r="Q1336" i="1" s="1"/>
  <c r="T1336" i="1" s="1"/>
  <c r="O1334" i="1"/>
  <c r="Q1334" i="1" s="1"/>
  <c r="T1334" i="1" s="1"/>
  <c r="O1332" i="1"/>
  <c r="Q1332" i="1" s="1"/>
  <c r="T1332" i="1" s="1"/>
  <c r="O1330" i="1"/>
  <c r="Q1330" i="1" s="1"/>
  <c r="T1330" i="1" s="1"/>
  <c r="O1326" i="1"/>
  <c r="Q1326" i="1" s="1"/>
  <c r="T1326" i="1" s="1"/>
  <c r="O1324" i="1"/>
  <c r="Q1324" i="1" s="1"/>
  <c r="T1324" i="1" s="1"/>
  <c r="O1322" i="1"/>
  <c r="Q1322" i="1" s="1"/>
  <c r="T1322" i="1" s="1"/>
  <c r="O1321" i="1"/>
  <c r="Q1321" i="1" s="1"/>
  <c r="T1321" i="1" s="1"/>
  <c r="O1320" i="1"/>
  <c r="Q1320" i="1" s="1"/>
  <c r="T1320" i="1" s="1"/>
  <c r="O1319" i="1"/>
  <c r="Q1319" i="1" s="1"/>
  <c r="T1319" i="1" s="1"/>
  <c r="O1317" i="1"/>
  <c r="Q1317" i="1" s="1"/>
  <c r="T1317" i="1" s="1"/>
  <c r="O1316" i="1"/>
  <c r="Q1316" i="1" s="1"/>
  <c r="T1316" i="1" s="1"/>
  <c r="O1315" i="1"/>
  <c r="Q1315" i="1" s="1"/>
  <c r="T1315" i="1" s="1"/>
  <c r="O1313" i="1"/>
  <c r="Q1313" i="1" s="1"/>
  <c r="T1313" i="1" s="1"/>
  <c r="O1312" i="1"/>
  <c r="Q1312" i="1" s="1"/>
  <c r="T1312" i="1" s="1"/>
  <c r="O1311" i="1"/>
  <c r="Q1311" i="1" s="1"/>
  <c r="T1311" i="1" s="1"/>
  <c r="O1310" i="1"/>
  <c r="Q1310" i="1" s="1"/>
  <c r="T1310" i="1" s="1"/>
  <c r="O1309" i="1"/>
  <c r="Q1309" i="1" s="1"/>
  <c r="T1309" i="1" s="1"/>
  <c r="O1308" i="1"/>
  <c r="Q1308" i="1" s="1"/>
  <c r="T1308" i="1" s="1"/>
  <c r="O1307" i="1"/>
  <c r="Q1307" i="1" s="1"/>
  <c r="T1307" i="1" s="1"/>
  <c r="O1306" i="1"/>
  <c r="Q1306" i="1" s="1"/>
  <c r="T1306" i="1" s="1"/>
  <c r="O1305" i="1"/>
  <c r="Q1305" i="1" s="1"/>
  <c r="T1305" i="1" s="1"/>
  <c r="O1304" i="1"/>
  <c r="Q1304" i="1" s="1"/>
  <c r="T1304" i="1" s="1"/>
  <c r="O1302" i="1"/>
  <c r="Q1302" i="1" s="1"/>
  <c r="T1302" i="1" s="1"/>
  <c r="O1301" i="1"/>
  <c r="Q1301" i="1" s="1"/>
  <c r="T1301" i="1" s="1"/>
  <c r="O1300" i="1"/>
  <c r="Q1300" i="1" s="1"/>
  <c r="T1300" i="1" s="1"/>
  <c r="O1299" i="1"/>
  <c r="Q1299" i="1" s="1"/>
  <c r="T1299" i="1" s="1"/>
  <c r="O1297" i="1"/>
  <c r="Q1297" i="1" s="1"/>
  <c r="T1297" i="1" s="1"/>
  <c r="O1296" i="1"/>
  <c r="Q1296" i="1" s="1"/>
  <c r="T1296" i="1" s="1"/>
  <c r="O1295" i="1"/>
  <c r="Q1295" i="1" s="1"/>
  <c r="T1295" i="1" s="1"/>
  <c r="O1294" i="1"/>
  <c r="Q1294" i="1" s="1"/>
  <c r="T1294" i="1" s="1"/>
  <c r="O1293" i="1"/>
  <c r="Q1293" i="1" s="1"/>
  <c r="T1293" i="1" s="1"/>
  <c r="O1292" i="1"/>
  <c r="Q1292" i="1" s="1"/>
  <c r="T1292" i="1" s="1"/>
  <c r="Q1325" i="1"/>
  <c r="T1325" i="1" s="1"/>
  <c r="Q1383" i="1"/>
  <c r="T1383" i="1" s="1"/>
  <c r="Q1368" i="1"/>
  <c r="T1368" i="1" s="1"/>
  <c r="Q1323" i="1"/>
  <c r="T1323" i="1" s="1"/>
  <c r="Q1372" i="1"/>
  <c r="T1372" i="1" s="1"/>
  <c r="Q1370" i="1"/>
  <c r="T1370" i="1" s="1"/>
  <c r="Q1357" i="1"/>
  <c r="T1357" i="1" s="1"/>
  <c r="Q1356" i="1"/>
  <c r="T1356" i="1" s="1"/>
  <c r="Q1354" i="1"/>
  <c r="T1354" i="1" s="1"/>
  <c r="Q1352" i="1"/>
  <c r="T1352" i="1" s="1"/>
  <c r="Q1318" i="1"/>
  <c r="T1318" i="1" s="1"/>
  <c r="Q1314" i="1"/>
  <c r="T1314" i="1" s="1"/>
  <c r="Q1381" i="1"/>
  <c r="T1381" i="1" s="1"/>
  <c r="Q1347" i="1"/>
  <c r="T1347" i="1" s="1"/>
  <c r="Q1344" i="1"/>
  <c r="T1344" i="1" s="1"/>
  <c r="Q1343" i="1"/>
  <c r="T1343" i="1" s="1"/>
  <c r="Q1303" i="1"/>
  <c r="T1303" i="1" s="1"/>
  <c r="Q1342" i="1"/>
  <c r="T1342" i="1" s="1"/>
  <c r="Q1341" i="1"/>
  <c r="T1341" i="1" s="1"/>
  <c r="Q1367" i="1"/>
  <c r="T1367" i="1" s="1"/>
  <c r="Q1340" i="1"/>
  <c r="T1340" i="1" s="1"/>
  <c r="Q1338" i="1"/>
  <c r="T1338" i="1" s="1"/>
  <c r="Q1376" i="1"/>
  <c r="T1376" i="1" s="1"/>
  <c r="Q1298" i="1"/>
  <c r="T1298" i="1" s="1"/>
  <c r="Q1335" i="1"/>
  <c r="T1335" i="1" s="1"/>
  <c r="Q1333" i="1"/>
  <c r="T1333" i="1" s="1"/>
  <c r="Q1331" i="1"/>
  <c r="T1331" i="1" s="1"/>
  <c r="Q1375" i="1"/>
  <c r="T1375" i="1" s="1"/>
  <c r="Q1329" i="1"/>
  <c r="T1329" i="1" s="1"/>
  <c r="Q1328" i="1"/>
  <c r="T1328" i="1" s="1"/>
  <c r="Q1327" i="1"/>
  <c r="T1327" i="1" s="1"/>
  <c r="P1326" i="1"/>
  <c r="S1326" i="1" s="1"/>
  <c r="P1364" i="1"/>
  <c r="S1364" i="1" s="1"/>
  <c r="P1324" i="1"/>
  <c r="S1324" i="1" s="1"/>
  <c r="P1363" i="1"/>
  <c r="S1363" i="1" s="1"/>
  <c r="P1362" i="1"/>
  <c r="S1362" i="1" s="1"/>
  <c r="P1361" i="1"/>
  <c r="S1361" i="1" s="1"/>
  <c r="P1382" i="1"/>
  <c r="S1382" i="1" s="1"/>
  <c r="P1322" i="1"/>
  <c r="S1322" i="1" s="1"/>
  <c r="P1371" i="1"/>
  <c r="S1371" i="1" s="1"/>
  <c r="P1321" i="1"/>
  <c r="S1321" i="1" s="1"/>
  <c r="P1320" i="1"/>
  <c r="S1320" i="1" s="1"/>
  <c r="P1360" i="1"/>
  <c r="S1360" i="1" s="1"/>
  <c r="P1359" i="1"/>
  <c r="S1359" i="1" s="1"/>
  <c r="P1358" i="1"/>
  <c r="S1358" i="1" s="1"/>
  <c r="P1355" i="1"/>
  <c r="S1355" i="1" s="1"/>
  <c r="P1353" i="1"/>
  <c r="S1353" i="1" s="1"/>
  <c r="P1351" i="1"/>
  <c r="S1351" i="1" s="1"/>
  <c r="P1319" i="1"/>
  <c r="S1319" i="1" s="1"/>
  <c r="P1317" i="1"/>
  <c r="S1317" i="1" s="1"/>
  <c r="P1350" i="1"/>
  <c r="S1350" i="1" s="1"/>
  <c r="P1349" i="1"/>
  <c r="S1349" i="1" s="1"/>
  <c r="P1292" i="1"/>
  <c r="S1292" i="1" s="1"/>
  <c r="P1348" i="1"/>
  <c r="S1348" i="1" s="1"/>
  <c r="P1316" i="1"/>
  <c r="S1316" i="1" s="1"/>
  <c r="P1315" i="1"/>
  <c r="S1315" i="1" s="1"/>
  <c r="P1313" i="1"/>
  <c r="S1313" i="1" s="1"/>
  <c r="P1346" i="1"/>
  <c r="S1346" i="1" s="1"/>
  <c r="P1345" i="1"/>
  <c r="S1345" i="1" s="1"/>
  <c r="P1312" i="1"/>
  <c r="S1312" i="1" s="1"/>
  <c r="P1311" i="1"/>
  <c r="S1311" i="1" s="1"/>
  <c r="P1310" i="1"/>
  <c r="S1310" i="1" s="1"/>
  <c r="P1309" i="1"/>
  <c r="S1309" i="1" s="1"/>
  <c r="P1308" i="1"/>
  <c r="S1308" i="1" s="1"/>
  <c r="P1307" i="1"/>
  <c r="S1307" i="1" s="1"/>
  <c r="P1306" i="1"/>
  <c r="S1306" i="1" s="1"/>
  <c r="P1380" i="1"/>
  <c r="S1380" i="1" s="1"/>
  <c r="P1379" i="1"/>
  <c r="S1379" i="1" s="1"/>
  <c r="P1378" i="1"/>
  <c r="S1378" i="1" s="1"/>
  <c r="P1377" i="1"/>
  <c r="S1377" i="1" s="1"/>
  <c r="P1305" i="1"/>
  <c r="S1305" i="1" s="1"/>
  <c r="P1304" i="1"/>
  <c r="S1304" i="1" s="1"/>
  <c r="P1366" i="1"/>
  <c r="S1366" i="1" s="1"/>
  <c r="P1302" i="1"/>
  <c r="S1302" i="1" s="1"/>
  <c r="P1301" i="1"/>
  <c r="S1301" i="1" s="1"/>
  <c r="P1300" i="1"/>
  <c r="S1300" i="1" s="1"/>
  <c r="P1339" i="1"/>
  <c r="S1339" i="1" s="1"/>
  <c r="P1337" i="1"/>
  <c r="S1337" i="1" s="1"/>
  <c r="P1369" i="1"/>
  <c r="S1369" i="1" s="1"/>
  <c r="P1336" i="1"/>
  <c r="S1336" i="1" s="1"/>
  <c r="P1299" i="1"/>
  <c r="S1299" i="1" s="1"/>
  <c r="P1297" i="1"/>
  <c r="S1297" i="1" s="1"/>
  <c r="P1296" i="1"/>
  <c r="S1296" i="1" s="1"/>
  <c r="P1295" i="1"/>
  <c r="S1295" i="1" s="1"/>
  <c r="P1294" i="1"/>
  <c r="S1294" i="1" s="1"/>
  <c r="P1334" i="1"/>
  <c r="S1334" i="1" s="1"/>
  <c r="P1332" i="1"/>
  <c r="S1332" i="1" s="1"/>
  <c r="P1330" i="1"/>
  <c r="S1330" i="1" s="1"/>
  <c r="P1374" i="1"/>
  <c r="S1374" i="1" s="1"/>
  <c r="P1373" i="1"/>
  <c r="S1373" i="1" s="1"/>
  <c r="P1293" i="1"/>
  <c r="S1293" i="1" s="1"/>
  <c r="P624" i="1" l="1"/>
  <c r="S624" i="1" s="1"/>
  <c r="O624" i="1"/>
  <c r="Q624" i="1" s="1"/>
  <c r="T624" i="1" s="1"/>
  <c r="P535" i="1"/>
  <c r="S535" i="1" s="1"/>
  <c r="O535" i="1"/>
  <c r="Q535" i="1" s="1"/>
  <c r="T535" i="1" s="1"/>
  <c r="P523" i="1"/>
  <c r="S523" i="1" s="1"/>
  <c r="O523" i="1"/>
  <c r="Q523" i="1" s="1"/>
  <c r="T523" i="1" s="1"/>
  <c r="P510" i="1"/>
  <c r="S510" i="1" s="1"/>
  <c r="O510" i="1"/>
  <c r="Q510" i="1" s="1"/>
  <c r="T510" i="1" s="1"/>
  <c r="P502" i="1"/>
  <c r="S502" i="1" s="1"/>
  <c r="O502" i="1"/>
  <c r="Q502" i="1" s="1"/>
  <c r="T502" i="1" s="1"/>
  <c r="P500" i="1"/>
  <c r="S500" i="1" s="1"/>
  <c r="O500" i="1"/>
  <c r="Q500" i="1" s="1"/>
  <c r="T500" i="1" s="1"/>
  <c r="P499" i="1"/>
  <c r="S499" i="1" s="1"/>
  <c r="O499" i="1"/>
  <c r="Q499" i="1" s="1"/>
  <c r="T499" i="1" s="1"/>
  <c r="P498" i="1"/>
  <c r="S498" i="1" s="1"/>
  <c r="O498" i="1"/>
  <c r="Q498" i="1" s="1"/>
  <c r="T498" i="1" s="1"/>
  <c r="P495" i="1"/>
  <c r="S495" i="1" s="1"/>
  <c r="O495" i="1"/>
  <c r="Q495" i="1" s="1"/>
  <c r="T495" i="1" s="1"/>
  <c r="P488" i="1"/>
  <c r="S488" i="1" s="1"/>
  <c r="O488" i="1"/>
  <c r="Q488" i="1" s="1"/>
  <c r="T488" i="1" s="1"/>
  <c r="P484" i="1"/>
  <c r="S484" i="1" s="1"/>
  <c r="O484" i="1"/>
  <c r="Q484" i="1" s="1"/>
  <c r="T484" i="1" s="1"/>
  <c r="P467" i="1"/>
  <c r="S467" i="1" s="1"/>
  <c r="O467" i="1"/>
  <c r="Q467" i="1" s="1"/>
  <c r="T467" i="1" s="1"/>
  <c r="P462" i="1"/>
  <c r="S462" i="1" s="1"/>
  <c r="O462" i="1"/>
  <c r="Q462" i="1" s="1"/>
  <c r="T462" i="1" s="1"/>
  <c r="P457" i="1"/>
  <c r="S457" i="1" s="1"/>
  <c r="O457" i="1"/>
  <c r="Q457" i="1" s="1"/>
  <c r="T457" i="1" s="1"/>
  <c r="P452" i="1"/>
  <c r="S452" i="1" s="1"/>
  <c r="O452" i="1"/>
  <c r="Q452" i="1" s="1"/>
  <c r="T452" i="1" s="1"/>
  <c r="P450" i="1"/>
  <c r="S450" i="1" s="1"/>
  <c r="O450" i="1"/>
  <c r="Q450" i="1" s="1"/>
  <c r="T450" i="1" s="1"/>
  <c r="P446" i="1"/>
  <c r="S446" i="1" s="1"/>
  <c r="O446" i="1"/>
  <c r="Q446" i="1" s="1"/>
  <c r="T446" i="1" s="1"/>
  <c r="P408" i="1"/>
  <c r="S408" i="1" s="1"/>
  <c r="O408" i="1"/>
  <c r="Q408" i="1" s="1"/>
  <c r="T408" i="1" s="1"/>
  <c r="P407" i="1"/>
  <c r="S407" i="1" s="1"/>
  <c r="O407" i="1"/>
  <c r="Q407" i="1" s="1"/>
  <c r="T407" i="1" s="1"/>
  <c r="P228" i="1"/>
  <c r="S228" i="1" s="1"/>
  <c r="O228" i="1"/>
  <c r="Q228" i="1" s="1"/>
  <c r="T228" i="1" s="1"/>
  <c r="P199" i="1"/>
  <c r="S199" i="1" s="1"/>
  <c r="O199" i="1"/>
  <c r="Q199" i="1" s="1"/>
  <c r="T199" i="1" s="1"/>
  <c r="P198" i="1"/>
  <c r="S198" i="1" s="1"/>
  <c r="O198" i="1"/>
  <c r="Q198" i="1" s="1"/>
  <c r="T198" i="1" s="1"/>
  <c r="P190" i="1"/>
  <c r="S190" i="1" s="1"/>
  <c r="O190" i="1"/>
  <c r="Q190" i="1" s="1"/>
  <c r="T190" i="1" s="1"/>
  <c r="P187" i="1" l="1"/>
  <c r="S187" i="1" s="1"/>
  <c r="O187" i="1"/>
  <c r="Q187" i="1" s="1"/>
  <c r="T187" i="1" s="1"/>
  <c r="P176" i="1"/>
  <c r="S176" i="1" s="1"/>
  <c r="O176" i="1"/>
  <c r="Q176" i="1" s="1"/>
  <c r="T176" i="1" s="1"/>
  <c r="P139" i="1"/>
  <c r="S139" i="1" s="1"/>
  <c r="O139" i="1"/>
  <c r="Q139" i="1" s="1"/>
  <c r="T139" i="1" s="1"/>
  <c r="P127" i="1"/>
  <c r="S127" i="1" s="1"/>
  <c r="O127" i="1"/>
  <c r="Q127" i="1" s="1"/>
  <c r="T127" i="1" l="1"/>
  <c r="Q1290" i="1" l="1"/>
  <c r="T1290" i="1" s="1"/>
  <c r="Q1289" i="1"/>
  <c r="T1289" i="1" s="1"/>
  <c r="Q1288" i="1"/>
  <c r="T1288" i="1" s="1"/>
  <c r="Q1287" i="1"/>
  <c r="T1287" i="1" s="1"/>
  <c r="Q1286" i="1"/>
  <c r="T1286" i="1" s="1"/>
  <c r="Q1285" i="1"/>
  <c r="T1285" i="1" s="1"/>
  <c r="Q1284" i="1"/>
  <c r="T1284" i="1" s="1"/>
  <c r="Q1283" i="1"/>
  <c r="T1283" i="1" s="1"/>
  <c r="Q1282" i="1"/>
  <c r="T1282" i="1" s="1"/>
  <c r="Q1281" i="1"/>
  <c r="T1281" i="1" s="1"/>
  <c r="Q1280" i="1"/>
  <c r="T1280" i="1" s="1"/>
  <c r="Q1279" i="1"/>
  <c r="T1279" i="1" s="1"/>
  <c r="Q1278" i="1"/>
  <c r="T1278" i="1" s="1"/>
  <c r="Q1277" i="1"/>
  <c r="T1277" i="1" s="1"/>
  <c r="Q1276" i="1"/>
  <c r="T1276" i="1" s="1"/>
  <c r="Q1273" i="1"/>
  <c r="T1273" i="1" s="1"/>
  <c r="Q1272" i="1"/>
  <c r="T1272" i="1" s="1"/>
  <c r="Q1271" i="1"/>
  <c r="T1271" i="1" s="1"/>
  <c r="Q1270" i="1"/>
  <c r="T1270" i="1" s="1"/>
  <c r="Q1269" i="1"/>
  <c r="T1269" i="1" s="1"/>
  <c r="Q1268" i="1"/>
  <c r="T1268" i="1" s="1"/>
  <c r="Q1267" i="1"/>
  <c r="T1267" i="1" s="1"/>
  <c r="Q1266" i="1"/>
  <c r="T1266" i="1" s="1"/>
  <c r="Q1262" i="1"/>
  <c r="T1262" i="1" s="1"/>
  <c r="Q1261" i="1"/>
  <c r="T1261" i="1" s="1"/>
  <c r="Q1260" i="1"/>
  <c r="T1260" i="1" s="1"/>
  <c r="Q1259" i="1"/>
  <c r="T1259" i="1" s="1"/>
  <c r="Q1258" i="1"/>
  <c r="T1258" i="1" s="1"/>
  <c r="Q1257" i="1"/>
  <c r="T1257" i="1" s="1"/>
  <c r="Q1256" i="1"/>
  <c r="T1256" i="1" s="1"/>
  <c r="Q1255" i="1"/>
  <c r="T1255" i="1" s="1"/>
  <c r="Q1254" i="1"/>
  <c r="T1254" i="1" s="1"/>
  <c r="Q1253" i="1"/>
  <c r="T1253" i="1" s="1"/>
  <c r="Q1252" i="1"/>
  <c r="T1252" i="1" s="1"/>
  <c r="Q1251" i="1"/>
  <c r="T1251" i="1" s="1"/>
  <c r="Q1250" i="1"/>
  <c r="T1250" i="1" s="1"/>
  <c r="Q1249" i="1"/>
  <c r="T1249" i="1" s="1"/>
  <c r="Q1248" i="1"/>
  <c r="T1248" i="1" s="1"/>
  <c r="Q1246" i="1"/>
  <c r="T1246" i="1" s="1"/>
  <c r="Q1244" i="1"/>
  <c r="T1244" i="1" s="1"/>
  <c r="Q1243" i="1"/>
  <c r="T1243" i="1" s="1"/>
  <c r="Q1241" i="1"/>
  <c r="T1241" i="1" s="1"/>
  <c r="Q1240" i="1"/>
  <c r="T1240" i="1" s="1"/>
  <c r="Q1239" i="1"/>
  <c r="T1239" i="1" s="1"/>
  <c r="Q1238" i="1"/>
  <c r="T1238" i="1" s="1"/>
  <c r="Q1237" i="1"/>
  <c r="T1237" i="1" s="1"/>
  <c r="Q1236" i="1"/>
  <c r="T1236" i="1" s="1"/>
  <c r="Q1235" i="1"/>
  <c r="T1235" i="1" s="1"/>
  <c r="Q1234" i="1"/>
  <c r="T1234" i="1" s="1"/>
  <c r="Q1228" i="1"/>
  <c r="T1228" i="1" s="1"/>
  <c r="Q1227" i="1"/>
  <c r="T1227" i="1" s="1"/>
  <c r="Q1226" i="1"/>
  <c r="T1226" i="1" s="1"/>
  <c r="Q1225" i="1"/>
  <c r="T1225" i="1" s="1"/>
  <c r="Q1222" i="1"/>
  <c r="T1222" i="1" s="1"/>
  <c r="Q1221" i="1"/>
  <c r="T1221" i="1" s="1"/>
  <c r="Q1220" i="1"/>
  <c r="T1220" i="1" s="1"/>
  <c r="Q1219" i="1"/>
  <c r="T1219" i="1" s="1"/>
  <c r="Q1215" i="1"/>
  <c r="T1215" i="1" s="1"/>
  <c r="Q1214" i="1"/>
  <c r="T1214" i="1" s="1"/>
  <c r="Q1213" i="1"/>
  <c r="T1213" i="1" s="1"/>
  <c r="Q1212" i="1"/>
  <c r="T1212" i="1" s="1"/>
  <c r="Q1211" i="1"/>
  <c r="T1211" i="1" s="1"/>
  <c r="Q1210" i="1"/>
  <c r="T1210" i="1" s="1"/>
  <c r="Q1209" i="1"/>
  <c r="T1209" i="1" s="1"/>
  <c r="Q1207" i="1"/>
  <c r="T1207" i="1" s="1"/>
  <c r="Q1206" i="1"/>
  <c r="T1206" i="1" s="1"/>
  <c r="Q1205" i="1"/>
  <c r="T1205" i="1" s="1"/>
  <c r="Q1204" i="1"/>
  <c r="T1204" i="1" s="1"/>
  <c r="Q1203" i="1"/>
  <c r="T1203" i="1" s="1"/>
  <c r="Q1202" i="1"/>
  <c r="T1202" i="1" s="1"/>
  <c r="Q1201" i="1"/>
  <c r="T1201" i="1" s="1"/>
  <c r="Q1200" i="1"/>
  <c r="T1200" i="1" s="1"/>
  <c r="Q1199" i="1"/>
  <c r="T1199" i="1" s="1"/>
  <c r="Q1198" i="1"/>
  <c r="T1198" i="1" s="1"/>
  <c r="Q1197" i="1"/>
  <c r="T1197" i="1" s="1"/>
  <c r="Q1196" i="1"/>
  <c r="T1196" i="1" s="1"/>
  <c r="Q1195" i="1"/>
  <c r="T1195" i="1" s="1"/>
  <c r="Q1194" i="1"/>
  <c r="T1194" i="1" s="1"/>
  <c r="Q1193" i="1"/>
  <c r="T1193" i="1" s="1"/>
  <c r="Q1192" i="1"/>
  <c r="T1192" i="1" s="1"/>
  <c r="Q1191" i="1"/>
  <c r="T1191" i="1" s="1"/>
  <c r="Q1190" i="1"/>
  <c r="T1190" i="1" s="1"/>
  <c r="Q1189" i="1"/>
  <c r="T1189" i="1" s="1"/>
  <c r="Q1188" i="1"/>
  <c r="T1188" i="1" s="1"/>
  <c r="Q1187" i="1"/>
  <c r="T1187" i="1" s="1"/>
  <c r="Q1186" i="1"/>
  <c r="T1186" i="1" s="1"/>
  <c r="Q1185" i="1"/>
  <c r="T1185" i="1" s="1"/>
  <c r="Q1184" i="1"/>
  <c r="T1184" i="1" s="1"/>
  <c r="Q1183" i="1"/>
  <c r="T1183" i="1" s="1"/>
  <c r="Q1182" i="1"/>
  <c r="T1182" i="1" s="1"/>
  <c r="Q1181" i="1"/>
  <c r="T1181" i="1" s="1"/>
  <c r="Q1180" i="1"/>
  <c r="T1180" i="1" s="1"/>
  <c r="Q1179" i="1"/>
  <c r="T1179" i="1" s="1"/>
  <c r="Q1178" i="1"/>
  <c r="T1178" i="1" s="1"/>
  <c r="Q1176" i="1"/>
  <c r="T1176" i="1" s="1"/>
  <c r="Q1175" i="1"/>
  <c r="T1175" i="1" s="1"/>
  <c r="Q1174" i="1"/>
  <c r="T1174" i="1" s="1"/>
  <c r="Q1173" i="1"/>
  <c r="T1173" i="1" s="1"/>
  <c r="Q1172" i="1"/>
  <c r="T1172" i="1" s="1"/>
  <c r="Q1171" i="1"/>
  <c r="T1171" i="1" s="1"/>
  <c r="Q1170" i="1"/>
  <c r="T1170" i="1" s="1"/>
  <c r="Q1169" i="1"/>
  <c r="T1169" i="1" s="1"/>
  <c r="Q1164" i="1"/>
  <c r="T1164" i="1" s="1"/>
  <c r="Q1162" i="1"/>
  <c r="T1162" i="1" s="1"/>
  <c r="Q1161" i="1"/>
  <c r="T1161" i="1" s="1"/>
  <c r="Q1159" i="1"/>
  <c r="T1159" i="1" s="1"/>
  <c r="Q1158" i="1"/>
  <c r="T1158" i="1" s="1"/>
  <c r="Q1157" i="1"/>
  <c r="T1157" i="1" s="1"/>
  <c r="Q1156" i="1"/>
  <c r="T1156" i="1" s="1"/>
  <c r="Q1150" i="1"/>
  <c r="T1150" i="1" s="1"/>
  <c r="Q1148" i="1"/>
  <c r="T1148" i="1" s="1"/>
  <c r="Q1147" i="1"/>
  <c r="T1147" i="1" s="1"/>
  <c r="Q1144" i="1"/>
  <c r="T1144" i="1" s="1"/>
  <c r="Q1138" i="1"/>
  <c r="T1138" i="1" s="1"/>
  <c r="Q1136" i="1"/>
  <c r="T1136" i="1" s="1"/>
  <c r="Q1128" i="1"/>
  <c r="T1128" i="1" s="1"/>
  <c r="Q1127" i="1"/>
  <c r="T1127" i="1" s="1"/>
  <c r="Q1118" i="1"/>
  <c r="T1118" i="1" s="1"/>
  <c r="Q1117" i="1"/>
  <c r="T1117" i="1" s="1"/>
  <c r="Q1113" i="1"/>
  <c r="T1113" i="1" s="1"/>
  <c r="Q1110" i="1"/>
  <c r="T1110" i="1" s="1"/>
  <c r="Q1109" i="1"/>
  <c r="T1109" i="1" s="1"/>
  <c r="Q1103" i="1"/>
  <c r="T1103" i="1" s="1"/>
  <c r="Q1102" i="1"/>
  <c r="T1102" i="1" s="1"/>
  <c r="Q1099" i="1"/>
  <c r="T1099" i="1" s="1"/>
  <c r="Q1098" i="1"/>
  <c r="T1098" i="1" s="1"/>
  <c r="Q1096" i="1"/>
  <c r="T1096" i="1" s="1"/>
  <c r="Q1090" i="1"/>
  <c r="T1090" i="1" s="1"/>
  <c r="Q1086" i="1"/>
  <c r="T1086" i="1" s="1"/>
  <c r="Q1085" i="1"/>
  <c r="T1085" i="1" s="1"/>
  <c r="Q1084" i="1"/>
  <c r="T1084" i="1" s="1"/>
  <c r="Q1082" i="1"/>
  <c r="T1082" i="1" s="1"/>
  <c r="Q1081" i="1"/>
  <c r="T1081" i="1" s="1"/>
  <c r="Q1080" i="1"/>
  <c r="T1080" i="1" s="1"/>
  <c r="Q1079" i="1"/>
  <c r="T1079" i="1" s="1"/>
  <c r="Q1078" i="1"/>
  <c r="T1078" i="1" s="1"/>
  <c r="Q1077" i="1"/>
  <c r="T1077" i="1" s="1"/>
  <c r="Q1076" i="1"/>
  <c r="T1076" i="1" s="1"/>
  <c r="Q1075" i="1"/>
  <c r="T1075" i="1" s="1"/>
  <c r="Q1074" i="1"/>
  <c r="T1074" i="1" s="1"/>
  <c r="Q1073" i="1"/>
  <c r="T1073" i="1" s="1"/>
  <c r="Q1072" i="1"/>
  <c r="T1072" i="1" s="1"/>
  <c r="Q1071" i="1"/>
  <c r="T1071" i="1" s="1"/>
  <c r="Q1070" i="1"/>
  <c r="T1070" i="1" s="1"/>
  <c r="Q1069" i="1"/>
  <c r="T1069" i="1" s="1"/>
  <c r="Q1068" i="1"/>
  <c r="T1068" i="1" s="1"/>
  <c r="Q1067" i="1"/>
  <c r="T1067" i="1" s="1"/>
  <c r="Q1065" i="1"/>
  <c r="T1065" i="1" s="1"/>
  <c r="Q1064" i="1"/>
  <c r="T1064" i="1" s="1"/>
  <c r="Q1061" i="1"/>
  <c r="T1061" i="1" s="1"/>
  <c r="Q1060" i="1"/>
  <c r="T1060" i="1" s="1"/>
  <c r="Q1059" i="1"/>
  <c r="T1059" i="1" s="1"/>
  <c r="Q1058" i="1"/>
  <c r="T1058" i="1" s="1"/>
  <c r="Q1057" i="1"/>
  <c r="T1057" i="1" s="1"/>
  <c r="Q1056" i="1"/>
  <c r="T1056" i="1" s="1"/>
  <c r="Q1055" i="1"/>
  <c r="T1055" i="1" s="1"/>
  <c r="Q1054" i="1"/>
  <c r="T1054" i="1" s="1"/>
  <c r="Q1051" i="1"/>
  <c r="T1051" i="1" s="1"/>
  <c r="Q1050" i="1"/>
  <c r="T1050" i="1" s="1"/>
  <c r="Q1049" i="1"/>
  <c r="T1049" i="1" s="1"/>
  <c r="Q1047" i="1"/>
  <c r="T1047" i="1" s="1"/>
  <c r="Q1044" i="1"/>
  <c r="T1044" i="1" s="1"/>
  <c r="Q1043" i="1"/>
  <c r="T1043" i="1" s="1"/>
  <c r="Q1039" i="1"/>
  <c r="T1039" i="1" s="1"/>
  <c r="Q1033" i="1"/>
  <c r="T1033" i="1" s="1"/>
  <c r="Q1032" i="1"/>
  <c r="T1032" i="1" s="1"/>
  <c r="Q1023" i="1"/>
  <c r="T1023" i="1" s="1"/>
  <c r="Q1017" i="1"/>
  <c r="T1017" i="1" s="1"/>
  <c r="Q1016" i="1"/>
  <c r="T1016" i="1" s="1"/>
  <c r="Q1015" i="1"/>
  <c r="T1015" i="1" s="1"/>
  <c r="Q1003" i="1"/>
  <c r="T1003" i="1" s="1"/>
  <c r="Q1002" i="1"/>
  <c r="T1002" i="1" s="1"/>
  <c r="Q1001" i="1"/>
  <c r="T1001" i="1" s="1"/>
  <c r="Q1000" i="1"/>
  <c r="T1000" i="1" s="1"/>
  <c r="Q999" i="1"/>
  <c r="T999" i="1" s="1"/>
  <c r="Q998" i="1"/>
  <c r="T998" i="1" s="1"/>
  <c r="Q997" i="1"/>
  <c r="T997" i="1" s="1"/>
  <c r="Q996" i="1"/>
  <c r="T996" i="1" s="1"/>
  <c r="Q995" i="1"/>
  <c r="T995" i="1" s="1"/>
  <c r="Q994" i="1"/>
  <c r="T994" i="1" s="1"/>
  <c r="Q993" i="1"/>
  <c r="T993" i="1" s="1"/>
  <c r="Q992" i="1"/>
  <c r="T992" i="1" s="1"/>
  <c r="Q988" i="1"/>
  <c r="T988" i="1" s="1"/>
  <c r="Q985" i="1"/>
  <c r="T985" i="1" s="1"/>
  <c r="Q983" i="1"/>
  <c r="T983" i="1" s="1"/>
  <c r="Q981" i="1"/>
  <c r="T981" i="1" s="1"/>
  <c r="Q978" i="1"/>
  <c r="T978" i="1" s="1"/>
  <c r="Q976" i="1"/>
  <c r="T976" i="1" s="1"/>
  <c r="Q975" i="1"/>
  <c r="T975" i="1" s="1"/>
  <c r="Q973" i="1"/>
  <c r="T973" i="1" s="1"/>
  <c r="Q972" i="1"/>
  <c r="T972" i="1" s="1"/>
  <c r="Q968" i="1"/>
  <c r="T968" i="1" s="1"/>
  <c r="Q967" i="1"/>
  <c r="T967" i="1" s="1"/>
  <c r="Q964" i="1"/>
  <c r="T964" i="1" s="1"/>
  <c r="Q956" i="1"/>
  <c r="T956" i="1" s="1"/>
  <c r="Q955" i="1"/>
  <c r="T955" i="1" s="1"/>
  <c r="Q954" i="1"/>
  <c r="T954" i="1" s="1"/>
  <c r="Q936" i="1"/>
  <c r="T936" i="1" s="1"/>
  <c r="Q935" i="1"/>
  <c r="T935" i="1" s="1"/>
  <c r="Q933" i="1"/>
  <c r="T933" i="1" s="1"/>
  <c r="Q929" i="1"/>
  <c r="T929" i="1" s="1"/>
  <c r="Q926" i="1"/>
  <c r="T926" i="1" s="1"/>
  <c r="Q925" i="1"/>
  <c r="T925" i="1" s="1"/>
  <c r="Q923" i="1"/>
  <c r="T923" i="1" s="1"/>
  <c r="Q922" i="1"/>
  <c r="T922" i="1" s="1"/>
  <c r="Q921" i="1"/>
  <c r="T921" i="1" s="1"/>
  <c r="Q920" i="1"/>
  <c r="T920" i="1" s="1"/>
  <c r="Q918" i="1"/>
  <c r="T918" i="1" s="1"/>
  <c r="Q916" i="1"/>
  <c r="T916" i="1" s="1"/>
  <c r="Q913" i="1"/>
  <c r="T913" i="1" s="1"/>
  <c r="Q911" i="1"/>
  <c r="T911" i="1" s="1"/>
  <c r="Q908" i="1"/>
  <c r="T908" i="1" s="1"/>
  <c r="Q907" i="1"/>
  <c r="T907" i="1" s="1"/>
  <c r="Q906" i="1"/>
  <c r="T906" i="1" s="1"/>
  <c r="Q905" i="1"/>
  <c r="T905" i="1" s="1"/>
  <c r="Q904" i="1"/>
  <c r="T904" i="1" s="1"/>
  <c r="Q903" i="1"/>
  <c r="T903" i="1" s="1"/>
  <c r="Q901" i="1"/>
  <c r="T901" i="1" s="1"/>
  <c r="Q900" i="1"/>
  <c r="T900" i="1" s="1"/>
  <c r="Q899" i="1"/>
  <c r="T899" i="1" s="1"/>
  <c r="Q898" i="1"/>
  <c r="T898" i="1" s="1"/>
  <c r="Q896" i="1"/>
  <c r="T896" i="1" s="1"/>
  <c r="Q895" i="1"/>
  <c r="T895" i="1" s="1"/>
  <c r="Q885" i="1"/>
  <c r="T885" i="1" s="1"/>
  <c r="Q884" i="1"/>
  <c r="T884" i="1" s="1"/>
  <c r="Q883" i="1"/>
  <c r="T883" i="1" s="1"/>
  <c r="Q882" i="1"/>
  <c r="T882" i="1" s="1"/>
  <c r="Q881" i="1"/>
  <c r="T881" i="1" s="1"/>
  <c r="Q880" i="1"/>
  <c r="T880" i="1" s="1"/>
  <c r="Q879" i="1"/>
  <c r="T879" i="1" s="1"/>
  <c r="Q878" i="1"/>
  <c r="T878" i="1" s="1"/>
  <c r="Q877" i="1"/>
  <c r="T877" i="1" s="1"/>
  <c r="Q874" i="1"/>
  <c r="T874" i="1" s="1"/>
  <c r="Q873" i="1"/>
  <c r="T873" i="1" s="1"/>
  <c r="Q872" i="1"/>
  <c r="T872" i="1" s="1"/>
  <c r="Q871" i="1"/>
  <c r="T871" i="1" s="1"/>
  <c r="Q866" i="1"/>
  <c r="T866" i="1" s="1"/>
  <c r="Q864" i="1"/>
  <c r="T864" i="1" s="1"/>
  <c r="Q862" i="1"/>
  <c r="T862" i="1" s="1"/>
  <c r="Q861" i="1"/>
  <c r="T861" i="1" s="1"/>
  <c r="Q860" i="1"/>
  <c r="T860" i="1" s="1"/>
  <c r="Q847" i="1"/>
  <c r="T847" i="1" s="1"/>
  <c r="Q837" i="1"/>
  <c r="T837" i="1" s="1"/>
  <c r="Q836" i="1"/>
  <c r="T836" i="1" s="1"/>
  <c r="Q835" i="1"/>
  <c r="T835" i="1" s="1"/>
  <c r="Q834" i="1"/>
  <c r="T834" i="1" s="1"/>
  <c r="Q833" i="1"/>
  <c r="T833" i="1" s="1"/>
  <c r="Q832" i="1"/>
  <c r="T832" i="1" s="1"/>
  <c r="Q831" i="1"/>
  <c r="T831" i="1" s="1"/>
  <c r="Q829" i="1"/>
  <c r="T829" i="1" s="1"/>
  <c r="Q828" i="1"/>
  <c r="T828" i="1" s="1"/>
  <c r="Q827" i="1"/>
  <c r="T827" i="1" s="1"/>
  <c r="Q824" i="1"/>
  <c r="T824" i="1" s="1"/>
  <c r="Q823" i="1"/>
  <c r="T823" i="1" s="1"/>
  <c r="Q822" i="1"/>
  <c r="T822" i="1" s="1"/>
  <c r="Q821" i="1"/>
  <c r="T821" i="1" s="1"/>
  <c r="Q820" i="1"/>
  <c r="T820" i="1" s="1"/>
  <c r="Q808" i="1"/>
  <c r="T808" i="1" s="1"/>
  <c r="Q807" i="1"/>
  <c r="T807" i="1" s="1"/>
  <c r="Q806" i="1"/>
  <c r="T806" i="1" s="1"/>
  <c r="Q805" i="1"/>
  <c r="T805" i="1" s="1"/>
  <c r="Q804" i="1"/>
  <c r="T804" i="1" s="1"/>
  <c r="Q803" i="1"/>
  <c r="T803" i="1" s="1"/>
  <c r="Q802" i="1"/>
  <c r="T802" i="1" s="1"/>
  <c r="Q801" i="1"/>
  <c r="T801" i="1" s="1"/>
  <c r="Q800" i="1"/>
  <c r="T800" i="1" s="1"/>
  <c r="Q799" i="1"/>
  <c r="T799" i="1" s="1"/>
  <c r="Q798" i="1"/>
  <c r="T798" i="1" s="1"/>
  <c r="Q797" i="1"/>
  <c r="T797" i="1" s="1"/>
  <c r="Q796" i="1"/>
  <c r="T796" i="1" s="1"/>
  <c r="Q795" i="1"/>
  <c r="T795" i="1" s="1"/>
  <c r="Q794" i="1"/>
  <c r="T794" i="1" s="1"/>
  <c r="Q793" i="1"/>
  <c r="T793" i="1" s="1"/>
  <c r="Q792" i="1"/>
  <c r="T792" i="1" s="1"/>
  <c r="Q791" i="1"/>
  <c r="T791" i="1" s="1"/>
  <c r="Q790" i="1"/>
  <c r="T790" i="1" s="1"/>
  <c r="Q789" i="1"/>
  <c r="T789" i="1" s="1"/>
  <c r="Q788" i="1"/>
  <c r="T788" i="1" s="1"/>
  <c r="Q787" i="1"/>
  <c r="T787" i="1" s="1"/>
  <c r="Q786" i="1"/>
  <c r="T786" i="1" s="1"/>
  <c r="Q785" i="1"/>
  <c r="T785" i="1" s="1"/>
  <c r="Q784" i="1"/>
  <c r="T784" i="1" s="1"/>
  <c r="Q783" i="1"/>
  <c r="T783" i="1" s="1"/>
  <c r="Q782" i="1"/>
  <c r="T782" i="1" s="1"/>
  <c r="Q781" i="1"/>
  <c r="T781" i="1" s="1"/>
  <c r="Q780" i="1"/>
  <c r="T780" i="1" s="1"/>
  <c r="Q779" i="1"/>
  <c r="T779" i="1" s="1"/>
  <c r="Q778" i="1"/>
  <c r="T778" i="1" s="1"/>
  <c r="Q777" i="1"/>
  <c r="T777" i="1" s="1"/>
  <c r="Q776" i="1"/>
  <c r="T776" i="1" s="1"/>
  <c r="Q774" i="1"/>
  <c r="T774" i="1" s="1"/>
  <c r="Q773" i="1"/>
  <c r="T773" i="1" s="1"/>
  <c r="Q770" i="1"/>
  <c r="T770" i="1" s="1"/>
  <c r="Q769" i="1"/>
  <c r="T769" i="1" s="1"/>
  <c r="Q768" i="1"/>
  <c r="T768" i="1" s="1"/>
  <c r="Q767" i="1"/>
  <c r="T767" i="1" s="1"/>
  <c r="Q766" i="1"/>
  <c r="T766" i="1" s="1"/>
  <c r="Q765" i="1"/>
  <c r="T765" i="1" s="1"/>
  <c r="Q764" i="1"/>
  <c r="T764" i="1" s="1"/>
  <c r="Q763" i="1"/>
  <c r="T763" i="1" s="1"/>
  <c r="Q762" i="1"/>
  <c r="T762" i="1" s="1"/>
  <c r="Q761" i="1"/>
  <c r="T761" i="1" s="1"/>
  <c r="Q760" i="1"/>
  <c r="T760" i="1" s="1"/>
  <c r="Q759" i="1"/>
  <c r="T759" i="1" s="1"/>
  <c r="Q758" i="1"/>
  <c r="T758" i="1" s="1"/>
  <c r="Q755" i="1"/>
  <c r="T755" i="1" s="1"/>
  <c r="Q754" i="1"/>
  <c r="T754" i="1" s="1"/>
  <c r="Q752" i="1"/>
  <c r="T752" i="1" s="1"/>
  <c r="Q751" i="1"/>
  <c r="T751" i="1" s="1"/>
  <c r="Q750" i="1"/>
  <c r="T750" i="1" s="1"/>
  <c r="Q749" i="1"/>
  <c r="T749" i="1" s="1"/>
  <c r="Q748" i="1"/>
  <c r="T748" i="1" s="1"/>
  <c r="Q747" i="1"/>
  <c r="T747" i="1" s="1"/>
  <c r="Q746" i="1"/>
  <c r="T746" i="1" s="1"/>
  <c r="Q745" i="1"/>
  <c r="T745" i="1" s="1"/>
  <c r="Q743" i="1"/>
  <c r="T743" i="1" s="1"/>
  <c r="Q742" i="1"/>
  <c r="T742" i="1" s="1"/>
  <c r="Q741" i="1"/>
  <c r="T741" i="1" s="1"/>
  <c r="Q740" i="1"/>
  <c r="T740" i="1" s="1"/>
  <c r="Q738" i="1"/>
  <c r="T738" i="1" s="1"/>
  <c r="Q737" i="1"/>
  <c r="T737" i="1" s="1"/>
  <c r="Q733" i="1"/>
  <c r="T733" i="1" s="1"/>
  <c r="Q732" i="1"/>
  <c r="T732" i="1" s="1"/>
  <c r="Q729" i="1"/>
  <c r="T729" i="1" s="1"/>
  <c r="Q728" i="1"/>
  <c r="T728" i="1" s="1"/>
  <c r="Q721" i="1"/>
  <c r="T721" i="1" s="1"/>
  <c r="Q720" i="1"/>
  <c r="T720" i="1" s="1"/>
  <c r="Q718" i="1"/>
  <c r="T718" i="1" s="1"/>
  <c r="Q717" i="1"/>
  <c r="T717" i="1" s="1"/>
  <c r="Q716" i="1"/>
  <c r="T716" i="1" s="1"/>
  <c r="Q715" i="1"/>
  <c r="T715" i="1" s="1"/>
  <c r="Q714" i="1"/>
  <c r="T714" i="1" s="1"/>
  <c r="Q713" i="1"/>
  <c r="T713" i="1" s="1"/>
  <c r="Q712" i="1"/>
  <c r="T712" i="1" s="1"/>
  <c r="Q704" i="1"/>
  <c r="T704" i="1" s="1"/>
  <c r="Q703" i="1"/>
  <c r="T703" i="1" s="1"/>
  <c r="Q702" i="1"/>
  <c r="T702" i="1" s="1"/>
  <c r="Q700" i="1"/>
  <c r="T700" i="1" s="1"/>
  <c r="Q699" i="1"/>
  <c r="T699" i="1" s="1"/>
  <c r="Q692" i="1"/>
  <c r="T692" i="1" s="1"/>
  <c r="Q691" i="1"/>
  <c r="T691" i="1" s="1"/>
  <c r="Q686" i="1"/>
  <c r="T686" i="1" s="1"/>
  <c r="Q685" i="1"/>
  <c r="T685" i="1" s="1"/>
  <c r="Q683" i="1"/>
  <c r="T683" i="1" s="1"/>
  <c r="Q681" i="1"/>
  <c r="T681" i="1" s="1"/>
  <c r="Q677" i="1"/>
  <c r="T677" i="1" s="1"/>
  <c r="Q676" i="1"/>
  <c r="T676" i="1" s="1"/>
  <c r="Q672" i="1"/>
  <c r="T672" i="1" s="1"/>
  <c r="Q671" i="1"/>
  <c r="T671" i="1" s="1"/>
  <c r="Q670" i="1"/>
  <c r="T670" i="1" s="1"/>
  <c r="Q667" i="1"/>
  <c r="T667" i="1" s="1"/>
  <c r="Q666" i="1"/>
  <c r="T666" i="1" s="1"/>
  <c r="Q662" i="1"/>
  <c r="T662" i="1" s="1"/>
  <c r="Q660" i="1"/>
  <c r="T660" i="1" s="1"/>
  <c r="Q659" i="1"/>
  <c r="T659" i="1" s="1"/>
  <c r="Q657" i="1"/>
  <c r="T657" i="1" s="1"/>
  <c r="Q654" i="1"/>
  <c r="T654" i="1" s="1"/>
  <c r="Q653" i="1"/>
  <c r="T653" i="1" s="1"/>
  <c r="Q652" i="1"/>
  <c r="T652" i="1" s="1"/>
  <c r="Q587" i="1"/>
  <c r="T587" i="1" s="1"/>
  <c r="Q556" i="1"/>
  <c r="T556" i="1" s="1"/>
  <c r="Q553" i="1"/>
  <c r="T553" i="1" s="1"/>
  <c r="Q549" i="1"/>
  <c r="T549" i="1" s="1"/>
  <c r="Q547" i="1"/>
  <c r="T547" i="1" s="1"/>
  <c r="Q544" i="1"/>
  <c r="T544" i="1" s="1"/>
  <c r="Q540" i="1"/>
  <c r="T540" i="1" s="1"/>
  <c r="Q536" i="1"/>
  <c r="T536" i="1" s="1"/>
  <c r="Q529" i="1"/>
  <c r="T529" i="1" s="1"/>
  <c r="Q527" i="1"/>
  <c r="T527" i="1" s="1"/>
  <c r="Q524" i="1"/>
  <c r="T524" i="1" s="1"/>
  <c r="Q522" i="1"/>
  <c r="T522" i="1" s="1"/>
  <c r="Q501" i="1"/>
  <c r="T501" i="1" s="1"/>
  <c r="Q493" i="1"/>
  <c r="T493" i="1" s="1"/>
  <c r="Q491" i="1"/>
  <c r="T491" i="1" s="1"/>
  <c r="Q489" i="1"/>
  <c r="T489" i="1" s="1"/>
  <c r="Q485" i="1"/>
  <c r="T485" i="1" s="1"/>
  <c r="Q483" i="1"/>
  <c r="T483" i="1" s="1"/>
  <c r="Q482" i="1"/>
  <c r="T482" i="1" s="1"/>
  <c r="Q480" i="1"/>
  <c r="T480" i="1" s="1"/>
  <c r="Q476" i="1"/>
  <c r="T476" i="1" s="1"/>
  <c r="Q475" i="1"/>
  <c r="T475" i="1" s="1"/>
  <c r="Q468" i="1"/>
  <c r="T468" i="1" s="1"/>
  <c r="Q465" i="1"/>
  <c r="T465" i="1" s="1"/>
  <c r="Q463" i="1"/>
  <c r="T463" i="1" s="1"/>
  <c r="Q458" i="1"/>
  <c r="T458" i="1" s="1"/>
  <c r="Q456" i="1"/>
  <c r="T456" i="1" s="1"/>
  <c r="Q455" i="1"/>
  <c r="T455" i="1" s="1"/>
  <c r="Q449" i="1"/>
  <c r="T449" i="1" s="1"/>
  <c r="Q444" i="1"/>
  <c r="T444" i="1" s="1"/>
  <c r="Q443" i="1"/>
  <c r="T443" i="1" s="1"/>
  <c r="Q387" i="1"/>
  <c r="T387" i="1" s="1"/>
  <c r="Q386" i="1"/>
  <c r="T386" i="1" s="1"/>
  <c r="Q384" i="1"/>
  <c r="T384" i="1" s="1"/>
  <c r="Q383" i="1"/>
  <c r="T383" i="1" s="1"/>
  <c r="Q381" i="1"/>
  <c r="T381" i="1" s="1"/>
  <c r="Q380" i="1"/>
  <c r="T380" i="1" s="1"/>
  <c r="Q361" i="1"/>
  <c r="T361" i="1" s="1"/>
  <c r="Q325" i="1"/>
  <c r="T325" i="1" s="1"/>
  <c r="Q308" i="1"/>
  <c r="T308" i="1" s="1"/>
  <c r="Q300" i="1"/>
  <c r="T300" i="1" s="1"/>
  <c r="Q285" i="1"/>
  <c r="T285" i="1" s="1"/>
  <c r="Q283" i="1"/>
  <c r="T283" i="1" s="1"/>
  <c r="Q246" i="1"/>
  <c r="T246" i="1" s="1"/>
  <c r="Q245" i="1"/>
  <c r="T245" i="1" s="1"/>
  <c r="Q244" i="1"/>
  <c r="T244" i="1" s="1"/>
  <c r="Q243" i="1"/>
  <c r="T243" i="1" s="1"/>
  <c r="Q236" i="1"/>
  <c r="T236" i="1" s="1"/>
  <c r="Q232" i="1"/>
  <c r="T232" i="1" s="1"/>
  <c r="Q224" i="1"/>
  <c r="T224" i="1" s="1"/>
  <c r="Q223" i="1"/>
  <c r="T223" i="1" s="1"/>
  <c r="Q221" i="1"/>
  <c r="T221" i="1" s="1"/>
  <c r="Q220" i="1"/>
  <c r="T220" i="1" s="1"/>
  <c r="Q219" i="1"/>
  <c r="T219" i="1" s="1"/>
  <c r="Q218" i="1"/>
  <c r="T218" i="1" s="1"/>
  <c r="Q216" i="1"/>
  <c r="T216" i="1" s="1"/>
  <c r="Q215" i="1"/>
  <c r="T215" i="1" s="1"/>
  <c r="Q214" i="1"/>
  <c r="T214" i="1" s="1"/>
  <c r="Q212" i="1"/>
  <c r="T212" i="1" s="1"/>
  <c r="Q208" i="1"/>
  <c r="T208" i="1" s="1"/>
  <c r="Q202" i="1"/>
  <c r="T202" i="1" s="1"/>
  <c r="Q196" i="1"/>
  <c r="T196" i="1" s="1"/>
  <c r="Q189" i="1"/>
  <c r="T189" i="1" s="1"/>
  <c r="Q185" i="1"/>
  <c r="T185" i="1" s="1"/>
  <c r="Q173" i="1"/>
  <c r="T173" i="1" s="1"/>
  <c r="Q171" i="1"/>
  <c r="T171" i="1" s="1"/>
  <c r="Q170" i="1"/>
  <c r="T170" i="1" s="1"/>
  <c r="Q169" i="1"/>
  <c r="T169" i="1" s="1"/>
  <c r="Q168" i="1"/>
  <c r="T168" i="1" s="1"/>
  <c r="Q166" i="1"/>
  <c r="T166" i="1" s="1"/>
  <c r="Q146" i="1"/>
  <c r="T146" i="1" s="1"/>
  <c r="Q134" i="1"/>
  <c r="T134" i="1" s="1"/>
  <c r="Q119" i="1"/>
  <c r="T119" i="1" s="1"/>
  <c r="Q116" i="1"/>
  <c r="T116" i="1" s="1"/>
  <c r="Q107" i="1"/>
  <c r="T107" i="1" s="1"/>
  <c r="N1290" i="1"/>
  <c r="P1290" i="1" s="1"/>
  <c r="S1290" i="1" s="1"/>
  <c r="N1289" i="1"/>
  <c r="P1289" i="1" s="1"/>
  <c r="S1289" i="1" s="1"/>
  <c r="N1288" i="1"/>
  <c r="P1288" i="1" s="1"/>
  <c r="S1288" i="1" s="1"/>
  <c r="N1287" i="1"/>
  <c r="P1287" i="1" s="1"/>
  <c r="S1287" i="1" s="1"/>
  <c r="N1286" i="1"/>
  <c r="P1286" i="1" s="1"/>
  <c r="S1286" i="1" s="1"/>
  <c r="N1285" i="1"/>
  <c r="P1285" i="1" s="1"/>
  <c r="S1285" i="1" s="1"/>
  <c r="N1284" i="1"/>
  <c r="P1284" i="1" s="1"/>
  <c r="S1284" i="1" s="1"/>
  <c r="N1283" i="1"/>
  <c r="P1283" i="1" s="1"/>
  <c r="S1283" i="1" s="1"/>
  <c r="N1282" i="1"/>
  <c r="P1282" i="1" s="1"/>
  <c r="S1282" i="1" s="1"/>
  <c r="N1281" i="1"/>
  <c r="P1281" i="1" s="1"/>
  <c r="S1281" i="1" s="1"/>
  <c r="N1280" i="1"/>
  <c r="P1280" i="1" s="1"/>
  <c r="S1280" i="1" s="1"/>
  <c r="N1279" i="1"/>
  <c r="P1279" i="1" s="1"/>
  <c r="S1279" i="1" s="1"/>
  <c r="N1278" i="1"/>
  <c r="P1278" i="1" s="1"/>
  <c r="S1278" i="1" s="1"/>
  <c r="N1277" i="1"/>
  <c r="P1277" i="1" s="1"/>
  <c r="S1277" i="1" s="1"/>
  <c r="N1276" i="1"/>
  <c r="P1276" i="1" s="1"/>
  <c r="S1276" i="1" s="1"/>
  <c r="N1273" i="1"/>
  <c r="P1273" i="1" s="1"/>
  <c r="S1273" i="1" s="1"/>
  <c r="N1272" i="1"/>
  <c r="P1272" i="1" s="1"/>
  <c r="S1272" i="1" s="1"/>
  <c r="N1271" i="1"/>
  <c r="P1271" i="1" s="1"/>
  <c r="S1271" i="1" s="1"/>
  <c r="N1270" i="1"/>
  <c r="P1270" i="1" s="1"/>
  <c r="S1270" i="1" s="1"/>
  <c r="N1269" i="1"/>
  <c r="P1269" i="1" s="1"/>
  <c r="S1269" i="1" s="1"/>
  <c r="N1268" i="1"/>
  <c r="P1268" i="1" s="1"/>
  <c r="S1268" i="1" s="1"/>
  <c r="N1267" i="1"/>
  <c r="P1267" i="1" s="1"/>
  <c r="S1267" i="1" s="1"/>
  <c r="N1266" i="1"/>
  <c r="P1266" i="1" s="1"/>
  <c r="S1266" i="1" s="1"/>
  <c r="N1262" i="1"/>
  <c r="P1262" i="1" s="1"/>
  <c r="S1262" i="1" s="1"/>
  <c r="N1261" i="1"/>
  <c r="P1261" i="1" s="1"/>
  <c r="S1261" i="1" s="1"/>
  <c r="N1260" i="1"/>
  <c r="P1260" i="1" s="1"/>
  <c r="S1260" i="1" s="1"/>
  <c r="N1259" i="1"/>
  <c r="P1259" i="1" s="1"/>
  <c r="S1259" i="1" s="1"/>
  <c r="N1258" i="1"/>
  <c r="P1258" i="1" s="1"/>
  <c r="S1258" i="1" s="1"/>
  <c r="N1257" i="1"/>
  <c r="P1257" i="1" s="1"/>
  <c r="S1257" i="1" s="1"/>
  <c r="N1256" i="1"/>
  <c r="P1256" i="1" s="1"/>
  <c r="S1256" i="1" s="1"/>
  <c r="N1255" i="1"/>
  <c r="P1255" i="1" s="1"/>
  <c r="S1255" i="1" s="1"/>
  <c r="N1254" i="1"/>
  <c r="P1254" i="1" s="1"/>
  <c r="S1254" i="1" s="1"/>
  <c r="N1253" i="1"/>
  <c r="P1253" i="1" s="1"/>
  <c r="S1253" i="1" s="1"/>
  <c r="N1252" i="1"/>
  <c r="P1252" i="1" s="1"/>
  <c r="S1252" i="1" s="1"/>
  <c r="N1251" i="1"/>
  <c r="P1251" i="1" s="1"/>
  <c r="S1251" i="1" s="1"/>
  <c r="N1250" i="1"/>
  <c r="P1250" i="1" s="1"/>
  <c r="S1250" i="1" s="1"/>
  <c r="N1249" i="1"/>
  <c r="P1249" i="1" s="1"/>
  <c r="S1249" i="1" s="1"/>
  <c r="N1248" i="1"/>
  <c r="P1248" i="1" s="1"/>
  <c r="S1248" i="1" s="1"/>
  <c r="N1246" i="1"/>
  <c r="P1246" i="1" s="1"/>
  <c r="S1246" i="1" s="1"/>
  <c r="N1244" i="1"/>
  <c r="P1244" i="1" s="1"/>
  <c r="S1244" i="1" s="1"/>
  <c r="N1243" i="1"/>
  <c r="P1243" i="1" s="1"/>
  <c r="S1243" i="1" s="1"/>
  <c r="N1241" i="1"/>
  <c r="P1241" i="1" s="1"/>
  <c r="S1241" i="1" s="1"/>
  <c r="N1240" i="1"/>
  <c r="P1240" i="1" s="1"/>
  <c r="S1240" i="1" s="1"/>
  <c r="N1239" i="1"/>
  <c r="P1239" i="1" s="1"/>
  <c r="S1239" i="1" s="1"/>
  <c r="N1238" i="1"/>
  <c r="P1238" i="1" s="1"/>
  <c r="S1238" i="1" s="1"/>
  <c r="N1237" i="1"/>
  <c r="P1237" i="1" s="1"/>
  <c r="S1237" i="1" s="1"/>
  <c r="N1236" i="1"/>
  <c r="P1236" i="1" s="1"/>
  <c r="S1236" i="1" s="1"/>
  <c r="N1235" i="1"/>
  <c r="P1235" i="1" s="1"/>
  <c r="S1235" i="1" s="1"/>
  <c r="N1234" i="1"/>
  <c r="P1234" i="1" s="1"/>
  <c r="S1234" i="1" s="1"/>
  <c r="N1228" i="1"/>
  <c r="P1228" i="1" s="1"/>
  <c r="S1228" i="1" s="1"/>
  <c r="N1227" i="1"/>
  <c r="P1227" i="1" s="1"/>
  <c r="S1227" i="1" s="1"/>
  <c r="N1226" i="1"/>
  <c r="P1226" i="1" s="1"/>
  <c r="S1226" i="1" s="1"/>
  <c r="N1225" i="1"/>
  <c r="P1225" i="1" s="1"/>
  <c r="S1225" i="1" s="1"/>
  <c r="N1222" i="1"/>
  <c r="P1222" i="1" s="1"/>
  <c r="S1222" i="1" s="1"/>
  <c r="N1221" i="1"/>
  <c r="P1221" i="1" s="1"/>
  <c r="S1221" i="1" s="1"/>
  <c r="N1220" i="1"/>
  <c r="P1220" i="1" s="1"/>
  <c r="S1220" i="1" s="1"/>
  <c r="N1219" i="1"/>
  <c r="P1219" i="1" s="1"/>
  <c r="S1219" i="1" s="1"/>
  <c r="N1215" i="1"/>
  <c r="P1215" i="1" s="1"/>
  <c r="S1215" i="1" s="1"/>
  <c r="N1214" i="1"/>
  <c r="P1214" i="1" s="1"/>
  <c r="S1214" i="1" s="1"/>
  <c r="N1213" i="1"/>
  <c r="P1213" i="1" s="1"/>
  <c r="S1213" i="1" s="1"/>
  <c r="N1212" i="1"/>
  <c r="P1212" i="1" s="1"/>
  <c r="S1212" i="1" s="1"/>
  <c r="N1211" i="1"/>
  <c r="P1211" i="1" s="1"/>
  <c r="S1211" i="1" s="1"/>
  <c r="N1210" i="1"/>
  <c r="P1210" i="1" s="1"/>
  <c r="S1210" i="1" s="1"/>
  <c r="N1209" i="1"/>
  <c r="P1209" i="1" s="1"/>
  <c r="S1209" i="1" s="1"/>
  <c r="N1207" i="1"/>
  <c r="P1207" i="1" s="1"/>
  <c r="S1207" i="1" s="1"/>
  <c r="N1206" i="1"/>
  <c r="P1206" i="1" s="1"/>
  <c r="S1206" i="1" s="1"/>
  <c r="N1205" i="1"/>
  <c r="P1205" i="1" s="1"/>
  <c r="S1205" i="1" s="1"/>
  <c r="N1204" i="1"/>
  <c r="P1204" i="1" s="1"/>
  <c r="S1204" i="1" s="1"/>
  <c r="N1203" i="1"/>
  <c r="P1203" i="1" s="1"/>
  <c r="S1203" i="1" s="1"/>
  <c r="N1202" i="1"/>
  <c r="P1202" i="1" s="1"/>
  <c r="S1202" i="1" s="1"/>
  <c r="N1201" i="1"/>
  <c r="P1201" i="1" s="1"/>
  <c r="S1201" i="1" s="1"/>
  <c r="N1200" i="1"/>
  <c r="P1200" i="1" s="1"/>
  <c r="S1200" i="1" s="1"/>
  <c r="N1199" i="1"/>
  <c r="P1199" i="1" s="1"/>
  <c r="S1199" i="1" s="1"/>
  <c r="N1198" i="1"/>
  <c r="P1198" i="1" s="1"/>
  <c r="S1198" i="1" s="1"/>
  <c r="N1197" i="1"/>
  <c r="P1197" i="1" s="1"/>
  <c r="S1197" i="1" s="1"/>
  <c r="N1196" i="1"/>
  <c r="P1196" i="1" s="1"/>
  <c r="S1196" i="1" s="1"/>
  <c r="N1195" i="1"/>
  <c r="P1195" i="1" s="1"/>
  <c r="S1195" i="1" s="1"/>
  <c r="N1194" i="1"/>
  <c r="P1194" i="1" s="1"/>
  <c r="S1194" i="1" s="1"/>
  <c r="N1193" i="1"/>
  <c r="P1193" i="1" s="1"/>
  <c r="S1193" i="1" s="1"/>
  <c r="N1192" i="1"/>
  <c r="P1192" i="1" s="1"/>
  <c r="S1192" i="1" s="1"/>
  <c r="N1191" i="1"/>
  <c r="P1191" i="1" s="1"/>
  <c r="S1191" i="1" s="1"/>
  <c r="N1190" i="1"/>
  <c r="P1190" i="1" s="1"/>
  <c r="S1190" i="1" s="1"/>
  <c r="N1189" i="1"/>
  <c r="P1189" i="1" s="1"/>
  <c r="S1189" i="1" s="1"/>
  <c r="N1188" i="1"/>
  <c r="P1188" i="1" s="1"/>
  <c r="S1188" i="1" s="1"/>
  <c r="N1187" i="1"/>
  <c r="P1187" i="1" s="1"/>
  <c r="S1187" i="1" s="1"/>
  <c r="N1186" i="1"/>
  <c r="P1186" i="1" s="1"/>
  <c r="S1186" i="1" s="1"/>
  <c r="N1185" i="1"/>
  <c r="P1185" i="1" s="1"/>
  <c r="S1185" i="1" s="1"/>
  <c r="N1184" i="1"/>
  <c r="P1184" i="1" s="1"/>
  <c r="S1184" i="1" s="1"/>
  <c r="N1183" i="1"/>
  <c r="P1183" i="1" s="1"/>
  <c r="S1183" i="1" s="1"/>
  <c r="N1182" i="1"/>
  <c r="P1182" i="1" s="1"/>
  <c r="S1182" i="1" s="1"/>
  <c r="N1181" i="1"/>
  <c r="P1181" i="1" s="1"/>
  <c r="S1181" i="1" s="1"/>
  <c r="N1180" i="1"/>
  <c r="P1180" i="1" s="1"/>
  <c r="S1180" i="1" s="1"/>
  <c r="N1179" i="1"/>
  <c r="P1179" i="1" s="1"/>
  <c r="S1179" i="1" s="1"/>
  <c r="N1178" i="1"/>
  <c r="P1178" i="1" s="1"/>
  <c r="S1178" i="1" s="1"/>
  <c r="N1176" i="1"/>
  <c r="P1176" i="1" s="1"/>
  <c r="S1176" i="1" s="1"/>
  <c r="N1175" i="1"/>
  <c r="P1175" i="1" s="1"/>
  <c r="S1175" i="1" s="1"/>
  <c r="N1174" i="1"/>
  <c r="P1174" i="1" s="1"/>
  <c r="S1174" i="1" s="1"/>
  <c r="N1173" i="1"/>
  <c r="P1173" i="1" s="1"/>
  <c r="S1173" i="1" s="1"/>
  <c r="N1172" i="1"/>
  <c r="P1172" i="1" s="1"/>
  <c r="S1172" i="1" s="1"/>
  <c r="N1171" i="1"/>
  <c r="P1171" i="1" s="1"/>
  <c r="S1171" i="1" s="1"/>
  <c r="N1170" i="1"/>
  <c r="P1170" i="1" s="1"/>
  <c r="S1170" i="1" s="1"/>
  <c r="N1169" i="1"/>
  <c r="P1169" i="1" s="1"/>
  <c r="S1169" i="1" s="1"/>
  <c r="N1164" i="1"/>
  <c r="P1164" i="1" s="1"/>
  <c r="S1164" i="1" s="1"/>
  <c r="P1162" i="1"/>
  <c r="S1162" i="1" s="1"/>
  <c r="P1161" i="1"/>
  <c r="S1161" i="1" s="1"/>
  <c r="N1159" i="1"/>
  <c r="P1159" i="1" s="1"/>
  <c r="S1159" i="1" s="1"/>
  <c r="N1158" i="1"/>
  <c r="P1158" i="1" s="1"/>
  <c r="S1158" i="1" s="1"/>
  <c r="N1157" i="1"/>
  <c r="P1157" i="1" s="1"/>
  <c r="S1157" i="1" s="1"/>
  <c r="N1156" i="1"/>
  <c r="P1156" i="1" s="1"/>
  <c r="S1156" i="1" s="1"/>
  <c r="N1150" i="1"/>
  <c r="P1150" i="1" s="1"/>
  <c r="S1150" i="1" s="1"/>
  <c r="N1148" i="1"/>
  <c r="P1148" i="1" s="1"/>
  <c r="S1148" i="1" s="1"/>
  <c r="N1147" i="1"/>
  <c r="P1147" i="1" s="1"/>
  <c r="S1147" i="1" s="1"/>
  <c r="N1144" i="1"/>
  <c r="P1144" i="1" s="1"/>
  <c r="S1144" i="1" s="1"/>
  <c r="N1138" i="1"/>
  <c r="P1138" i="1" s="1"/>
  <c r="S1138" i="1" s="1"/>
  <c r="N1136" i="1"/>
  <c r="P1136" i="1" s="1"/>
  <c r="S1136" i="1" s="1"/>
  <c r="N1128" i="1"/>
  <c r="P1128" i="1" s="1"/>
  <c r="S1128" i="1" s="1"/>
  <c r="N1127" i="1"/>
  <c r="P1127" i="1" s="1"/>
  <c r="S1127" i="1" s="1"/>
  <c r="N1118" i="1"/>
  <c r="P1118" i="1" s="1"/>
  <c r="S1118" i="1" s="1"/>
  <c r="N1117" i="1"/>
  <c r="P1117" i="1" s="1"/>
  <c r="S1117" i="1" s="1"/>
  <c r="N1113" i="1"/>
  <c r="P1113" i="1" s="1"/>
  <c r="S1113" i="1" s="1"/>
  <c r="N1110" i="1"/>
  <c r="P1110" i="1" s="1"/>
  <c r="S1110" i="1" s="1"/>
  <c r="N1109" i="1"/>
  <c r="P1109" i="1" s="1"/>
  <c r="S1109" i="1" s="1"/>
  <c r="N1103" i="1"/>
  <c r="P1103" i="1" s="1"/>
  <c r="S1103" i="1" s="1"/>
  <c r="N1102" i="1"/>
  <c r="P1102" i="1" s="1"/>
  <c r="S1102" i="1" s="1"/>
  <c r="N1099" i="1"/>
  <c r="P1099" i="1" s="1"/>
  <c r="S1099" i="1" s="1"/>
  <c r="N1098" i="1"/>
  <c r="P1098" i="1" s="1"/>
  <c r="S1098" i="1" s="1"/>
  <c r="N1096" i="1"/>
  <c r="P1096" i="1" s="1"/>
  <c r="S1096" i="1" s="1"/>
  <c r="N1090" i="1"/>
  <c r="P1090" i="1" s="1"/>
  <c r="S1090" i="1" s="1"/>
  <c r="N1086" i="1"/>
  <c r="P1086" i="1" s="1"/>
  <c r="S1086" i="1" s="1"/>
  <c r="N1085" i="1"/>
  <c r="P1085" i="1" s="1"/>
  <c r="S1085" i="1" s="1"/>
  <c r="N1084" i="1"/>
  <c r="P1084" i="1" s="1"/>
  <c r="S1084" i="1" s="1"/>
  <c r="P1082" i="1"/>
  <c r="S1082" i="1" s="1"/>
  <c r="N1081" i="1"/>
  <c r="P1081" i="1" s="1"/>
  <c r="S1081" i="1" s="1"/>
  <c r="N1080" i="1"/>
  <c r="P1080" i="1" s="1"/>
  <c r="S1080" i="1" s="1"/>
  <c r="N1079" i="1"/>
  <c r="P1079" i="1" s="1"/>
  <c r="S1079" i="1" s="1"/>
  <c r="N1078" i="1"/>
  <c r="P1078" i="1" s="1"/>
  <c r="S1078" i="1" s="1"/>
  <c r="N1077" i="1"/>
  <c r="P1077" i="1" s="1"/>
  <c r="S1077" i="1" s="1"/>
  <c r="N1076" i="1"/>
  <c r="P1076" i="1" s="1"/>
  <c r="S1076" i="1" s="1"/>
  <c r="N1075" i="1"/>
  <c r="P1075" i="1" s="1"/>
  <c r="S1075" i="1" s="1"/>
  <c r="N1074" i="1"/>
  <c r="P1074" i="1" s="1"/>
  <c r="S1074" i="1" s="1"/>
  <c r="N1073" i="1"/>
  <c r="P1073" i="1" s="1"/>
  <c r="S1073" i="1" s="1"/>
  <c r="N1072" i="1"/>
  <c r="P1072" i="1" s="1"/>
  <c r="S1072" i="1" s="1"/>
  <c r="N1071" i="1"/>
  <c r="P1071" i="1" s="1"/>
  <c r="S1071" i="1" s="1"/>
  <c r="N1070" i="1"/>
  <c r="P1070" i="1" s="1"/>
  <c r="S1070" i="1" s="1"/>
  <c r="N1069" i="1"/>
  <c r="P1069" i="1" s="1"/>
  <c r="S1069" i="1" s="1"/>
  <c r="N1068" i="1"/>
  <c r="P1068" i="1" s="1"/>
  <c r="S1068" i="1" s="1"/>
  <c r="N1067" i="1"/>
  <c r="P1067" i="1" s="1"/>
  <c r="S1067" i="1" s="1"/>
  <c r="N1065" i="1"/>
  <c r="P1065" i="1" s="1"/>
  <c r="S1065" i="1" s="1"/>
  <c r="N1064" i="1"/>
  <c r="P1064" i="1" s="1"/>
  <c r="S1064" i="1" s="1"/>
  <c r="N1061" i="1"/>
  <c r="P1061" i="1" s="1"/>
  <c r="S1061" i="1" s="1"/>
  <c r="N1060" i="1"/>
  <c r="P1060" i="1" s="1"/>
  <c r="S1060" i="1" s="1"/>
  <c r="N1059" i="1"/>
  <c r="P1059" i="1" s="1"/>
  <c r="S1059" i="1" s="1"/>
  <c r="N1058" i="1"/>
  <c r="P1058" i="1" s="1"/>
  <c r="S1058" i="1" s="1"/>
  <c r="N1057" i="1"/>
  <c r="P1057" i="1" s="1"/>
  <c r="S1057" i="1" s="1"/>
  <c r="N1056" i="1"/>
  <c r="P1056" i="1" s="1"/>
  <c r="S1056" i="1" s="1"/>
  <c r="N1055" i="1"/>
  <c r="P1055" i="1" s="1"/>
  <c r="S1055" i="1" s="1"/>
  <c r="N1054" i="1"/>
  <c r="P1054" i="1" s="1"/>
  <c r="S1054" i="1" s="1"/>
  <c r="N1051" i="1"/>
  <c r="P1051" i="1" s="1"/>
  <c r="S1051" i="1" s="1"/>
  <c r="N1050" i="1"/>
  <c r="P1050" i="1" s="1"/>
  <c r="S1050" i="1" s="1"/>
  <c r="N1049" i="1"/>
  <c r="P1049" i="1" s="1"/>
  <c r="S1049" i="1" s="1"/>
  <c r="N1047" i="1"/>
  <c r="P1047" i="1" s="1"/>
  <c r="S1047" i="1" s="1"/>
  <c r="N1044" i="1"/>
  <c r="P1044" i="1" s="1"/>
  <c r="S1044" i="1" s="1"/>
  <c r="N1043" i="1"/>
  <c r="P1043" i="1" s="1"/>
  <c r="S1043" i="1" s="1"/>
  <c r="N1039" i="1"/>
  <c r="P1039" i="1" s="1"/>
  <c r="S1039" i="1" s="1"/>
  <c r="N1033" i="1"/>
  <c r="P1033" i="1" s="1"/>
  <c r="S1033" i="1" s="1"/>
  <c r="N1032" i="1"/>
  <c r="P1032" i="1" s="1"/>
  <c r="S1032" i="1" s="1"/>
  <c r="N1023" i="1"/>
  <c r="P1023" i="1" s="1"/>
  <c r="S1023" i="1" s="1"/>
  <c r="N1017" i="1"/>
  <c r="P1017" i="1" s="1"/>
  <c r="S1017" i="1" s="1"/>
  <c r="N1016" i="1"/>
  <c r="P1016" i="1" s="1"/>
  <c r="S1016" i="1" s="1"/>
  <c r="N1015" i="1"/>
  <c r="P1015" i="1" s="1"/>
  <c r="S1015" i="1" s="1"/>
  <c r="N1003" i="1"/>
  <c r="P1003" i="1" s="1"/>
  <c r="S1003" i="1" s="1"/>
  <c r="N1002" i="1"/>
  <c r="P1002" i="1" s="1"/>
  <c r="S1002" i="1" s="1"/>
  <c r="N1001" i="1"/>
  <c r="P1001" i="1" s="1"/>
  <c r="S1001" i="1" s="1"/>
  <c r="N1000" i="1"/>
  <c r="P1000" i="1" s="1"/>
  <c r="S1000" i="1" s="1"/>
  <c r="N999" i="1"/>
  <c r="P999" i="1" s="1"/>
  <c r="S999" i="1" s="1"/>
  <c r="N998" i="1"/>
  <c r="P998" i="1" s="1"/>
  <c r="S998" i="1" s="1"/>
  <c r="N997" i="1"/>
  <c r="P997" i="1" s="1"/>
  <c r="S997" i="1" s="1"/>
  <c r="N996" i="1"/>
  <c r="P996" i="1" s="1"/>
  <c r="S996" i="1" s="1"/>
  <c r="N995" i="1"/>
  <c r="P995" i="1" s="1"/>
  <c r="S995" i="1" s="1"/>
  <c r="N994" i="1"/>
  <c r="P994" i="1" s="1"/>
  <c r="S994" i="1" s="1"/>
  <c r="N993" i="1"/>
  <c r="P993" i="1" s="1"/>
  <c r="S993" i="1" s="1"/>
  <c r="N992" i="1"/>
  <c r="P992" i="1" s="1"/>
  <c r="S992" i="1" s="1"/>
  <c r="N988" i="1"/>
  <c r="P988" i="1" s="1"/>
  <c r="S988" i="1" s="1"/>
  <c r="N985" i="1"/>
  <c r="P985" i="1" s="1"/>
  <c r="S985" i="1" s="1"/>
  <c r="N983" i="1"/>
  <c r="P983" i="1" s="1"/>
  <c r="S983" i="1" s="1"/>
  <c r="N981" i="1"/>
  <c r="P981" i="1" s="1"/>
  <c r="S981" i="1" s="1"/>
  <c r="N978" i="1"/>
  <c r="P978" i="1" s="1"/>
  <c r="S978" i="1" s="1"/>
  <c r="N976" i="1"/>
  <c r="P976" i="1" s="1"/>
  <c r="S976" i="1" s="1"/>
  <c r="N975" i="1"/>
  <c r="P975" i="1" s="1"/>
  <c r="S975" i="1" s="1"/>
  <c r="N973" i="1"/>
  <c r="P973" i="1" s="1"/>
  <c r="S973" i="1" s="1"/>
  <c r="N972" i="1"/>
  <c r="P972" i="1" s="1"/>
  <c r="S972" i="1" s="1"/>
  <c r="N968" i="1"/>
  <c r="P968" i="1" s="1"/>
  <c r="S968" i="1" s="1"/>
  <c r="N967" i="1"/>
  <c r="P967" i="1" s="1"/>
  <c r="S967" i="1" s="1"/>
  <c r="N964" i="1"/>
  <c r="P964" i="1" s="1"/>
  <c r="S964" i="1" s="1"/>
  <c r="N956" i="1"/>
  <c r="P956" i="1" s="1"/>
  <c r="S956" i="1" s="1"/>
  <c r="N955" i="1"/>
  <c r="P955" i="1" s="1"/>
  <c r="S955" i="1" s="1"/>
  <c r="N954" i="1"/>
  <c r="P954" i="1" s="1"/>
  <c r="S954" i="1" s="1"/>
  <c r="N936" i="1"/>
  <c r="P936" i="1" s="1"/>
  <c r="S936" i="1" s="1"/>
  <c r="N935" i="1"/>
  <c r="P935" i="1" s="1"/>
  <c r="S935" i="1" s="1"/>
  <c r="N933" i="1"/>
  <c r="P933" i="1" s="1"/>
  <c r="S933" i="1" s="1"/>
  <c r="N929" i="1"/>
  <c r="P929" i="1" s="1"/>
  <c r="S929" i="1" s="1"/>
  <c r="N926" i="1"/>
  <c r="P926" i="1" s="1"/>
  <c r="S926" i="1" s="1"/>
  <c r="N925" i="1"/>
  <c r="P925" i="1" s="1"/>
  <c r="S925" i="1" s="1"/>
  <c r="N923" i="1"/>
  <c r="P923" i="1" s="1"/>
  <c r="S923" i="1" s="1"/>
  <c r="N922" i="1"/>
  <c r="P922" i="1" s="1"/>
  <c r="S922" i="1" s="1"/>
  <c r="N921" i="1"/>
  <c r="P921" i="1" s="1"/>
  <c r="S921" i="1" s="1"/>
  <c r="N920" i="1"/>
  <c r="P920" i="1" s="1"/>
  <c r="S920" i="1" s="1"/>
  <c r="N918" i="1"/>
  <c r="P918" i="1" s="1"/>
  <c r="S918" i="1" s="1"/>
  <c r="N916" i="1"/>
  <c r="P916" i="1" s="1"/>
  <c r="S916" i="1" s="1"/>
  <c r="N913" i="1"/>
  <c r="P913" i="1" s="1"/>
  <c r="S913" i="1" s="1"/>
  <c r="N911" i="1"/>
  <c r="P911" i="1" s="1"/>
  <c r="S911" i="1" s="1"/>
  <c r="N908" i="1"/>
  <c r="P908" i="1" s="1"/>
  <c r="S908" i="1" s="1"/>
  <c r="N907" i="1"/>
  <c r="P907" i="1" s="1"/>
  <c r="S907" i="1" s="1"/>
  <c r="N906" i="1"/>
  <c r="P906" i="1" s="1"/>
  <c r="S906" i="1" s="1"/>
  <c r="N905" i="1"/>
  <c r="P905" i="1" s="1"/>
  <c r="S905" i="1" s="1"/>
  <c r="N904" i="1"/>
  <c r="P904" i="1" s="1"/>
  <c r="S904" i="1" s="1"/>
  <c r="N903" i="1"/>
  <c r="P903" i="1" s="1"/>
  <c r="S903" i="1" s="1"/>
  <c r="N901" i="1"/>
  <c r="P901" i="1" s="1"/>
  <c r="S901" i="1" s="1"/>
  <c r="N900" i="1"/>
  <c r="P900" i="1" s="1"/>
  <c r="S900" i="1" s="1"/>
  <c r="N899" i="1"/>
  <c r="P899" i="1" s="1"/>
  <c r="S899" i="1" s="1"/>
  <c r="N898" i="1"/>
  <c r="P898" i="1" s="1"/>
  <c r="S898" i="1" s="1"/>
  <c r="N896" i="1"/>
  <c r="P896" i="1" s="1"/>
  <c r="S896" i="1" s="1"/>
  <c r="N895" i="1"/>
  <c r="P895" i="1" s="1"/>
  <c r="S895" i="1" s="1"/>
  <c r="N885" i="1"/>
  <c r="P885" i="1" s="1"/>
  <c r="S885" i="1" s="1"/>
  <c r="N884" i="1"/>
  <c r="P884" i="1" s="1"/>
  <c r="S884" i="1" s="1"/>
  <c r="N883" i="1"/>
  <c r="P883" i="1" s="1"/>
  <c r="S883" i="1" s="1"/>
  <c r="N882" i="1"/>
  <c r="P882" i="1" s="1"/>
  <c r="S882" i="1" s="1"/>
  <c r="N881" i="1"/>
  <c r="P881" i="1" s="1"/>
  <c r="S881" i="1" s="1"/>
  <c r="N880" i="1"/>
  <c r="P880" i="1" s="1"/>
  <c r="S880" i="1" s="1"/>
  <c r="N879" i="1"/>
  <c r="P879" i="1" s="1"/>
  <c r="S879" i="1" s="1"/>
  <c r="N878" i="1"/>
  <c r="P878" i="1" s="1"/>
  <c r="S878" i="1" s="1"/>
  <c r="N877" i="1"/>
  <c r="P877" i="1" s="1"/>
  <c r="S877" i="1" s="1"/>
  <c r="N874" i="1"/>
  <c r="P874" i="1" s="1"/>
  <c r="S874" i="1" s="1"/>
  <c r="N873" i="1"/>
  <c r="P873" i="1" s="1"/>
  <c r="S873" i="1" s="1"/>
  <c r="N872" i="1"/>
  <c r="P872" i="1" s="1"/>
  <c r="S872" i="1" s="1"/>
  <c r="N871" i="1"/>
  <c r="P871" i="1" s="1"/>
  <c r="S871" i="1" s="1"/>
  <c r="N866" i="1"/>
  <c r="P866" i="1" s="1"/>
  <c r="S866" i="1" s="1"/>
  <c r="N864" i="1"/>
  <c r="P864" i="1" s="1"/>
  <c r="S864" i="1" s="1"/>
  <c r="N862" i="1"/>
  <c r="P862" i="1" s="1"/>
  <c r="S862" i="1" s="1"/>
  <c r="N861" i="1"/>
  <c r="P861" i="1" s="1"/>
  <c r="S861" i="1" s="1"/>
  <c r="N860" i="1"/>
  <c r="P860" i="1" s="1"/>
  <c r="S860" i="1" s="1"/>
  <c r="N847" i="1"/>
  <c r="P847" i="1" s="1"/>
  <c r="S847" i="1" s="1"/>
  <c r="N837" i="1"/>
  <c r="P837" i="1" s="1"/>
  <c r="S837" i="1" s="1"/>
  <c r="N836" i="1"/>
  <c r="P836" i="1" s="1"/>
  <c r="S836" i="1" s="1"/>
  <c r="N835" i="1"/>
  <c r="P835" i="1" s="1"/>
  <c r="S835" i="1" s="1"/>
  <c r="N834" i="1"/>
  <c r="P834" i="1" s="1"/>
  <c r="S834" i="1" s="1"/>
  <c r="N833" i="1"/>
  <c r="P833" i="1" s="1"/>
  <c r="S833" i="1" s="1"/>
  <c r="N832" i="1"/>
  <c r="P832" i="1" s="1"/>
  <c r="S832" i="1" s="1"/>
  <c r="N831" i="1"/>
  <c r="P831" i="1" s="1"/>
  <c r="S831" i="1" s="1"/>
  <c r="N829" i="1"/>
  <c r="P829" i="1" s="1"/>
  <c r="S829" i="1" s="1"/>
  <c r="N828" i="1"/>
  <c r="P828" i="1" s="1"/>
  <c r="S828" i="1" s="1"/>
  <c r="N827" i="1"/>
  <c r="P827" i="1" s="1"/>
  <c r="S827" i="1" s="1"/>
  <c r="N824" i="1"/>
  <c r="P824" i="1" s="1"/>
  <c r="S824" i="1" s="1"/>
  <c r="N823" i="1"/>
  <c r="P823" i="1" s="1"/>
  <c r="S823" i="1" s="1"/>
  <c r="N822" i="1"/>
  <c r="P822" i="1" s="1"/>
  <c r="S822" i="1" s="1"/>
  <c r="N821" i="1"/>
  <c r="P821" i="1" s="1"/>
  <c r="S821" i="1" s="1"/>
  <c r="N820" i="1"/>
  <c r="P820" i="1" s="1"/>
  <c r="S820" i="1" s="1"/>
  <c r="N808" i="1"/>
  <c r="P808" i="1" s="1"/>
  <c r="S808" i="1" s="1"/>
  <c r="N807" i="1"/>
  <c r="P807" i="1" s="1"/>
  <c r="S807" i="1" s="1"/>
  <c r="N806" i="1"/>
  <c r="P806" i="1" s="1"/>
  <c r="S806" i="1" s="1"/>
  <c r="N805" i="1"/>
  <c r="P805" i="1" s="1"/>
  <c r="S805" i="1" s="1"/>
  <c r="N804" i="1"/>
  <c r="P804" i="1" s="1"/>
  <c r="S804" i="1" s="1"/>
  <c r="N803" i="1"/>
  <c r="P803" i="1" s="1"/>
  <c r="S803" i="1" s="1"/>
  <c r="N802" i="1"/>
  <c r="P802" i="1" s="1"/>
  <c r="S802" i="1" s="1"/>
  <c r="N801" i="1"/>
  <c r="P801" i="1" s="1"/>
  <c r="S801" i="1" s="1"/>
  <c r="N800" i="1"/>
  <c r="P800" i="1" s="1"/>
  <c r="S800" i="1" s="1"/>
  <c r="N799" i="1"/>
  <c r="P799" i="1" s="1"/>
  <c r="S799" i="1" s="1"/>
  <c r="N798" i="1"/>
  <c r="P798" i="1" s="1"/>
  <c r="S798" i="1" s="1"/>
  <c r="N797" i="1"/>
  <c r="P797" i="1" s="1"/>
  <c r="S797" i="1" s="1"/>
  <c r="N796" i="1"/>
  <c r="P796" i="1" s="1"/>
  <c r="S796" i="1" s="1"/>
  <c r="N795" i="1"/>
  <c r="P795" i="1" s="1"/>
  <c r="S795" i="1" s="1"/>
  <c r="N794" i="1"/>
  <c r="P794" i="1" s="1"/>
  <c r="S794" i="1" s="1"/>
  <c r="N793" i="1"/>
  <c r="P793" i="1" s="1"/>
  <c r="S793" i="1" s="1"/>
  <c r="N792" i="1"/>
  <c r="P792" i="1" s="1"/>
  <c r="S792" i="1" s="1"/>
  <c r="N791" i="1"/>
  <c r="P791" i="1" s="1"/>
  <c r="S791" i="1" s="1"/>
  <c r="N790" i="1"/>
  <c r="P790" i="1" s="1"/>
  <c r="S790" i="1" s="1"/>
  <c r="N789" i="1"/>
  <c r="P789" i="1" s="1"/>
  <c r="S789" i="1" s="1"/>
  <c r="N788" i="1"/>
  <c r="P788" i="1" s="1"/>
  <c r="S788" i="1" s="1"/>
  <c r="N787" i="1"/>
  <c r="P787" i="1" s="1"/>
  <c r="S787" i="1" s="1"/>
  <c r="N786" i="1"/>
  <c r="P786" i="1" s="1"/>
  <c r="S786" i="1" s="1"/>
  <c r="N785" i="1"/>
  <c r="P785" i="1" s="1"/>
  <c r="S785" i="1" s="1"/>
  <c r="N784" i="1"/>
  <c r="P784" i="1" s="1"/>
  <c r="S784" i="1" s="1"/>
  <c r="N783" i="1"/>
  <c r="P783" i="1" s="1"/>
  <c r="S783" i="1" s="1"/>
  <c r="N782" i="1"/>
  <c r="P782" i="1" s="1"/>
  <c r="S782" i="1" s="1"/>
  <c r="N781" i="1"/>
  <c r="P781" i="1" s="1"/>
  <c r="S781" i="1" s="1"/>
  <c r="N780" i="1"/>
  <c r="P780" i="1" s="1"/>
  <c r="S780" i="1" s="1"/>
  <c r="N779" i="1"/>
  <c r="P779" i="1" s="1"/>
  <c r="S779" i="1" s="1"/>
  <c r="N778" i="1"/>
  <c r="P778" i="1" s="1"/>
  <c r="S778" i="1" s="1"/>
  <c r="N777" i="1"/>
  <c r="P777" i="1" s="1"/>
  <c r="S777" i="1" s="1"/>
  <c r="N776" i="1"/>
  <c r="P776" i="1" s="1"/>
  <c r="S776" i="1" s="1"/>
  <c r="N774" i="1"/>
  <c r="P774" i="1" s="1"/>
  <c r="S774" i="1" s="1"/>
  <c r="N773" i="1"/>
  <c r="P773" i="1" s="1"/>
  <c r="S773" i="1" s="1"/>
  <c r="N770" i="1"/>
  <c r="P770" i="1" s="1"/>
  <c r="S770" i="1" s="1"/>
  <c r="N769" i="1"/>
  <c r="P769" i="1" s="1"/>
  <c r="S769" i="1" s="1"/>
  <c r="N768" i="1"/>
  <c r="P768" i="1" s="1"/>
  <c r="S768" i="1" s="1"/>
  <c r="N767" i="1"/>
  <c r="P767" i="1" s="1"/>
  <c r="S767" i="1" s="1"/>
  <c r="N766" i="1"/>
  <c r="P766" i="1" s="1"/>
  <c r="S766" i="1" s="1"/>
  <c r="N765" i="1"/>
  <c r="P765" i="1" s="1"/>
  <c r="S765" i="1" s="1"/>
  <c r="N764" i="1"/>
  <c r="P764" i="1" s="1"/>
  <c r="S764" i="1" s="1"/>
  <c r="N763" i="1"/>
  <c r="P763" i="1" s="1"/>
  <c r="S763" i="1" s="1"/>
  <c r="N762" i="1"/>
  <c r="P762" i="1" s="1"/>
  <c r="S762" i="1" s="1"/>
  <c r="N761" i="1"/>
  <c r="P761" i="1" s="1"/>
  <c r="S761" i="1" s="1"/>
  <c r="N760" i="1"/>
  <c r="P760" i="1" s="1"/>
  <c r="S760" i="1" s="1"/>
  <c r="N759" i="1"/>
  <c r="P759" i="1" s="1"/>
  <c r="S759" i="1" s="1"/>
  <c r="N758" i="1"/>
  <c r="P758" i="1" s="1"/>
  <c r="S758" i="1" s="1"/>
  <c r="N755" i="1"/>
  <c r="P755" i="1" s="1"/>
  <c r="S755" i="1" s="1"/>
  <c r="N754" i="1"/>
  <c r="P754" i="1" s="1"/>
  <c r="S754" i="1" s="1"/>
  <c r="N752" i="1"/>
  <c r="P752" i="1" s="1"/>
  <c r="S752" i="1" s="1"/>
  <c r="N751" i="1"/>
  <c r="P751" i="1" s="1"/>
  <c r="S751" i="1" s="1"/>
  <c r="N750" i="1"/>
  <c r="P750" i="1" s="1"/>
  <c r="S750" i="1" s="1"/>
  <c r="N749" i="1"/>
  <c r="P749" i="1" s="1"/>
  <c r="S749" i="1" s="1"/>
  <c r="N748" i="1"/>
  <c r="P748" i="1" s="1"/>
  <c r="S748" i="1" s="1"/>
  <c r="N747" i="1"/>
  <c r="P747" i="1" s="1"/>
  <c r="S747" i="1" s="1"/>
  <c r="N746" i="1"/>
  <c r="P746" i="1" s="1"/>
  <c r="S746" i="1" s="1"/>
  <c r="N745" i="1"/>
  <c r="P745" i="1" s="1"/>
  <c r="S745" i="1" s="1"/>
  <c r="N743" i="1"/>
  <c r="P743" i="1" s="1"/>
  <c r="S743" i="1" s="1"/>
  <c r="N742" i="1"/>
  <c r="P742" i="1" s="1"/>
  <c r="S742" i="1" s="1"/>
  <c r="N741" i="1"/>
  <c r="P741" i="1" s="1"/>
  <c r="S741" i="1" s="1"/>
  <c r="N740" i="1"/>
  <c r="P740" i="1" s="1"/>
  <c r="S740" i="1" s="1"/>
  <c r="N738" i="1"/>
  <c r="P738" i="1" s="1"/>
  <c r="S738" i="1" s="1"/>
  <c r="N737" i="1"/>
  <c r="P737" i="1" s="1"/>
  <c r="S737" i="1" s="1"/>
  <c r="N733" i="1"/>
  <c r="P733" i="1" s="1"/>
  <c r="S733" i="1" s="1"/>
  <c r="N732" i="1"/>
  <c r="P732" i="1" s="1"/>
  <c r="S732" i="1" s="1"/>
  <c r="N729" i="1"/>
  <c r="P729" i="1" s="1"/>
  <c r="S729" i="1" s="1"/>
  <c r="N728" i="1"/>
  <c r="P728" i="1" s="1"/>
  <c r="S728" i="1" s="1"/>
  <c r="N721" i="1"/>
  <c r="P721" i="1" s="1"/>
  <c r="S721" i="1" s="1"/>
  <c r="N720" i="1"/>
  <c r="P720" i="1" s="1"/>
  <c r="S720" i="1" s="1"/>
  <c r="N718" i="1"/>
  <c r="P718" i="1" s="1"/>
  <c r="S718" i="1" s="1"/>
  <c r="N717" i="1"/>
  <c r="P717" i="1" s="1"/>
  <c r="S717" i="1" s="1"/>
  <c r="N716" i="1"/>
  <c r="P716" i="1" s="1"/>
  <c r="S716" i="1" s="1"/>
  <c r="N715" i="1"/>
  <c r="P715" i="1" s="1"/>
  <c r="S715" i="1" s="1"/>
  <c r="N714" i="1"/>
  <c r="P714" i="1" s="1"/>
  <c r="S714" i="1" s="1"/>
  <c r="N713" i="1"/>
  <c r="P713" i="1" s="1"/>
  <c r="S713" i="1" s="1"/>
  <c r="N712" i="1"/>
  <c r="P712" i="1" s="1"/>
  <c r="S712" i="1" s="1"/>
  <c r="N704" i="1"/>
  <c r="P704" i="1" s="1"/>
  <c r="S704" i="1" s="1"/>
  <c r="N703" i="1"/>
  <c r="P703" i="1" s="1"/>
  <c r="S703" i="1" s="1"/>
  <c r="N702" i="1"/>
  <c r="P702" i="1" s="1"/>
  <c r="S702" i="1" s="1"/>
  <c r="N700" i="1"/>
  <c r="P700" i="1" s="1"/>
  <c r="S700" i="1" s="1"/>
  <c r="N699" i="1"/>
  <c r="P699" i="1" s="1"/>
  <c r="S699" i="1" s="1"/>
  <c r="N692" i="1"/>
  <c r="P692" i="1" s="1"/>
  <c r="S692" i="1" s="1"/>
  <c r="N691" i="1"/>
  <c r="P691" i="1" s="1"/>
  <c r="S691" i="1" s="1"/>
  <c r="N686" i="1"/>
  <c r="P686" i="1" s="1"/>
  <c r="S686" i="1" s="1"/>
  <c r="N685" i="1"/>
  <c r="P685" i="1" s="1"/>
  <c r="S685" i="1" s="1"/>
  <c r="N683" i="1"/>
  <c r="P683" i="1" s="1"/>
  <c r="S683" i="1" s="1"/>
  <c r="N681" i="1"/>
  <c r="P681" i="1" s="1"/>
  <c r="S681" i="1" s="1"/>
  <c r="N677" i="1"/>
  <c r="P677" i="1" s="1"/>
  <c r="S677" i="1" s="1"/>
  <c r="N676" i="1"/>
  <c r="P676" i="1" s="1"/>
  <c r="S676" i="1" s="1"/>
  <c r="N672" i="1"/>
  <c r="P672" i="1" s="1"/>
  <c r="S672" i="1" s="1"/>
  <c r="N671" i="1"/>
  <c r="P671" i="1" s="1"/>
  <c r="S671" i="1" s="1"/>
  <c r="N670" i="1"/>
  <c r="P670" i="1" s="1"/>
  <c r="S670" i="1" s="1"/>
  <c r="N667" i="1"/>
  <c r="P667" i="1" s="1"/>
  <c r="S667" i="1" s="1"/>
  <c r="N666" i="1"/>
  <c r="P666" i="1" s="1"/>
  <c r="S666" i="1" s="1"/>
  <c r="N662" i="1"/>
  <c r="P662" i="1" s="1"/>
  <c r="S662" i="1" s="1"/>
  <c r="N660" i="1"/>
  <c r="P660" i="1" s="1"/>
  <c r="S660" i="1" s="1"/>
  <c r="N659" i="1"/>
  <c r="P659" i="1" s="1"/>
  <c r="S659" i="1" s="1"/>
  <c r="N657" i="1"/>
  <c r="P657" i="1" s="1"/>
  <c r="S657" i="1" s="1"/>
  <c r="N654" i="1"/>
  <c r="P654" i="1" s="1"/>
  <c r="S654" i="1" s="1"/>
  <c r="N653" i="1"/>
  <c r="P653" i="1" s="1"/>
  <c r="S653" i="1" s="1"/>
  <c r="N652" i="1"/>
  <c r="P652" i="1" s="1"/>
  <c r="S652" i="1" s="1"/>
  <c r="N587" i="1"/>
  <c r="P587" i="1" s="1"/>
  <c r="S587" i="1" s="1"/>
  <c r="N556" i="1"/>
  <c r="P556" i="1" s="1"/>
  <c r="S556" i="1" s="1"/>
  <c r="N553" i="1"/>
  <c r="P553" i="1" s="1"/>
  <c r="S553" i="1" s="1"/>
  <c r="N549" i="1"/>
  <c r="P549" i="1" s="1"/>
  <c r="S549" i="1" s="1"/>
  <c r="N547" i="1"/>
  <c r="P547" i="1" s="1"/>
  <c r="S547" i="1" s="1"/>
  <c r="N544" i="1"/>
  <c r="P544" i="1" s="1"/>
  <c r="S544" i="1" s="1"/>
  <c r="N540" i="1"/>
  <c r="P540" i="1" s="1"/>
  <c r="S540" i="1" s="1"/>
  <c r="N536" i="1"/>
  <c r="P536" i="1" s="1"/>
  <c r="S536" i="1" s="1"/>
  <c r="N529" i="1"/>
  <c r="P529" i="1" s="1"/>
  <c r="S529" i="1" s="1"/>
  <c r="N527" i="1"/>
  <c r="P527" i="1" s="1"/>
  <c r="S527" i="1" s="1"/>
  <c r="N524" i="1"/>
  <c r="P524" i="1" s="1"/>
  <c r="S524" i="1" s="1"/>
  <c r="N522" i="1"/>
  <c r="P522" i="1" s="1"/>
  <c r="S522" i="1" s="1"/>
  <c r="N501" i="1"/>
  <c r="P501" i="1" s="1"/>
  <c r="S501" i="1" s="1"/>
  <c r="N493" i="1"/>
  <c r="P493" i="1" s="1"/>
  <c r="S493" i="1" s="1"/>
  <c r="N491" i="1"/>
  <c r="P491" i="1" s="1"/>
  <c r="S491" i="1" s="1"/>
  <c r="N489" i="1"/>
  <c r="P489" i="1" s="1"/>
  <c r="S489" i="1" s="1"/>
  <c r="N485" i="1"/>
  <c r="P485" i="1" s="1"/>
  <c r="S485" i="1" s="1"/>
  <c r="N483" i="1"/>
  <c r="P483" i="1" s="1"/>
  <c r="S483" i="1" s="1"/>
  <c r="N482" i="1"/>
  <c r="P482" i="1" s="1"/>
  <c r="S482" i="1" s="1"/>
  <c r="N480" i="1"/>
  <c r="P480" i="1" s="1"/>
  <c r="S480" i="1" s="1"/>
  <c r="N476" i="1"/>
  <c r="P476" i="1" s="1"/>
  <c r="S476" i="1" s="1"/>
  <c r="N475" i="1"/>
  <c r="P475" i="1" s="1"/>
  <c r="S475" i="1" s="1"/>
  <c r="N468" i="1"/>
  <c r="P468" i="1" s="1"/>
  <c r="S468" i="1" s="1"/>
  <c r="N465" i="1"/>
  <c r="P465" i="1" s="1"/>
  <c r="S465" i="1" s="1"/>
  <c r="N463" i="1"/>
  <c r="P463" i="1" s="1"/>
  <c r="S463" i="1" s="1"/>
  <c r="N458" i="1"/>
  <c r="P458" i="1" s="1"/>
  <c r="S458" i="1" s="1"/>
  <c r="N456" i="1"/>
  <c r="P456" i="1" s="1"/>
  <c r="S456" i="1" s="1"/>
  <c r="N455" i="1"/>
  <c r="P455" i="1" s="1"/>
  <c r="S455" i="1" s="1"/>
  <c r="N449" i="1"/>
  <c r="P449" i="1" s="1"/>
  <c r="S449" i="1" s="1"/>
  <c r="N444" i="1"/>
  <c r="P444" i="1" s="1"/>
  <c r="S444" i="1" s="1"/>
  <c r="N443" i="1"/>
  <c r="P443" i="1" s="1"/>
  <c r="S443" i="1" s="1"/>
  <c r="N387" i="1"/>
  <c r="P387" i="1" s="1"/>
  <c r="S387" i="1" s="1"/>
  <c r="N386" i="1"/>
  <c r="P386" i="1" s="1"/>
  <c r="S386" i="1" s="1"/>
  <c r="N384" i="1"/>
  <c r="P384" i="1" s="1"/>
  <c r="S384" i="1" s="1"/>
  <c r="N383" i="1"/>
  <c r="P383" i="1" s="1"/>
  <c r="S383" i="1" s="1"/>
  <c r="N381" i="1"/>
  <c r="P381" i="1" s="1"/>
  <c r="S381" i="1" s="1"/>
  <c r="N380" i="1"/>
  <c r="P380" i="1" s="1"/>
  <c r="S380" i="1" s="1"/>
  <c r="N361" i="1"/>
  <c r="P361" i="1" s="1"/>
  <c r="S361" i="1" s="1"/>
  <c r="N325" i="1"/>
  <c r="P325" i="1" s="1"/>
  <c r="S325" i="1" s="1"/>
  <c r="N308" i="1"/>
  <c r="P308" i="1" s="1"/>
  <c r="S308" i="1" s="1"/>
  <c r="N300" i="1"/>
  <c r="P300" i="1" s="1"/>
  <c r="S300" i="1" s="1"/>
  <c r="N285" i="1"/>
  <c r="P285" i="1" s="1"/>
  <c r="S285" i="1" s="1"/>
  <c r="N283" i="1"/>
  <c r="P283" i="1" s="1"/>
  <c r="S283" i="1" s="1"/>
  <c r="N246" i="1"/>
  <c r="P246" i="1" s="1"/>
  <c r="S246" i="1" s="1"/>
  <c r="N245" i="1"/>
  <c r="P245" i="1" s="1"/>
  <c r="S245" i="1" s="1"/>
  <c r="N244" i="1"/>
  <c r="P244" i="1" s="1"/>
  <c r="S244" i="1" s="1"/>
  <c r="N243" i="1"/>
  <c r="P243" i="1" s="1"/>
  <c r="S243" i="1" s="1"/>
  <c r="N236" i="1"/>
  <c r="P236" i="1" s="1"/>
  <c r="S236" i="1" s="1"/>
  <c r="N232" i="1"/>
  <c r="P232" i="1" s="1"/>
  <c r="S232" i="1" s="1"/>
  <c r="N224" i="1"/>
  <c r="P224" i="1" s="1"/>
  <c r="S224" i="1" s="1"/>
  <c r="N223" i="1"/>
  <c r="P223" i="1" s="1"/>
  <c r="S223" i="1" s="1"/>
  <c r="N221" i="1"/>
  <c r="P221" i="1" s="1"/>
  <c r="S221" i="1" s="1"/>
  <c r="N220" i="1"/>
  <c r="P220" i="1" s="1"/>
  <c r="S220" i="1" s="1"/>
  <c r="N219" i="1"/>
  <c r="P219" i="1" s="1"/>
  <c r="S219" i="1" s="1"/>
  <c r="N218" i="1"/>
  <c r="P218" i="1" s="1"/>
  <c r="S218" i="1" s="1"/>
  <c r="N216" i="1"/>
  <c r="P216" i="1" s="1"/>
  <c r="S216" i="1" s="1"/>
  <c r="N215" i="1"/>
  <c r="P215" i="1" s="1"/>
  <c r="S215" i="1" s="1"/>
  <c r="N214" i="1"/>
  <c r="P214" i="1" s="1"/>
  <c r="S214" i="1" s="1"/>
  <c r="N212" i="1"/>
  <c r="P212" i="1" s="1"/>
  <c r="S212" i="1" s="1"/>
  <c r="N208" i="1"/>
  <c r="P208" i="1" s="1"/>
  <c r="S208" i="1" s="1"/>
  <c r="N202" i="1"/>
  <c r="P202" i="1" s="1"/>
  <c r="S202" i="1" s="1"/>
  <c r="N196" i="1"/>
  <c r="P196" i="1" s="1"/>
  <c r="S196" i="1" s="1"/>
  <c r="N189" i="1"/>
  <c r="P189" i="1" s="1"/>
  <c r="S189" i="1" s="1"/>
  <c r="N185" i="1"/>
  <c r="P185" i="1" s="1"/>
  <c r="S185" i="1" s="1"/>
  <c r="N173" i="1"/>
  <c r="P173" i="1" s="1"/>
  <c r="S173" i="1" s="1"/>
  <c r="N171" i="1"/>
  <c r="P171" i="1" s="1"/>
  <c r="S171" i="1" s="1"/>
  <c r="N170" i="1"/>
  <c r="P170" i="1" s="1"/>
  <c r="S170" i="1" s="1"/>
  <c r="N169" i="1"/>
  <c r="P169" i="1" s="1"/>
  <c r="S169" i="1" s="1"/>
  <c r="N168" i="1"/>
  <c r="P168" i="1" s="1"/>
  <c r="S168" i="1" s="1"/>
  <c r="N166" i="1"/>
  <c r="P166" i="1" s="1"/>
  <c r="S166" i="1" s="1"/>
  <c r="N146" i="1"/>
  <c r="P146" i="1" s="1"/>
  <c r="S146" i="1" s="1"/>
  <c r="N134" i="1"/>
  <c r="P134" i="1" s="1"/>
  <c r="S134" i="1" s="1"/>
  <c r="N119" i="1"/>
  <c r="P119" i="1" s="1"/>
  <c r="S119" i="1" s="1"/>
  <c r="N116" i="1"/>
  <c r="P116" i="1" s="1"/>
  <c r="S116" i="1" s="1"/>
  <c r="N107" i="1"/>
  <c r="P107" i="1" s="1"/>
  <c r="S107" i="1" s="1"/>
  <c r="P1275" i="1"/>
  <c r="S1275" i="1" s="1"/>
  <c r="O1275" i="1"/>
  <c r="Q1275" i="1" s="1"/>
  <c r="T1275" i="1" s="1"/>
  <c r="P1274" i="1"/>
  <c r="S1274" i="1" s="1"/>
  <c r="O1274" i="1"/>
  <c r="Q1274" i="1" s="1"/>
  <c r="T1274" i="1" s="1"/>
  <c r="P1265" i="1"/>
  <c r="S1265" i="1" s="1"/>
  <c r="O1265" i="1"/>
  <c r="Q1265" i="1" s="1"/>
  <c r="T1265" i="1" s="1"/>
  <c r="P1264" i="1"/>
  <c r="S1264" i="1" s="1"/>
  <c r="O1264" i="1"/>
  <c r="Q1264" i="1" s="1"/>
  <c r="T1264" i="1" s="1"/>
  <c r="P1263" i="1"/>
  <c r="S1263" i="1" s="1"/>
  <c r="O1263" i="1"/>
  <c r="Q1263" i="1" s="1"/>
  <c r="T1263" i="1" s="1"/>
  <c r="P1247" i="1"/>
  <c r="S1247" i="1" s="1"/>
  <c r="O1247" i="1"/>
  <c r="Q1247" i="1" s="1"/>
  <c r="T1247" i="1" s="1"/>
  <c r="P1245" i="1"/>
  <c r="S1245" i="1" s="1"/>
  <c r="O1245" i="1"/>
  <c r="Q1245" i="1" s="1"/>
  <c r="T1245" i="1" s="1"/>
  <c r="P1242" i="1"/>
  <c r="S1242" i="1" s="1"/>
  <c r="O1242" i="1"/>
  <c r="Q1242" i="1" s="1"/>
  <c r="T1242" i="1" s="1"/>
  <c r="P1233" i="1"/>
  <c r="S1233" i="1" s="1"/>
  <c r="O1233" i="1"/>
  <c r="Q1233" i="1" s="1"/>
  <c r="T1233" i="1" s="1"/>
  <c r="P1232" i="1"/>
  <c r="S1232" i="1" s="1"/>
  <c r="O1232" i="1"/>
  <c r="Q1232" i="1" s="1"/>
  <c r="T1232" i="1" s="1"/>
  <c r="P1231" i="1"/>
  <c r="S1231" i="1" s="1"/>
  <c r="O1231" i="1"/>
  <c r="Q1231" i="1" s="1"/>
  <c r="T1231" i="1" s="1"/>
  <c r="P1230" i="1"/>
  <c r="S1230" i="1" s="1"/>
  <c r="O1230" i="1"/>
  <c r="Q1230" i="1" s="1"/>
  <c r="T1230" i="1" s="1"/>
  <c r="P1229" i="1"/>
  <c r="S1229" i="1" s="1"/>
  <c r="O1229" i="1"/>
  <c r="Q1229" i="1" s="1"/>
  <c r="T1229" i="1" s="1"/>
  <c r="P1224" i="1"/>
  <c r="S1224" i="1" s="1"/>
  <c r="O1224" i="1"/>
  <c r="Q1224" i="1" s="1"/>
  <c r="T1224" i="1" s="1"/>
  <c r="P1223" i="1"/>
  <c r="S1223" i="1" s="1"/>
  <c r="O1223" i="1"/>
  <c r="Q1223" i="1" s="1"/>
  <c r="T1223" i="1" s="1"/>
  <c r="P1218" i="1"/>
  <c r="S1218" i="1" s="1"/>
  <c r="O1218" i="1"/>
  <c r="Q1218" i="1" s="1"/>
  <c r="T1218" i="1" s="1"/>
  <c r="P1217" i="1"/>
  <c r="S1217" i="1" s="1"/>
  <c r="O1217" i="1"/>
  <c r="Q1217" i="1" s="1"/>
  <c r="T1217" i="1" s="1"/>
  <c r="P1216" i="1"/>
  <c r="S1216" i="1" s="1"/>
  <c r="O1216" i="1"/>
  <c r="Q1216" i="1" s="1"/>
  <c r="T1216" i="1" s="1"/>
  <c r="P1208" i="1"/>
  <c r="S1208" i="1" s="1"/>
  <c r="O1208" i="1"/>
  <c r="Q1208" i="1" s="1"/>
  <c r="T1208" i="1" s="1"/>
  <c r="P1177" i="1"/>
  <c r="S1177" i="1" s="1"/>
  <c r="O1177" i="1"/>
  <c r="Q1177" i="1" s="1"/>
  <c r="T1177" i="1" s="1"/>
  <c r="P1165" i="1"/>
  <c r="S1165" i="1" s="1"/>
  <c r="O1165" i="1"/>
  <c r="Q1165" i="1" s="1"/>
  <c r="T1165" i="1" s="1"/>
  <c r="P1163" i="1"/>
  <c r="S1163" i="1" s="1"/>
  <c r="O1163" i="1"/>
  <c r="Q1163" i="1" s="1"/>
  <c r="T1163" i="1" s="1"/>
  <c r="P1155" i="1"/>
  <c r="S1155" i="1" s="1"/>
  <c r="O1155" i="1"/>
  <c r="Q1155" i="1" s="1"/>
  <c r="T1155" i="1" s="1"/>
  <c r="P1154" i="1"/>
  <c r="S1154" i="1" s="1"/>
  <c r="O1154" i="1"/>
  <c r="Q1154" i="1" s="1"/>
  <c r="T1154" i="1" s="1"/>
  <c r="S1153" i="1"/>
  <c r="T1153" i="1"/>
  <c r="P1152" i="1"/>
  <c r="S1152" i="1" s="1"/>
  <c r="O1152" i="1"/>
  <c r="Q1152" i="1" s="1"/>
  <c r="T1152" i="1" s="1"/>
  <c r="P1151" i="1"/>
  <c r="S1151" i="1" s="1"/>
  <c r="O1151" i="1"/>
  <c r="Q1151" i="1" s="1"/>
  <c r="T1151" i="1" s="1"/>
  <c r="P1146" i="1"/>
  <c r="S1146" i="1" s="1"/>
  <c r="O1146" i="1"/>
  <c r="Q1146" i="1" s="1"/>
  <c r="T1146" i="1" s="1"/>
  <c r="P1145" i="1"/>
  <c r="S1145" i="1" s="1"/>
  <c r="O1145" i="1"/>
  <c r="Q1145" i="1" s="1"/>
  <c r="T1145" i="1" s="1"/>
  <c r="P1143" i="1"/>
  <c r="S1143" i="1" s="1"/>
  <c r="O1143" i="1"/>
  <c r="Q1143" i="1" s="1"/>
  <c r="T1143" i="1" s="1"/>
  <c r="P1142" i="1"/>
  <c r="S1142" i="1" s="1"/>
  <c r="O1142" i="1"/>
  <c r="Q1142" i="1" s="1"/>
  <c r="T1142" i="1" s="1"/>
  <c r="P1141" i="1"/>
  <c r="S1141" i="1" s="1"/>
  <c r="O1141" i="1"/>
  <c r="Q1141" i="1" s="1"/>
  <c r="T1141" i="1" s="1"/>
  <c r="P1140" i="1"/>
  <c r="S1140" i="1" s="1"/>
  <c r="O1140" i="1"/>
  <c r="Q1140" i="1" s="1"/>
  <c r="T1140" i="1" s="1"/>
  <c r="P1139" i="1"/>
  <c r="S1139" i="1" s="1"/>
  <c r="O1139" i="1"/>
  <c r="Q1139" i="1" s="1"/>
  <c r="T1139" i="1" s="1"/>
  <c r="P1137" i="1"/>
  <c r="S1137" i="1" s="1"/>
  <c r="O1137" i="1"/>
  <c r="Q1137" i="1" s="1"/>
  <c r="T1137" i="1" s="1"/>
  <c r="P1135" i="1"/>
  <c r="S1135" i="1" s="1"/>
  <c r="O1135" i="1"/>
  <c r="Q1135" i="1" s="1"/>
  <c r="T1135" i="1" s="1"/>
  <c r="P1134" i="1"/>
  <c r="S1134" i="1" s="1"/>
  <c r="O1134" i="1"/>
  <c r="Q1134" i="1" s="1"/>
  <c r="T1134" i="1" s="1"/>
  <c r="P1133" i="1"/>
  <c r="S1133" i="1" s="1"/>
  <c r="O1133" i="1"/>
  <c r="Q1133" i="1" s="1"/>
  <c r="T1133" i="1" s="1"/>
  <c r="P1132" i="1"/>
  <c r="S1132" i="1" s="1"/>
  <c r="O1132" i="1"/>
  <c r="Q1132" i="1" s="1"/>
  <c r="T1132" i="1" s="1"/>
  <c r="P1131" i="1"/>
  <c r="S1131" i="1" s="1"/>
  <c r="O1131" i="1"/>
  <c r="Q1131" i="1" s="1"/>
  <c r="T1131" i="1" s="1"/>
  <c r="P1130" i="1"/>
  <c r="S1130" i="1" s="1"/>
  <c r="O1130" i="1"/>
  <c r="Q1130" i="1" s="1"/>
  <c r="T1130" i="1" s="1"/>
  <c r="P1129" i="1"/>
  <c r="S1129" i="1" s="1"/>
  <c r="O1129" i="1"/>
  <c r="Q1129" i="1" s="1"/>
  <c r="T1129" i="1" s="1"/>
  <c r="P1116" i="1"/>
  <c r="S1116" i="1" s="1"/>
  <c r="O1116" i="1"/>
  <c r="Q1116" i="1" s="1"/>
  <c r="T1116" i="1" s="1"/>
  <c r="P1115" i="1"/>
  <c r="S1115" i="1" s="1"/>
  <c r="O1115" i="1"/>
  <c r="Q1115" i="1" s="1"/>
  <c r="T1115" i="1" s="1"/>
  <c r="P1114" i="1"/>
  <c r="S1114" i="1" s="1"/>
  <c r="O1114" i="1"/>
  <c r="Q1114" i="1" s="1"/>
  <c r="T1114" i="1" s="1"/>
  <c r="P1112" i="1"/>
  <c r="S1112" i="1" s="1"/>
  <c r="O1112" i="1"/>
  <c r="Q1112" i="1" s="1"/>
  <c r="T1112" i="1" s="1"/>
  <c r="P1111" i="1"/>
  <c r="S1111" i="1" s="1"/>
  <c r="O1111" i="1"/>
  <c r="Q1111" i="1" s="1"/>
  <c r="T1111" i="1" s="1"/>
  <c r="P1108" i="1"/>
  <c r="S1108" i="1" s="1"/>
  <c r="O1108" i="1"/>
  <c r="Q1108" i="1" s="1"/>
  <c r="T1108" i="1" s="1"/>
  <c r="P1107" i="1"/>
  <c r="S1107" i="1" s="1"/>
  <c r="O1107" i="1"/>
  <c r="Q1107" i="1" s="1"/>
  <c r="T1107" i="1" s="1"/>
  <c r="P1106" i="1"/>
  <c r="S1106" i="1" s="1"/>
  <c r="O1106" i="1"/>
  <c r="Q1106" i="1" s="1"/>
  <c r="T1106" i="1" s="1"/>
  <c r="P1105" i="1"/>
  <c r="S1105" i="1" s="1"/>
  <c r="O1105" i="1"/>
  <c r="Q1105" i="1" s="1"/>
  <c r="T1105" i="1" s="1"/>
  <c r="P1104" i="1"/>
  <c r="S1104" i="1" s="1"/>
  <c r="O1104" i="1"/>
  <c r="Q1104" i="1" s="1"/>
  <c r="T1104" i="1" s="1"/>
  <c r="P1101" i="1"/>
  <c r="S1101" i="1" s="1"/>
  <c r="O1101" i="1"/>
  <c r="Q1101" i="1" s="1"/>
  <c r="T1101" i="1" s="1"/>
  <c r="P1100" i="1"/>
  <c r="S1100" i="1" s="1"/>
  <c r="O1100" i="1"/>
  <c r="Q1100" i="1" s="1"/>
  <c r="T1100" i="1" s="1"/>
  <c r="P1097" i="1"/>
  <c r="S1097" i="1" s="1"/>
  <c r="O1097" i="1"/>
  <c r="Q1097" i="1" s="1"/>
  <c r="T1097" i="1" s="1"/>
  <c r="P1095" i="1"/>
  <c r="S1095" i="1" s="1"/>
  <c r="O1095" i="1"/>
  <c r="Q1095" i="1" s="1"/>
  <c r="T1095" i="1" s="1"/>
  <c r="P1094" i="1"/>
  <c r="S1094" i="1" s="1"/>
  <c r="O1094" i="1"/>
  <c r="Q1094" i="1" s="1"/>
  <c r="T1094" i="1" s="1"/>
  <c r="P1093" i="1"/>
  <c r="S1093" i="1" s="1"/>
  <c r="O1093" i="1"/>
  <c r="Q1093" i="1" s="1"/>
  <c r="T1093" i="1" s="1"/>
  <c r="P1092" i="1"/>
  <c r="S1092" i="1" s="1"/>
  <c r="O1092" i="1"/>
  <c r="Q1092" i="1" s="1"/>
  <c r="T1092" i="1" s="1"/>
  <c r="P1091" i="1"/>
  <c r="S1091" i="1" s="1"/>
  <c r="O1091" i="1"/>
  <c r="Q1091" i="1" s="1"/>
  <c r="T1091" i="1" s="1"/>
  <c r="P1089" i="1"/>
  <c r="S1089" i="1" s="1"/>
  <c r="O1089" i="1"/>
  <c r="Q1089" i="1" s="1"/>
  <c r="T1089" i="1" s="1"/>
  <c r="P1088" i="1"/>
  <c r="S1088" i="1" s="1"/>
  <c r="O1088" i="1"/>
  <c r="Q1088" i="1" s="1"/>
  <c r="T1088" i="1" s="1"/>
  <c r="P1087" i="1"/>
  <c r="S1087" i="1" s="1"/>
  <c r="O1087" i="1"/>
  <c r="Q1087" i="1" s="1"/>
  <c r="T1087" i="1" s="1"/>
  <c r="P1066" i="1"/>
  <c r="S1066" i="1" s="1"/>
  <c r="O1066" i="1"/>
  <c r="Q1066" i="1" s="1"/>
  <c r="T1066" i="1" s="1"/>
  <c r="P1063" i="1"/>
  <c r="S1063" i="1" s="1"/>
  <c r="O1063" i="1"/>
  <c r="Q1063" i="1" s="1"/>
  <c r="T1063" i="1" s="1"/>
  <c r="P1062" i="1"/>
  <c r="S1062" i="1" s="1"/>
  <c r="O1062" i="1"/>
  <c r="Q1062" i="1" s="1"/>
  <c r="T1062" i="1" s="1"/>
  <c r="P1053" i="1"/>
  <c r="S1053" i="1" s="1"/>
  <c r="O1053" i="1"/>
  <c r="Q1053" i="1" s="1"/>
  <c r="T1053" i="1" s="1"/>
  <c r="P1052" i="1"/>
  <c r="S1052" i="1" s="1"/>
  <c r="O1052" i="1"/>
  <c r="Q1052" i="1" s="1"/>
  <c r="T1052" i="1" s="1"/>
  <c r="P1048" i="1"/>
  <c r="S1048" i="1" s="1"/>
  <c r="O1048" i="1"/>
  <c r="Q1048" i="1" s="1"/>
  <c r="T1048" i="1" s="1"/>
  <c r="P1046" i="1"/>
  <c r="S1046" i="1" s="1"/>
  <c r="O1046" i="1"/>
  <c r="Q1046" i="1" s="1"/>
  <c r="T1046" i="1" s="1"/>
  <c r="P1045" i="1"/>
  <c r="S1045" i="1" s="1"/>
  <c r="O1045" i="1"/>
  <c r="Q1045" i="1" s="1"/>
  <c r="T1045" i="1" s="1"/>
  <c r="P1042" i="1"/>
  <c r="S1042" i="1" s="1"/>
  <c r="O1042" i="1"/>
  <c r="Q1042" i="1" s="1"/>
  <c r="T1042" i="1" s="1"/>
  <c r="P1041" i="1"/>
  <c r="S1041" i="1" s="1"/>
  <c r="O1041" i="1"/>
  <c r="Q1041" i="1" s="1"/>
  <c r="T1041" i="1" s="1"/>
  <c r="P1040" i="1"/>
  <c r="S1040" i="1" s="1"/>
  <c r="O1040" i="1"/>
  <c r="Q1040" i="1" s="1"/>
  <c r="T1040" i="1" s="1"/>
  <c r="P1030" i="1"/>
  <c r="S1030" i="1" s="1"/>
  <c r="O1030" i="1"/>
  <c r="Q1030" i="1" s="1"/>
  <c r="T1030" i="1" s="1"/>
  <c r="P1029" i="1"/>
  <c r="S1029" i="1" s="1"/>
  <c r="O1029" i="1"/>
  <c r="Q1029" i="1" s="1"/>
  <c r="T1029" i="1" s="1"/>
  <c r="P1028" i="1"/>
  <c r="S1028" i="1" s="1"/>
  <c r="O1028" i="1"/>
  <c r="Q1028" i="1" s="1"/>
  <c r="T1028" i="1" s="1"/>
  <c r="P1027" i="1"/>
  <c r="S1027" i="1" s="1"/>
  <c r="O1027" i="1"/>
  <c r="Q1027" i="1" s="1"/>
  <c r="T1027" i="1" s="1"/>
  <c r="P1026" i="1"/>
  <c r="S1026" i="1" s="1"/>
  <c r="O1026" i="1"/>
  <c r="Q1026" i="1" s="1"/>
  <c r="T1026" i="1" s="1"/>
  <c r="P1025" i="1"/>
  <c r="S1025" i="1" s="1"/>
  <c r="O1025" i="1"/>
  <c r="Q1025" i="1" s="1"/>
  <c r="T1025" i="1" s="1"/>
  <c r="P1024" i="1"/>
  <c r="S1024" i="1" s="1"/>
  <c r="O1024" i="1"/>
  <c r="Q1024" i="1" s="1"/>
  <c r="T1024" i="1" s="1"/>
  <c r="P1022" i="1"/>
  <c r="S1022" i="1" s="1"/>
  <c r="O1022" i="1"/>
  <c r="Q1022" i="1" s="1"/>
  <c r="T1022" i="1" s="1"/>
  <c r="P1021" i="1"/>
  <c r="S1021" i="1" s="1"/>
  <c r="O1021" i="1"/>
  <c r="Q1021" i="1" s="1"/>
  <c r="T1021" i="1" s="1"/>
  <c r="P1019" i="1"/>
  <c r="S1019" i="1" s="1"/>
  <c r="O1019" i="1"/>
  <c r="Q1019" i="1" s="1"/>
  <c r="T1019" i="1" s="1"/>
  <c r="P1018" i="1"/>
  <c r="S1018" i="1" s="1"/>
  <c r="O1018" i="1"/>
  <c r="Q1018" i="1" s="1"/>
  <c r="T1018" i="1" s="1"/>
  <c r="P1014" i="1"/>
  <c r="S1014" i="1" s="1"/>
  <c r="O1014" i="1"/>
  <c r="Q1014" i="1" s="1"/>
  <c r="T1014" i="1" s="1"/>
  <c r="P1013" i="1"/>
  <c r="S1013" i="1" s="1"/>
  <c r="O1013" i="1"/>
  <c r="Q1013" i="1" s="1"/>
  <c r="T1013" i="1" s="1"/>
  <c r="P1012" i="1"/>
  <c r="S1012" i="1" s="1"/>
  <c r="O1012" i="1"/>
  <c r="Q1012" i="1" s="1"/>
  <c r="T1012" i="1" s="1"/>
  <c r="P1011" i="1"/>
  <c r="S1011" i="1" s="1"/>
  <c r="O1011" i="1"/>
  <c r="Q1011" i="1" s="1"/>
  <c r="T1011" i="1" s="1"/>
  <c r="P1010" i="1"/>
  <c r="S1010" i="1" s="1"/>
  <c r="O1010" i="1"/>
  <c r="Q1010" i="1" s="1"/>
  <c r="T1010" i="1" s="1"/>
  <c r="P1009" i="1"/>
  <c r="S1009" i="1" s="1"/>
  <c r="O1009" i="1"/>
  <c r="Q1009" i="1" s="1"/>
  <c r="T1009" i="1" s="1"/>
  <c r="P1008" i="1"/>
  <c r="S1008" i="1" s="1"/>
  <c r="O1008" i="1"/>
  <c r="Q1008" i="1" s="1"/>
  <c r="T1008" i="1" s="1"/>
  <c r="P1007" i="1"/>
  <c r="S1007" i="1" s="1"/>
  <c r="O1007" i="1"/>
  <c r="Q1007" i="1" s="1"/>
  <c r="T1007" i="1" s="1"/>
  <c r="P1006" i="1"/>
  <c r="S1006" i="1" s="1"/>
  <c r="O1006" i="1"/>
  <c r="Q1006" i="1" s="1"/>
  <c r="T1006" i="1" s="1"/>
  <c r="P1005" i="1"/>
  <c r="S1005" i="1" s="1"/>
  <c r="O1005" i="1"/>
  <c r="Q1005" i="1" s="1"/>
  <c r="T1005" i="1" s="1"/>
  <c r="P1004" i="1"/>
  <c r="S1004" i="1" s="1"/>
  <c r="O1004" i="1"/>
  <c r="Q1004" i="1" s="1"/>
  <c r="T1004" i="1" s="1"/>
  <c r="P991" i="1"/>
  <c r="S991" i="1" s="1"/>
  <c r="O991" i="1"/>
  <c r="Q991" i="1" s="1"/>
  <c r="T991" i="1" s="1"/>
  <c r="P990" i="1"/>
  <c r="S990" i="1" s="1"/>
  <c r="O990" i="1"/>
  <c r="Q990" i="1" s="1"/>
  <c r="T990" i="1" s="1"/>
  <c r="P989" i="1"/>
  <c r="S989" i="1" s="1"/>
  <c r="O989" i="1"/>
  <c r="Q989" i="1" s="1"/>
  <c r="T989" i="1" s="1"/>
  <c r="P987" i="1"/>
  <c r="S987" i="1" s="1"/>
  <c r="O987" i="1"/>
  <c r="Q987" i="1" s="1"/>
  <c r="T987" i="1" s="1"/>
  <c r="P986" i="1"/>
  <c r="S986" i="1" s="1"/>
  <c r="O986" i="1"/>
  <c r="Q986" i="1" s="1"/>
  <c r="T986" i="1" s="1"/>
  <c r="P984" i="1"/>
  <c r="S984" i="1" s="1"/>
  <c r="O984" i="1"/>
  <c r="Q984" i="1" s="1"/>
  <c r="T984" i="1" s="1"/>
  <c r="P982" i="1"/>
  <c r="S982" i="1" s="1"/>
  <c r="O982" i="1"/>
  <c r="Q982" i="1" s="1"/>
  <c r="T982" i="1" s="1"/>
  <c r="P980" i="1"/>
  <c r="S980" i="1" s="1"/>
  <c r="O980" i="1"/>
  <c r="Q980" i="1" s="1"/>
  <c r="T980" i="1" s="1"/>
  <c r="P979" i="1"/>
  <c r="S979" i="1" s="1"/>
  <c r="O979" i="1"/>
  <c r="Q979" i="1" s="1"/>
  <c r="T979" i="1" s="1"/>
  <c r="P977" i="1"/>
  <c r="S977" i="1" s="1"/>
  <c r="O977" i="1"/>
  <c r="Q977" i="1" s="1"/>
  <c r="T977" i="1" s="1"/>
  <c r="P971" i="1"/>
  <c r="S971" i="1" s="1"/>
  <c r="O971" i="1"/>
  <c r="Q971" i="1" s="1"/>
  <c r="T971" i="1" s="1"/>
  <c r="P970" i="1"/>
  <c r="S970" i="1" s="1"/>
  <c r="O970" i="1"/>
  <c r="Q970" i="1" s="1"/>
  <c r="T970" i="1" s="1"/>
  <c r="P969" i="1"/>
  <c r="S969" i="1" s="1"/>
  <c r="O969" i="1"/>
  <c r="Q969" i="1" s="1"/>
  <c r="T969" i="1" s="1"/>
  <c r="P966" i="1"/>
  <c r="S966" i="1" s="1"/>
  <c r="O966" i="1"/>
  <c r="Q966" i="1" s="1"/>
  <c r="T966" i="1" s="1"/>
  <c r="P965" i="1"/>
  <c r="S965" i="1" s="1"/>
  <c r="O965" i="1"/>
  <c r="Q965" i="1" s="1"/>
  <c r="T965" i="1" s="1"/>
  <c r="P962" i="1"/>
  <c r="S962" i="1" s="1"/>
  <c r="O962" i="1"/>
  <c r="Q962" i="1" s="1"/>
  <c r="T962" i="1" s="1"/>
  <c r="P961" i="1"/>
  <c r="S961" i="1" s="1"/>
  <c r="O961" i="1"/>
  <c r="Q961" i="1" s="1"/>
  <c r="T961" i="1" s="1"/>
  <c r="P960" i="1"/>
  <c r="S960" i="1" s="1"/>
  <c r="O960" i="1"/>
  <c r="Q960" i="1" s="1"/>
  <c r="T960" i="1" s="1"/>
  <c r="P958" i="1"/>
  <c r="S958" i="1" s="1"/>
  <c r="O958" i="1"/>
  <c r="Q958" i="1" s="1"/>
  <c r="T958" i="1" s="1"/>
  <c r="P957" i="1"/>
  <c r="S957" i="1" s="1"/>
  <c r="O957" i="1"/>
  <c r="Q957" i="1" s="1"/>
  <c r="T957" i="1" s="1"/>
  <c r="P953" i="1"/>
  <c r="S953" i="1" s="1"/>
  <c r="O953" i="1"/>
  <c r="Q953" i="1" s="1"/>
  <c r="T953" i="1" s="1"/>
  <c r="P952" i="1"/>
  <c r="S952" i="1" s="1"/>
  <c r="O952" i="1"/>
  <c r="Q952" i="1" s="1"/>
  <c r="T952" i="1" s="1"/>
  <c r="P951" i="1"/>
  <c r="S951" i="1" s="1"/>
  <c r="O951" i="1"/>
  <c r="Q951" i="1" s="1"/>
  <c r="T951" i="1" s="1"/>
  <c r="P950" i="1"/>
  <c r="S950" i="1" s="1"/>
  <c r="O950" i="1"/>
  <c r="Q950" i="1" s="1"/>
  <c r="T950" i="1" s="1"/>
  <c r="P949" i="1"/>
  <c r="S949" i="1" s="1"/>
  <c r="O949" i="1"/>
  <c r="Q949" i="1" s="1"/>
  <c r="T949" i="1" s="1"/>
  <c r="P948" i="1"/>
  <c r="S948" i="1" s="1"/>
  <c r="O948" i="1"/>
  <c r="Q948" i="1" s="1"/>
  <c r="T948" i="1" s="1"/>
  <c r="P947" i="1"/>
  <c r="S947" i="1" s="1"/>
  <c r="O947" i="1"/>
  <c r="Q947" i="1" s="1"/>
  <c r="T947" i="1" s="1"/>
  <c r="P946" i="1"/>
  <c r="S946" i="1" s="1"/>
  <c r="O946" i="1"/>
  <c r="Q946" i="1" s="1"/>
  <c r="T946" i="1" s="1"/>
  <c r="P945" i="1"/>
  <c r="S945" i="1" s="1"/>
  <c r="O945" i="1"/>
  <c r="Q945" i="1" s="1"/>
  <c r="T945" i="1" s="1"/>
  <c r="P944" i="1"/>
  <c r="S944" i="1" s="1"/>
  <c r="O944" i="1"/>
  <c r="Q944" i="1" s="1"/>
  <c r="T944" i="1" s="1"/>
  <c r="P943" i="1"/>
  <c r="S943" i="1" s="1"/>
  <c r="O943" i="1"/>
  <c r="Q943" i="1" s="1"/>
  <c r="T943" i="1" s="1"/>
  <c r="P942" i="1"/>
  <c r="S942" i="1" s="1"/>
  <c r="O942" i="1"/>
  <c r="Q942" i="1" s="1"/>
  <c r="T942" i="1" s="1"/>
  <c r="P941" i="1"/>
  <c r="S941" i="1" s="1"/>
  <c r="O941" i="1"/>
  <c r="Q941" i="1" s="1"/>
  <c r="T941" i="1" s="1"/>
  <c r="P940" i="1"/>
  <c r="S940" i="1" s="1"/>
  <c r="O940" i="1"/>
  <c r="Q940" i="1" s="1"/>
  <c r="T940" i="1" s="1"/>
  <c r="P939" i="1"/>
  <c r="S939" i="1" s="1"/>
  <c r="O939" i="1"/>
  <c r="Q939" i="1" s="1"/>
  <c r="T939" i="1" s="1"/>
  <c r="P938" i="1"/>
  <c r="S938" i="1" s="1"/>
  <c r="O938" i="1"/>
  <c r="Q938" i="1" s="1"/>
  <c r="T938" i="1" s="1"/>
  <c r="P937" i="1"/>
  <c r="S937" i="1" s="1"/>
  <c r="O937" i="1"/>
  <c r="Q937" i="1" s="1"/>
  <c r="T937" i="1" s="1"/>
  <c r="P934" i="1"/>
  <c r="S934" i="1" s="1"/>
  <c r="O934" i="1"/>
  <c r="Q934" i="1" s="1"/>
  <c r="T934" i="1" s="1"/>
  <c r="P932" i="1"/>
  <c r="S932" i="1" s="1"/>
  <c r="O932" i="1"/>
  <c r="Q932" i="1" s="1"/>
  <c r="T932" i="1" s="1"/>
  <c r="P931" i="1"/>
  <c r="S931" i="1" s="1"/>
  <c r="O931" i="1"/>
  <c r="Q931" i="1" s="1"/>
  <c r="T931" i="1" s="1"/>
  <c r="P930" i="1"/>
  <c r="S930" i="1" s="1"/>
  <c r="O930" i="1"/>
  <c r="Q930" i="1" s="1"/>
  <c r="T930" i="1" s="1"/>
  <c r="P928" i="1"/>
  <c r="S928" i="1" s="1"/>
  <c r="O928" i="1"/>
  <c r="Q928" i="1" s="1"/>
  <c r="T928" i="1" s="1"/>
  <c r="P927" i="1"/>
  <c r="S927" i="1" s="1"/>
  <c r="O927" i="1"/>
  <c r="Q927" i="1" s="1"/>
  <c r="T927" i="1" s="1"/>
  <c r="P924" i="1"/>
  <c r="S924" i="1" s="1"/>
  <c r="O924" i="1"/>
  <c r="Q924" i="1" s="1"/>
  <c r="T924" i="1" s="1"/>
  <c r="P919" i="1"/>
  <c r="S919" i="1" s="1"/>
  <c r="O919" i="1"/>
  <c r="Q919" i="1" s="1"/>
  <c r="T919" i="1" s="1"/>
  <c r="P917" i="1"/>
  <c r="S917" i="1" s="1"/>
  <c r="O917" i="1"/>
  <c r="Q917" i="1" s="1"/>
  <c r="T917" i="1" s="1"/>
  <c r="P915" i="1"/>
  <c r="S915" i="1" s="1"/>
  <c r="O915" i="1"/>
  <c r="Q915" i="1" s="1"/>
  <c r="T915" i="1" s="1"/>
  <c r="P914" i="1"/>
  <c r="S914" i="1" s="1"/>
  <c r="O914" i="1"/>
  <c r="Q914" i="1" s="1"/>
  <c r="T914" i="1" s="1"/>
  <c r="P912" i="1"/>
  <c r="S912" i="1" s="1"/>
  <c r="O912" i="1"/>
  <c r="Q912" i="1" s="1"/>
  <c r="T912" i="1" s="1"/>
  <c r="P910" i="1"/>
  <c r="S910" i="1" s="1"/>
  <c r="O910" i="1"/>
  <c r="Q910" i="1" s="1"/>
  <c r="T910" i="1" s="1"/>
  <c r="P909" i="1"/>
  <c r="S909" i="1" s="1"/>
  <c r="O909" i="1"/>
  <c r="Q909" i="1" s="1"/>
  <c r="T909" i="1" s="1"/>
  <c r="P902" i="1"/>
  <c r="S902" i="1" s="1"/>
  <c r="O902" i="1"/>
  <c r="Q902" i="1" s="1"/>
  <c r="T902" i="1" s="1"/>
  <c r="P897" i="1"/>
  <c r="S897" i="1" s="1"/>
  <c r="O897" i="1"/>
  <c r="Q897" i="1" s="1"/>
  <c r="T897" i="1" s="1"/>
  <c r="P894" i="1"/>
  <c r="S894" i="1" s="1"/>
  <c r="O894" i="1"/>
  <c r="Q894" i="1" s="1"/>
  <c r="T894" i="1" s="1"/>
  <c r="P893" i="1"/>
  <c r="S893" i="1" s="1"/>
  <c r="O893" i="1"/>
  <c r="Q893" i="1" s="1"/>
  <c r="T893" i="1" s="1"/>
  <c r="P892" i="1"/>
  <c r="S892" i="1" s="1"/>
  <c r="O892" i="1"/>
  <c r="Q892" i="1" s="1"/>
  <c r="T892" i="1" s="1"/>
  <c r="P891" i="1"/>
  <c r="S891" i="1" s="1"/>
  <c r="O891" i="1"/>
  <c r="Q891" i="1" s="1"/>
  <c r="T891" i="1" s="1"/>
  <c r="P890" i="1"/>
  <c r="S890" i="1" s="1"/>
  <c r="O890" i="1"/>
  <c r="Q890" i="1" s="1"/>
  <c r="T890" i="1" s="1"/>
  <c r="P889" i="1"/>
  <c r="S889" i="1" s="1"/>
  <c r="O889" i="1"/>
  <c r="Q889" i="1" s="1"/>
  <c r="T889" i="1" s="1"/>
  <c r="P888" i="1"/>
  <c r="S888" i="1" s="1"/>
  <c r="O888" i="1"/>
  <c r="Q888" i="1" s="1"/>
  <c r="T888" i="1" s="1"/>
  <c r="P887" i="1"/>
  <c r="S887" i="1" s="1"/>
  <c r="O887" i="1"/>
  <c r="Q887" i="1" s="1"/>
  <c r="T887" i="1" s="1"/>
  <c r="P886" i="1"/>
  <c r="S886" i="1" s="1"/>
  <c r="O886" i="1"/>
  <c r="Q886" i="1" s="1"/>
  <c r="T886" i="1" s="1"/>
  <c r="P876" i="1"/>
  <c r="S876" i="1" s="1"/>
  <c r="O876" i="1"/>
  <c r="Q876" i="1" s="1"/>
  <c r="T876" i="1" s="1"/>
  <c r="P875" i="1"/>
  <c r="S875" i="1" s="1"/>
  <c r="O875" i="1"/>
  <c r="Q875" i="1" s="1"/>
  <c r="T875" i="1" s="1"/>
  <c r="P869" i="1"/>
  <c r="S869" i="1" s="1"/>
  <c r="O869" i="1"/>
  <c r="Q869" i="1" s="1"/>
  <c r="T869" i="1" s="1"/>
  <c r="P868" i="1"/>
  <c r="S868" i="1" s="1"/>
  <c r="O868" i="1"/>
  <c r="Q868" i="1" s="1"/>
  <c r="T868" i="1" s="1"/>
  <c r="P867" i="1"/>
  <c r="S867" i="1" s="1"/>
  <c r="O867" i="1"/>
  <c r="Q867" i="1" s="1"/>
  <c r="T867" i="1" s="1"/>
  <c r="P865" i="1"/>
  <c r="S865" i="1" s="1"/>
  <c r="O865" i="1"/>
  <c r="Q865" i="1" s="1"/>
  <c r="T865" i="1" s="1"/>
  <c r="P863" i="1"/>
  <c r="S863" i="1" s="1"/>
  <c r="O863" i="1"/>
  <c r="Q863" i="1" s="1"/>
  <c r="T863" i="1" s="1"/>
  <c r="P859" i="1"/>
  <c r="S859" i="1" s="1"/>
  <c r="O859" i="1"/>
  <c r="Q859" i="1" s="1"/>
  <c r="T859" i="1" s="1"/>
  <c r="P858" i="1"/>
  <c r="S858" i="1" s="1"/>
  <c r="O858" i="1"/>
  <c r="Q858" i="1" s="1"/>
  <c r="T858" i="1" s="1"/>
  <c r="P857" i="1"/>
  <c r="S857" i="1" s="1"/>
  <c r="O857" i="1"/>
  <c r="Q857" i="1" s="1"/>
  <c r="T857" i="1" s="1"/>
  <c r="P856" i="1"/>
  <c r="S856" i="1" s="1"/>
  <c r="O856" i="1"/>
  <c r="Q856" i="1" s="1"/>
  <c r="T856" i="1" s="1"/>
  <c r="P855" i="1"/>
  <c r="S855" i="1" s="1"/>
  <c r="O855" i="1"/>
  <c r="Q855" i="1" s="1"/>
  <c r="T855" i="1" s="1"/>
  <c r="P854" i="1"/>
  <c r="S854" i="1" s="1"/>
  <c r="O854" i="1"/>
  <c r="Q854" i="1" s="1"/>
  <c r="T854" i="1" s="1"/>
  <c r="P853" i="1"/>
  <c r="S853" i="1" s="1"/>
  <c r="O853" i="1"/>
  <c r="Q853" i="1" s="1"/>
  <c r="T853" i="1" s="1"/>
  <c r="P852" i="1"/>
  <c r="S852" i="1" s="1"/>
  <c r="O852" i="1"/>
  <c r="Q852" i="1" s="1"/>
  <c r="T852" i="1" s="1"/>
  <c r="P851" i="1"/>
  <c r="S851" i="1" s="1"/>
  <c r="O851" i="1"/>
  <c r="Q851" i="1" s="1"/>
  <c r="T851" i="1" s="1"/>
  <c r="P850" i="1"/>
  <c r="S850" i="1" s="1"/>
  <c r="O850" i="1"/>
  <c r="Q850" i="1" s="1"/>
  <c r="T850" i="1" s="1"/>
  <c r="P849" i="1"/>
  <c r="S849" i="1" s="1"/>
  <c r="O849" i="1"/>
  <c r="Q849" i="1" s="1"/>
  <c r="T849" i="1" s="1"/>
  <c r="P848" i="1"/>
  <c r="S848" i="1" s="1"/>
  <c r="O848" i="1"/>
  <c r="Q848" i="1" s="1"/>
  <c r="T848" i="1" s="1"/>
  <c r="P846" i="1"/>
  <c r="S846" i="1" s="1"/>
  <c r="O846" i="1"/>
  <c r="Q846" i="1" s="1"/>
  <c r="T846" i="1" s="1"/>
  <c r="P845" i="1"/>
  <c r="S845" i="1" s="1"/>
  <c r="O845" i="1"/>
  <c r="Q845" i="1" s="1"/>
  <c r="T845" i="1" s="1"/>
  <c r="P844" i="1"/>
  <c r="S844" i="1" s="1"/>
  <c r="O844" i="1"/>
  <c r="Q844" i="1" s="1"/>
  <c r="T844" i="1" s="1"/>
  <c r="P843" i="1"/>
  <c r="S843" i="1" s="1"/>
  <c r="O843" i="1"/>
  <c r="Q843" i="1" s="1"/>
  <c r="T843" i="1" s="1"/>
  <c r="P842" i="1"/>
  <c r="S842" i="1" s="1"/>
  <c r="O842" i="1"/>
  <c r="Q842" i="1" s="1"/>
  <c r="T842" i="1" s="1"/>
  <c r="P841" i="1"/>
  <c r="S841" i="1" s="1"/>
  <c r="O841" i="1"/>
  <c r="Q841" i="1" s="1"/>
  <c r="T841" i="1" s="1"/>
  <c r="P840" i="1"/>
  <c r="S840" i="1" s="1"/>
  <c r="O840" i="1"/>
  <c r="Q840" i="1" s="1"/>
  <c r="T840" i="1" s="1"/>
  <c r="P839" i="1"/>
  <c r="S839" i="1" s="1"/>
  <c r="O839" i="1"/>
  <c r="Q839" i="1" s="1"/>
  <c r="T839" i="1" s="1"/>
  <c r="P838" i="1"/>
  <c r="S838" i="1" s="1"/>
  <c r="O838" i="1"/>
  <c r="Q838" i="1" s="1"/>
  <c r="T838" i="1" s="1"/>
  <c r="P830" i="1"/>
  <c r="S830" i="1" s="1"/>
  <c r="O830" i="1"/>
  <c r="Q830" i="1" s="1"/>
  <c r="T830" i="1" s="1"/>
  <c r="P826" i="1"/>
  <c r="S826" i="1" s="1"/>
  <c r="O826" i="1"/>
  <c r="Q826" i="1" s="1"/>
  <c r="T826" i="1" s="1"/>
  <c r="P819" i="1"/>
  <c r="S819" i="1" s="1"/>
  <c r="O819" i="1"/>
  <c r="Q819" i="1" s="1"/>
  <c r="T819" i="1" s="1"/>
  <c r="P818" i="1"/>
  <c r="S818" i="1" s="1"/>
  <c r="O818" i="1"/>
  <c r="Q818" i="1" s="1"/>
  <c r="T818" i="1" s="1"/>
  <c r="P817" i="1"/>
  <c r="S817" i="1" s="1"/>
  <c r="O817" i="1"/>
  <c r="Q817" i="1" s="1"/>
  <c r="T817" i="1" s="1"/>
  <c r="P816" i="1"/>
  <c r="S816" i="1" s="1"/>
  <c r="O816" i="1"/>
  <c r="Q816" i="1" s="1"/>
  <c r="T816" i="1" s="1"/>
  <c r="P815" i="1"/>
  <c r="S815" i="1" s="1"/>
  <c r="O815" i="1"/>
  <c r="Q815" i="1" s="1"/>
  <c r="T815" i="1" s="1"/>
  <c r="P814" i="1"/>
  <c r="S814" i="1" s="1"/>
  <c r="O814" i="1"/>
  <c r="Q814" i="1" s="1"/>
  <c r="T814" i="1" s="1"/>
  <c r="P813" i="1"/>
  <c r="S813" i="1" s="1"/>
  <c r="O813" i="1"/>
  <c r="Q813" i="1" s="1"/>
  <c r="T813" i="1" s="1"/>
  <c r="P812" i="1"/>
  <c r="S812" i="1" s="1"/>
  <c r="O812" i="1"/>
  <c r="Q812" i="1" s="1"/>
  <c r="T812" i="1" s="1"/>
  <c r="P811" i="1"/>
  <c r="S811" i="1" s="1"/>
  <c r="O811" i="1"/>
  <c r="Q811" i="1" s="1"/>
  <c r="T811" i="1" s="1"/>
  <c r="P810" i="1"/>
  <c r="S810" i="1" s="1"/>
  <c r="O810" i="1"/>
  <c r="Q810" i="1" s="1"/>
  <c r="T810" i="1" s="1"/>
  <c r="P809" i="1"/>
  <c r="S809" i="1" s="1"/>
  <c r="O809" i="1"/>
  <c r="Q809" i="1" s="1"/>
  <c r="T809" i="1" s="1"/>
  <c r="P775" i="1"/>
  <c r="S775" i="1" s="1"/>
  <c r="O775" i="1"/>
  <c r="Q775" i="1" s="1"/>
  <c r="T775" i="1" s="1"/>
  <c r="P772" i="1"/>
  <c r="S772" i="1" s="1"/>
  <c r="O772" i="1"/>
  <c r="Q772" i="1" s="1"/>
  <c r="T772" i="1" s="1"/>
  <c r="P771" i="1"/>
  <c r="S771" i="1" s="1"/>
  <c r="O771" i="1"/>
  <c r="Q771" i="1" s="1"/>
  <c r="T771" i="1" s="1"/>
  <c r="P757" i="1"/>
  <c r="S757" i="1" s="1"/>
  <c r="O757" i="1"/>
  <c r="Q757" i="1" s="1"/>
  <c r="T757" i="1" s="1"/>
  <c r="P756" i="1"/>
  <c r="S756" i="1" s="1"/>
  <c r="O756" i="1"/>
  <c r="Q756" i="1" s="1"/>
  <c r="T756" i="1" s="1"/>
  <c r="P753" i="1"/>
  <c r="S753" i="1" s="1"/>
  <c r="O753" i="1"/>
  <c r="Q753" i="1" s="1"/>
  <c r="T753" i="1" s="1"/>
  <c r="P744" i="1"/>
  <c r="S744" i="1" s="1"/>
  <c r="O744" i="1"/>
  <c r="Q744" i="1" s="1"/>
  <c r="T744" i="1" s="1"/>
  <c r="P739" i="1"/>
  <c r="S739" i="1" s="1"/>
  <c r="O739" i="1"/>
  <c r="Q739" i="1" s="1"/>
  <c r="T739" i="1" s="1"/>
  <c r="P736" i="1"/>
  <c r="S736" i="1" s="1"/>
  <c r="O736" i="1"/>
  <c r="Q736" i="1" s="1"/>
  <c r="T736" i="1" s="1"/>
  <c r="P735" i="1"/>
  <c r="S735" i="1" s="1"/>
  <c r="O735" i="1"/>
  <c r="Q735" i="1" s="1"/>
  <c r="T735" i="1" s="1"/>
  <c r="P734" i="1"/>
  <c r="S734" i="1" s="1"/>
  <c r="O734" i="1"/>
  <c r="Q734" i="1" s="1"/>
  <c r="T734" i="1" s="1"/>
  <c r="P731" i="1"/>
  <c r="S731" i="1" s="1"/>
  <c r="O731" i="1"/>
  <c r="Q731" i="1" s="1"/>
  <c r="T731" i="1" s="1"/>
  <c r="P730" i="1"/>
  <c r="S730" i="1" s="1"/>
  <c r="O730" i="1"/>
  <c r="Q730" i="1" s="1"/>
  <c r="T730" i="1" s="1"/>
  <c r="P727" i="1"/>
  <c r="S727" i="1" s="1"/>
  <c r="O727" i="1"/>
  <c r="Q727" i="1" s="1"/>
  <c r="T727" i="1" s="1"/>
  <c r="P726" i="1"/>
  <c r="S726" i="1" s="1"/>
  <c r="O726" i="1"/>
  <c r="Q726" i="1" s="1"/>
  <c r="T726" i="1" s="1"/>
  <c r="P725" i="1"/>
  <c r="S725" i="1" s="1"/>
  <c r="O725" i="1"/>
  <c r="Q725" i="1" s="1"/>
  <c r="T725" i="1" s="1"/>
  <c r="P724" i="1"/>
  <c r="S724" i="1" s="1"/>
  <c r="O724" i="1"/>
  <c r="Q724" i="1" s="1"/>
  <c r="T724" i="1" s="1"/>
  <c r="P723" i="1"/>
  <c r="S723" i="1" s="1"/>
  <c r="O723" i="1"/>
  <c r="Q723" i="1" s="1"/>
  <c r="T723" i="1" s="1"/>
  <c r="P722" i="1"/>
  <c r="S722" i="1" s="1"/>
  <c r="O722" i="1"/>
  <c r="Q722" i="1" s="1"/>
  <c r="T722" i="1" s="1"/>
  <c r="P719" i="1"/>
  <c r="S719" i="1" s="1"/>
  <c r="O719" i="1"/>
  <c r="Q719" i="1" s="1"/>
  <c r="T719" i="1" s="1"/>
  <c r="P711" i="1"/>
  <c r="S711" i="1" s="1"/>
  <c r="O711" i="1"/>
  <c r="Q711" i="1" s="1"/>
  <c r="T711" i="1" s="1"/>
  <c r="P710" i="1"/>
  <c r="S710" i="1" s="1"/>
  <c r="O710" i="1"/>
  <c r="Q710" i="1" s="1"/>
  <c r="T710" i="1" s="1"/>
  <c r="P709" i="1"/>
  <c r="S709" i="1" s="1"/>
  <c r="O709" i="1"/>
  <c r="Q709" i="1" s="1"/>
  <c r="T709" i="1" s="1"/>
  <c r="P708" i="1"/>
  <c r="S708" i="1" s="1"/>
  <c r="O708" i="1"/>
  <c r="Q708" i="1" s="1"/>
  <c r="T708" i="1" s="1"/>
  <c r="P707" i="1"/>
  <c r="S707" i="1" s="1"/>
  <c r="O707" i="1"/>
  <c r="Q707" i="1" s="1"/>
  <c r="T707" i="1" s="1"/>
  <c r="P706" i="1"/>
  <c r="S706" i="1" s="1"/>
  <c r="O706" i="1"/>
  <c r="Q706" i="1" s="1"/>
  <c r="T706" i="1" s="1"/>
  <c r="P705" i="1"/>
  <c r="S705" i="1" s="1"/>
  <c r="O705" i="1"/>
  <c r="Q705" i="1" s="1"/>
  <c r="T705" i="1" s="1"/>
  <c r="P701" i="1"/>
  <c r="S701" i="1" s="1"/>
  <c r="O701" i="1"/>
  <c r="Q701" i="1" s="1"/>
  <c r="T701" i="1" s="1"/>
  <c r="P698" i="1"/>
  <c r="S698" i="1" s="1"/>
  <c r="O698" i="1"/>
  <c r="Q698" i="1" s="1"/>
  <c r="T698" i="1" s="1"/>
  <c r="P697" i="1"/>
  <c r="S697" i="1" s="1"/>
  <c r="O697" i="1"/>
  <c r="Q697" i="1" s="1"/>
  <c r="T697" i="1" s="1"/>
  <c r="P696" i="1"/>
  <c r="S696" i="1" s="1"/>
  <c r="O696" i="1"/>
  <c r="Q696" i="1" s="1"/>
  <c r="T696" i="1" s="1"/>
  <c r="P695" i="1"/>
  <c r="S695" i="1" s="1"/>
  <c r="O695" i="1"/>
  <c r="Q695" i="1" s="1"/>
  <c r="T695" i="1" s="1"/>
  <c r="P694" i="1"/>
  <c r="S694" i="1" s="1"/>
  <c r="O694" i="1"/>
  <c r="Q694" i="1" s="1"/>
  <c r="T694" i="1" s="1"/>
  <c r="P693" i="1"/>
  <c r="S693" i="1" s="1"/>
  <c r="O693" i="1"/>
  <c r="Q693" i="1" s="1"/>
  <c r="T693" i="1" s="1"/>
  <c r="P690" i="1"/>
  <c r="S690" i="1" s="1"/>
  <c r="O690" i="1"/>
  <c r="Q690" i="1" s="1"/>
  <c r="T690" i="1" s="1"/>
  <c r="P689" i="1"/>
  <c r="S689" i="1" s="1"/>
  <c r="O689" i="1"/>
  <c r="Q689" i="1" s="1"/>
  <c r="T689" i="1" s="1"/>
  <c r="P688" i="1"/>
  <c r="S688" i="1" s="1"/>
  <c r="O688" i="1"/>
  <c r="Q688" i="1" s="1"/>
  <c r="T688" i="1" s="1"/>
  <c r="P687" i="1"/>
  <c r="S687" i="1" s="1"/>
  <c r="O687" i="1"/>
  <c r="Q687" i="1" s="1"/>
  <c r="T687" i="1" s="1"/>
  <c r="P684" i="1"/>
  <c r="S684" i="1" s="1"/>
  <c r="O684" i="1"/>
  <c r="Q684" i="1" s="1"/>
  <c r="T684" i="1" s="1"/>
  <c r="P682" i="1"/>
  <c r="S682" i="1" s="1"/>
  <c r="O682" i="1"/>
  <c r="Q682" i="1" s="1"/>
  <c r="T682" i="1" s="1"/>
  <c r="P680" i="1"/>
  <c r="S680" i="1" s="1"/>
  <c r="O680" i="1"/>
  <c r="Q680" i="1" s="1"/>
  <c r="T680" i="1" s="1"/>
  <c r="P679" i="1"/>
  <c r="S679" i="1" s="1"/>
  <c r="O679" i="1"/>
  <c r="Q679" i="1" s="1"/>
  <c r="T679" i="1" s="1"/>
  <c r="P678" i="1"/>
  <c r="S678" i="1" s="1"/>
  <c r="O678" i="1"/>
  <c r="Q678" i="1" s="1"/>
  <c r="T678" i="1" s="1"/>
  <c r="P675" i="1"/>
  <c r="S675" i="1" s="1"/>
  <c r="O675" i="1"/>
  <c r="Q675" i="1" s="1"/>
  <c r="T675" i="1" s="1"/>
  <c r="P674" i="1"/>
  <c r="S674" i="1" s="1"/>
  <c r="O674" i="1"/>
  <c r="Q674" i="1" s="1"/>
  <c r="T674" i="1" s="1"/>
  <c r="P673" i="1"/>
  <c r="S673" i="1" s="1"/>
  <c r="O673" i="1"/>
  <c r="Q673" i="1" s="1"/>
  <c r="T673" i="1" s="1"/>
  <c r="P669" i="1"/>
  <c r="S669" i="1" s="1"/>
  <c r="O669" i="1"/>
  <c r="Q669" i="1" s="1"/>
  <c r="T669" i="1" s="1"/>
  <c r="P668" i="1"/>
  <c r="S668" i="1" s="1"/>
  <c r="O668" i="1"/>
  <c r="Q668" i="1" s="1"/>
  <c r="T668" i="1" s="1"/>
  <c r="P665" i="1"/>
  <c r="S665" i="1" s="1"/>
  <c r="O665" i="1"/>
  <c r="Q665" i="1" s="1"/>
  <c r="T665" i="1" s="1"/>
  <c r="P664" i="1"/>
  <c r="S664" i="1" s="1"/>
  <c r="O664" i="1"/>
  <c r="Q664" i="1" s="1"/>
  <c r="T664" i="1" s="1"/>
  <c r="P663" i="1"/>
  <c r="S663" i="1" s="1"/>
  <c r="O663" i="1"/>
  <c r="Q663" i="1" s="1"/>
  <c r="T663" i="1" s="1"/>
  <c r="P661" i="1"/>
  <c r="S661" i="1" s="1"/>
  <c r="O661" i="1"/>
  <c r="Q661" i="1" s="1"/>
  <c r="T661" i="1" s="1"/>
  <c r="P658" i="1"/>
  <c r="S658" i="1" s="1"/>
  <c r="O658" i="1"/>
  <c r="Q658" i="1" s="1"/>
  <c r="T658" i="1" s="1"/>
  <c r="P656" i="1"/>
  <c r="S656" i="1" s="1"/>
  <c r="O656" i="1"/>
  <c r="Q656" i="1" s="1"/>
  <c r="T656" i="1" s="1"/>
  <c r="P655" i="1"/>
  <c r="S655" i="1" s="1"/>
  <c r="O655" i="1"/>
  <c r="Q655" i="1" s="1"/>
  <c r="T655" i="1" s="1"/>
  <c r="P651" i="1"/>
  <c r="S651" i="1" s="1"/>
  <c r="O651" i="1"/>
  <c r="Q651" i="1" s="1"/>
  <c r="T651" i="1" s="1"/>
  <c r="P650" i="1"/>
  <c r="S650" i="1" s="1"/>
  <c r="O650" i="1"/>
  <c r="Q650" i="1" s="1"/>
  <c r="T650" i="1" s="1"/>
  <c r="P649" i="1"/>
  <c r="S649" i="1" s="1"/>
  <c r="O649" i="1"/>
  <c r="Q649" i="1" s="1"/>
  <c r="T649" i="1" s="1"/>
  <c r="P648" i="1"/>
  <c r="S648" i="1" s="1"/>
  <c r="O648" i="1"/>
  <c r="Q648" i="1" s="1"/>
  <c r="T648" i="1" s="1"/>
  <c r="P647" i="1"/>
  <c r="S647" i="1" s="1"/>
  <c r="O647" i="1"/>
  <c r="Q647" i="1" s="1"/>
  <c r="T647" i="1" s="1"/>
  <c r="P646" i="1"/>
  <c r="S646" i="1" s="1"/>
  <c r="O646" i="1"/>
  <c r="Q646" i="1" s="1"/>
  <c r="T646" i="1" s="1"/>
  <c r="P645" i="1"/>
  <c r="S645" i="1" s="1"/>
  <c r="O645" i="1"/>
  <c r="Q645" i="1" s="1"/>
  <c r="T645" i="1" s="1"/>
  <c r="P644" i="1"/>
  <c r="S644" i="1" s="1"/>
  <c r="O644" i="1"/>
  <c r="Q644" i="1" s="1"/>
  <c r="T644" i="1" s="1"/>
  <c r="P643" i="1"/>
  <c r="S643" i="1" s="1"/>
  <c r="O643" i="1"/>
  <c r="Q643" i="1" s="1"/>
  <c r="T643" i="1" s="1"/>
  <c r="P642" i="1"/>
  <c r="S642" i="1" s="1"/>
  <c r="O642" i="1"/>
  <c r="Q642" i="1" s="1"/>
  <c r="T642" i="1" s="1"/>
  <c r="P641" i="1"/>
  <c r="S641" i="1" s="1"/>
  <c r="O641" i="1"/>
  <c r="Q641" i="1" s="1"/>
  <c r="T641" i="1" s="1"/>
  <c r="P640" i="1"/>
  <c r="S640" i="1" s="1"/>
  <c r="O640" i="1"/>
  <c r="Q640" i="1" s="1"/>
  <c r="T640" i="1" s="1"/>
  <c r="P639" i="1"/>
  <c r="S639" i="1" s="1"/>
  <c r="O639" i="1"/>
  <c r="Q639" i="1" s="1"/>
  <c r="T639" i="1" s="1"/>
  <c r="P638" i="1"/>
  <c r="S638" i="1" s="1"/>
  <c r="O638" i="1"/>
  <c r="Q638" i="1" s="1"/>
  <c r="T638" i="1" s="1"/>
  <c r="P637" i="1"/>
  <c r="S637" i="1" s="1"/>
  <c r="O637" i="1"/>
  <c r="Q637" i="1" s="1"/>
  <c r="T637" i="1" s="1"/>
  <c r="P636" i="1"/>
  <c r="S636" i="1" s="1"/>
  <c r="O636" i="1"/>
  <c r="Q636" i="1" s="1"/>
  <c r="T636" i="1" s="1"/>
  <c r="P635" i="1"/>
  <c r="S635" i="1" s="1"/>
  <c r="O635" i="1"/>
  <c r="Q635" i="1" s="1"/>
  <c r="T635" i="1" s="1"/>
  <c r="P634" i="1"/>
  <c r="S634" i="1" s="1"/>
  <c r="O634" i="1"/>
  <c r="Q634" i="1" s="1"/>
  <c r="T634" i="1" s="1"/>
  <c r="P633" i="1"/>
  <c r="S633" i="1" s="1"/>
  <c r="O633" i="1"/>
  <c r="Q633" i="1" s="1"/>
  <c r="T633" i="1" s="1"/>
  <c r="P632" i="1"/>
  <c r="S632" i="1" s="1"/>
  <c r="O632" i="1"/>
  <c r="Q632" i="1" s="1"/>
  <c r="T632" i="1" s="1"/>
  <c r="P631" i="1"/>
  <c r="S631" i="1" s="1"/>
  <c r="O631" i="1"/>
  <c r="Q631" i="1" s="1"/>
  <c r="T631" i="1" s="1"/>
  <c r="P630" i="1"/>
  <c r="S630" i="1" s="1"/>
  <c r="O630" i="1"/>
  <c r="Q630" i="1" s="1"/>
  <c r="T630" i="1" s="1"/>
  <c r="P629" i="1"/>
  <c r="S629" i="1" s="1"/>
  <c r="O629" i="1"/>
  <c r="Q629" i="1" s="1"/>
  <c r="T629" i="1" s="1"/>
  <c r="P628" i="1"/>
  <c r="S628" i="1" s="1"/>
  <c r="O628" i="1"/>
  <c r="Q628" i="1" s="1"/>
  <c r="T628" i="1" s="1"/>
  <c r="P627" i="1"/>
  <c r="S627" i="1" s="1"/>
  <c r="O627" i="1"/>
  <c r="Q627" i="1" s="1"/>
  <c r="T627" i="1" s="1"/>
  <c r="P626" i="1"/>
  <c r="S626" i="1" s="1"/>
  <c r="O626" i="1"/>
  <c r="Q626" i="1" s="1"/>
  <c r="T626" i="1" s="1"/>
  <c r="P625" i="1"/>
  <c r="S625" i="1" s="1"/>
  <c r="O625" i="1"/>
  <c r="Q625" i="1" s="1"/>
  <c r="T625" i="1" s="1"/>
  <c r="P623" i="1"/>
  <c r="S623" i="1" s="1"/>
  <c r="O623" i="1"/>
  <c r="Q623" i="1" s="1"/>
  <c r="T623" i="1" s="1"/>
  <c r="P622" i="1"/>
  <c r="S622" i="1" s="1"/>
  <c r="O622" i="1"/>
  <c r="Q622" i="1" s="1"/>
  <c r="T622" i="1" s="1"/>
  <c r="P621" i="1"/>
  <c r="S621" i="1" s="1"/>
  <c r="O621" i="1"/>
  <c r="Q621" i="1" s="1"/>
  <c r="T621" i="1" s="1"/>
  <c r="P620" i="1"/>
  <c r="S620" i="1" s="1"/>
  <c r="O620" i="1"/>
  <c r="Q620" i="1" s="1"/>
  <c r="T620" i="1" s="1"/>
  <c r="P619" i="1"/>
  <c r="S619" i="1" s="1"/>
  <c r="O619" i="1"/>
  <c r="Q619" i="1" s="1"/>
  <c r="T619" i="1" s="1"/>
  <c r="P618" i="1"/>
  <c r="S618" i="1" s="1"/>
  <c r="O618" i="1"/>
  <c r="Q618" i="1" s="1"/>
  <c r="T618" i="1" s="1"/>
  <c r="P617" i="1"/>
  <c r="S617" i="1" s="1"/>
  <c r="O617" i="1"/>
  <c r="Q617" i="1" s="1"/>
  <c r="T617" i="1" s="1"/>
  <c r="P616" i="1"/>
  <c r="S616" i="1" s="1"/>
  <c r="O616" i="1"/>
  <c r="Q616" i="1" s="1"/>
  <c r="T616" i="1" s="1"/>
  <c r="P615" i="1"/>
  <c r="S615" i="1" s="1"/>
  <c r="O615" i="1"/>
  <c r="Q615" i="1" s="1"/>
  <c r="T615" i="1" s="1"/>
  <c r="P614" i="1"/>
  <c r="S614" i="1" s="1"/>
  <c r="O614" i="1"/>
  <c r="Q614" i="1" s="1"/>
  <c r="T614" i="1" s="1"/>
  <c r="P613" i="1"/>
  <c r="S613" i="1" s="1"/>
  <c r="O613" i="1"/>
  <c r="Q613" i="1" s="1"/>
  <c r="T613" i="1" s="1"/>
  <c r="P612" i="1"/>
  <c r="S612" i="1" s="1"/>
  <c r="O612" i="1"/>
  <c r="Q612" i="1" s="1"/>
  <c r="T612" i="1" s="1"/>
  <c r="P611" i="1"/>
  <c r="S611" i="1" s="1"/>
  <c r="O611" i="1"/>
  <c r="Q611" i="1" s="1"/>
  <c r="T611" i="1" s="1"/>
  <c r="P610" i="1"/>
  <c r="S610" i="1" s="1"/>
  <c r="O610" i="1"/>
  <c r="Q610" i="1" s="1"/>
  <c r="T610" i="1" s="1"/>
  <c r="P609" i="1"/>
  <c r="S609" i="1" s="1"/>
  <c r="O609" i="1"/>
  <c r="Q609" i="1" s="1"/>
  <c r="T609" i="1" s="1"/>
  <c r="P608" i="1"/>
  <c r="S608" i="1" s="1"/>
  <c r="O608" i="1"/>
  <c r="Q608" i="1" s="1"/>
  <c r="T608" i="1" s="1"/>
  <c r="P607" i="1"/>
  <c r="S607" i="1" s="1"/>
  <c r="O607" i="1"/>
  <c r="Q607" i="1" s="1"/>
  <c r="T607" i="1" s="1"/>
  <c r="P606" i="1"/>
  <c r="S606" i="1" s="1"/>
  <c r="O606" i="1"/>
  <c r="Q606" i="1" s="1"/>
  <c r="T606" i="1" s="1"/>
  <c r="P605" i="1"/>
  <c r="S605" i="1" s="1"/>
  <c r="O605" i="1"/>
  <c r="Q605" i="1" s="1"/>
  <c r="T605" i="1" s="1"/>
  <c r="P604" i="1"/>
  <c r="S604" i="1" s="1"/>
  <c r="O604" i="1"/>
  <c r="Q604" i="1" s="1"/>
  <c r="T604" i="1" s="1"/>
  <c r="P603" i="1"/>
  <c r="S603" i="1" s="1"/>
  <c r="O603" i="1"/>
  <c r="Q603" i="1" s="1"/>
  <c r="T603" i="1" s="1"/>
  <c r="P602" i="1"/>
  <c r="S602" i="1" s="1"/>
  <c r="O602" i="1"/>
  <c r="Q602" i="1" s="1"/>
  <c r="T602" i="1" s="1"/>
  <c r="P601" i="1"/>
  <c r="S601" i="1" s="1"/>
  <c r="O601" i="1"/>
  <c r="Q601" i="1" s="1"/>
  <c r="T601" i="1" s="1"/>
  <c r="P600" i="1"/>
  <c r="S600" i="1" s="1"/>
  <c r="O600" i="1"/>
  <c r="Q600" i="1" s="1"/>
  <c r="T600" i="1" s="1"/>
  <c r="P599" i="1"/>
  <c r="S599" i="1" s="1"/>
  <c r="O599" i="1"/>
  <c r="Q599" i="1" s="1"/>
  <c r="T599" i="1" s="1"/>
  <c r="P598" i="1"/>
  <c r="S598" i="1" s="1"/>
  <c r="O598" i="1"/>
  <c r="Q598" i="1" s="1"/>
  <c r="T598" i="1" s="1"/>
  <c r="P597" i="1"/>
  <c r="S597" i="1" s="1"/>
  <c r="O597" i="1"/>
  <c r="Q597" i="1" s="1"/>
  <c r="T597" i="1" s="1"/>
  <c r="P596" i="1"/>
  <c r="S596" i="1" s="1"/>
  <c r="O596" i="1"/>
  <c r="Q596" i="1" s="1"/>
  <c r="T596" i="1" s="1"/>
  <c r="P595" i="1"/>
  <c r="S595" i="1" s="1"/>
  <c r="O595" i="1"/>
  <c r="Q595" i="1" s="1"/>
  <c r="T595" i="1" s="1"/>
  <c r="P594" i="1"/>
  <c r="S594" i="1" s="1"/>
  <c r="O594" i="1"/>
  <c r="Q594" i="1" s="1"/>
  <c r="T594" i="1" s="1"/>
  <c r="P593" i="1"/>
  <c r="S593" i="1" s="1"/>
  <c r="O593" i="1"/>
  <c r="Q593" i="1" s="1"/>
  <c r="T593" i="1" s="1"/>
  <c r="P592" i="1"/>
  <c r="S592" i="1" s="1"/>
  <c r="O592" i="1"/>
  <c r="Q592" i="1" s="1"/>
  <c r="T592" i="1" s="1"/>
  <c r="P591" i="1"/>
  <c r="S591" i="1" s="1"/>
  <c r="O591" i="1"/>
  <c r="Q591" i="1" s="1"/>
  <c r="T591" i="1" s="1"/>
  <c r="P590" i="1"/>
  <c r="S590" i="1" s="1"/>
  <c r="O590" i="1"/>
  <c r="Q590" i="1" s="1"/>
  <c r="T590" i="1" s="1"/>
  <c r="P589" i="1"/>
  <c r="S589" i="1" s="1"/>
  <c r="O589" i="1"/>
  <c r="Q589" i="1" s="1"/>
  <c r="T589" i="1" s="1"/>
  <c r="P588" i="1"/>
  <c r="S588" i="1" s="1"/>
  <c r="O588" i="1"/>
  <c r="Q588" i="1" s="1"/>
  <c r="T588" i="1" s="1"/>
  <c r="P586" i="1"/>
  <c r="S586" i="1" s="1"/>
  <c r="O586" i="1"/>
  <c r="Q586" i="1" s="1"/>
  <c r="T586" i="1" s="1"/>
  <c r="P585" i="1"/>
  <c r="S585" i="1" s="1"/>
  <c r="O585" i="1"/>
  <c r="Q585" i="1" s="1"/>
  <c r="T585" i="1" s="1"/>
  <c r="P584" i="1"/>
  <c r="S584" i="1" s="1"/>
  <c r="O584" i="1"/>
  <c r="Q584" i="1" s="1"/>
  <c r="T584" i="1" s="1"/>
  <c r="P583" i="1"/>
  <c r="S583" i="1" s="1"/>
  <c r="O583" i="1"/>
  <c r="Q583" i="1" s="1"/>
  <c r="T583" i="1" s="1"/>
  <c r="P582" i="1"/>
  <c r="S582" i="1" s="1"/>
  <c r="O582" i="1"/>
  <c r="Q582" i="1" s="1"/>
  <c r="T582" i="1" s="1"/>
  <c r="P581" i="1"/>
  <c r="S581" i="1" s="1"/>
  <c r="O581" i="1"/>
  <c r="Q581" i="1" s="1"/>
  <c r="T581" i="1" s="1"/>
  <c r="P580" i="1"/>
  <c r="S580" i="1" s="1"/>
  <c r="O580" i="1"/>
  <c r="Q580" i="1" s="1"/>
  <c r="T580" i="1" s="1"/>
  <c r="P579" i="1"/>
  <c r="S579" i="1" s="1"/>
  <c r="O579" i="1"/>
  <c r="Q579" i="1" s="1"/>
  <c r="T579" i="1" s="1"/>
  <c r="P578" i="1"/>
  <c r="S578" i="1" s="1"/>
  <c r="O578" i="1"/>
  <c r="Q578" i="1" s="1"/>
  <c r="T578" i="1" s="1"/>
  <c r="P577" i="1"/>
  <c r="S577" i="1" s="1"/>
  <c r="O577" i="1"/>
  <c r="Q577" i="1" s="1"/>
  <c r="T577" i="1" s="1"/>
  <c r="P576" i="1"/>
  <c r="S576" i="1" s="1"/>
  <c r="O576" i="1"/>
  <c r="Q576" i="1" s="1"/>
  <c r="T576" i="1" s="1"/>
  <c r="P575" i="1"/>
  <c r="S575" i="1" s="1"/>
  <c r="O575" i="1"/>
  <c r="Q575" i="1" s="1"/>
  <c r="T575" i="1" s="1"/>
  <c r="P574" i="1"/>
  <c r="S574" i="1" s="1"/>
  <c r="O574" i="1"/>
  <c r="Q574" i="1" s="1"/>
  <c r="T574" i="1" s="1"/>
  <c r="P573" i="1"/>
  <c r="S573" i="1" s="1"/>
  <c r="O573" i="1"/>
  <c r="Q573" i="1" s="1"/>
  <c r="T573" i="1" s="1"/>
  <c r="P572" i="1"/>
  <c r="S572" i="1" s="1"/>
  <c r="O572" i="1"/>
  <c r="Q572" i="1" s="1"/>
  <c r="T572" i="1" s="1"/>
  <c r="P571" i="1"/>
  <c r="S571" i="1" s="1"/>
  <c r="O571" i="1"/>
  <c r="Q571" i="1" s="1"/>
  <c r="T571" i="1" s="1"/>
  <c r="P570" i="1"/>
  <c r="S570" i="1" s="1"/>
  <c r="O570" i="1"/>
  <c r="Q570" i="1" s="1"/>
  <c r="T570" i="1" s="1"/>
  <c r="P569" i="1"/>
  <c r="S569" i="1" s="1"/>
  <c r="O569" i="1"/>
  <c r="Q569" i="1" s="1"/>
  <c r="T569" i="1" s="1"/>
  <c r="P568" i="1"/>
  <c r="S568" i="1" s="1"/>
  <c r="O568" i="1"/>
  <c r="Q568" i="1" s="1"/>
  <c r="T568" i="1" s="1"/>
  <c r="P567" i="1"/>
  <c r="S567" i="1" s="1"/>
  <c r="O567" i="1"/>
  <c r="Q567" i="1" s="1"/>
  <c r="T567" i="1" s="1"/>
  <c r="P566" i="1"/>
  <c r="S566" i="1" s="1"/>
  <c r="O566" i="1"/>
  <c r="Q566" i="1" s="1"/>
  <c r="T566" i="1" s="1"/>
  <c r="P565" i="1"/>
  <c r="S565" i="1" s="1"/>
  <c r="O565" i="1"/>
  <c r="Q565" i="1" s="1"/>
  <c r="T565" i="1" s="1"/>
  <c r="P564" i="1"/>
  <c r="S564" i="1" s="1"/>
  <c r="O564" i="1"/>
  <c r="Q564" i="1" s="1"/>
  <c r="T564" i="1" s="1"/>
  <c r="P563" i="1"/>
  <c r="S563" i="1" s="1"/>
  <c r="O563" i="1"/>
  <c r="Q563" i="1" s="1"/>
  <c r="T563" i="1" s="1"/>
  <c r="P562" i="1"/>
  <c r="S562" i="1" s="1"/>
  <c r="O562" i="1"/>
  <c r="Q562" i="1" s="1"/>
  <c r="T562" i="1" s="1"/>
  <c r="P561" i="1"/>
  <c r="S561" i="1" s="1"/>
  <c r="O561" i="1"/>
  <c r="Q561" i="1" s="1"/>
  <c r="T561" i="1" s="1"/>
  <c r="P560" i="1"/>
  <c r="S560" i="1" s="1"/>
  <c r="O560" i="1"/>
  <c r="Q560" i="1" s="1"/>
  <c r="T560" i="1" s="1"/>
  <c r="P559" i="1"/>
  <c r="S559" i="1" s="1"/>
  <c r="O559" i="1"/>
  <c r="Q559" i="1" s="1"/>
  <c r="T559" i="1" s="1"/>
  <c r="P558" i="1"/>
  <c r="S558" i="1" s="1"/>
  <c r="O558" i="1"/>
  <c r="Q558" i="1" s="1"/>
  <c r="T558" i="1" s="1"/>
  <c r="P557" i="1"/>
  <c r="S557" i="1" s="1"/>
  <c r="O557" i="1"/>
  <c r="Q557" i="1" s="1"/>
  <c r="T557" i="1" s="1"/>
  <c r="P555" i="1"/>
  <c r="S555" i="1" s="1"/>
  <c r="O555" i="1"/>
  <c r="Q555" i="1" s="1"/>
  <c r="T555" i="1" s="1"/>
  <c r="P554" i="1"/>
  <c r="S554" i="1" s="1"/>
  <c r="O554" i="1"/>
  <c r="Q554" i="1" s="1"/>
  <c r="T554" i="1" s="1"/>
  <c r="P552" i="1"/>
  <c r="S552" i="1" s="1"/>
  <c r="O552" i="1"/>
  <c r="Q552" i="1" s="1"/>
  <c r="T552" i="1" s="1"/>
  <c r="P551" i="1"/>
  <c r="S551" i="1" s="1"/>
  <c r="O551" i="1"/>
  <c r="Q551" i="1" s="1"/>
  <c r="T551" i="1" s="1"/>
  <c r="P550" i="1"/>
  <c r="S550" i="1" s="1"/>
  <c r="O550" i="1"/>
  <c r="Q550" i="1" s="1"/>
  <c r="T550" i="1" s="1"/>
  <c r="P548" i="1"/>
  <c r="S548" i="1" s="1"/>
  <c r="O548" i="1"/>
  <c r="Q548" i="1" s="1"/>
  <c r="T548" i="1" s="1"/>
  <c r="P546" i="1"/>
  <c r="S546" i="1" s="1"/>
  <c r="O546" i="1"/>
  <c r="Q546" i="1" s="1"/>
  <c r="T546" i="1" s="1"/>
  <c r="P545" i="1"/>
  <c r="S545" i="1" s="1"/>
  <c r="O545" i="1"/>
  <c r="Q545" i="1" s="1"/>
  <c r="T545" i="1" s="1"/>
  <c r="P543" i="1"/>
  <c r="S543" i="1" s="1"/>
  <c r="O543" i="1"/>
  <c r="Q543" i="1" s="1"/>
  <c r="T543" i="1" s="1"/>
  <c r="P542" i="1"/>
  <c r="S542" i="1" s="1"/>
  <c r="O542" i="1"/>
  <c r="Q542" i="1" s="1"/>
  <c r="T542" i="1" s="1"/>
  <c r="P541" i="1"/>
  <c r="S541" i="1" s="1"/>
  <c r="O541" i="1"/>
  <c r="Q541" i="1" s="1"/>
  <c r="T541" i="1" s="1"/>
  <c r="P539" i="1"/>
  <c r="S539" i="1" s="1"/>
  <c r="O539" i="1"/>
  <c r="Q539" i="1" s="1"/>
  <c r="T539" i="1" s="1"/>
  <c r="P538" i="1"/>
  <c r="S538" i="1" s="1"/>
  <c r="O538" i="1"/>
  <c r="Q538" i="1" s="1"/>
  <c r="T538" i="1" s="1"/>
  <c r="P537" i="1"/>
  <c r="S537" i="1" s="1"/>
  <c r="O537" i="1"/>
  <c r="Q537" i="1" s="1"/>
  <c r="T537" i="1" s="1"/>
  <c r="P534" i="1"/>
  <c r="S534" i="1" s="1"/>
  <c r="O534" i="1"/>
  <c r="Q534" i="1" s="1"/>
  <c r="T534" i="1" s="1"/>
  <c r="P533" i="1"/>
  <c r="S533" i="1" s="1"/>
  <c r="O533" i="1"/>
  <c r="Q533" i="1" s="1"/>
  <c r="T533" i="1" s="1"/>
  <c r="P532" i="1"/>
  <c r="S532" i="1" s="1"/>
  <c r="O532" i="1"/>
  <c r="Q532" i="1" s="1"/>
  <c r="T532" i="1" s="1"/>
  <c r="P531" i="1"/>
  <c r="S531" i="1" s="1"/>
  <c r="O531" i="1"/>
  <c r="Q531" i="1" s="1"/>
  <c r="T531" i="1" s="1"/>
  <c r="P530" i="1"/>
  <c r="S530" i="1" s="1"/>
  <c r="O530" i="1"/>
  <c r="Q530" i="1" s="1"/>
  <c r="T530" i="1" s="1"/>
  <c r="P526" i="1"/>
  <c r="S526" i="1" s="1"/>
  <c r="O526" i="1"/>
  <c r="Q526" i="1" s="1"/>
  <c r="T526" i="1" s="1"/>
  <c r="P525" i="1"/>
  <c r="S525" i="1" s="1"/>
  <c r="O525" i="1"/>
  <c r="Q525" i="1" s="1"/>
  <c r="T525" i="1" s="1"/>
  <c r="P521" i="1"/>
  <c r="S521" i="1" s="1"/>
  <c r="O521" i="1"/>
  <c r="Q521" i="1" s="1"/>
  <c r="T521" i="1" s="1"/>
  <c r="P520" i="1"/>
  <c r="S520" i="1" s="1"/>
  <c r="O520" i="1"/>
  <c r="Q520" i="1" s="1"/>
  <c r="T520" i="1" s="1"/>
  <c r="P519" i="1"/>
  <c r="S519" i="1" s="1"/>
  <c r="O519" i="1"/>
  <c r="Q519" i="1" s="1"/>
  <c r="T519" i="1" s="1"/>
  <c r="P518" i="1"/>
  <c r="S518" i="1" s="1"/>
  <c r="O518" i="1"/>
  <c r="Q518" i="1" s="1"/>
  <c r="T518" i="1" s="1"/>
  <c r="P516" i="1"/>
  <c r="S516" i="1" s="1"/>
  <c r="O516" i="1"/>
  <c r="Q516" i="1" s="1"/>
  <c r="T516" i="1" s="1"/>
  <c r="P515" i="1"/>
  <c r="S515" i="1" s="1"/>
  <c r="O515" i="1"/>
  <c r="Q515" i="1" s="1"/>
  <c r="T515" i="1" s="1"/>
  <c r="P514" i="1"/>
  <c r="S514" i="1" s="1"/>
  <c r="O514" i="1"/>
  <c r="Q514" i="1" s="1"/>
  <c r="T514" i="1" s="1"/>
  <c r="P513" i="1"/>
  <c r="S513" i="1" s="1"/>
  <c r="O513" i="1"/>
  <c r="Q513" i="1" s="1"/>
  <c r="T513" i="1" s="1"/>
  <c r="P512" i="1"/>
  <c r="S512" i="1" s="1"/>
  <c r="O512" i="1"/>
  <c r="Q512" i="1" s="1"/>
  <c r="T512" i="1" s="1"/>
  <c r="P511" i="1"/>
  <c r="S511" i="1" s="1"/>
  <c r="O511" i="1"/>
  <c r="Q511" i="1" s="1"/>
  <c r="T511" i="1" s="1"/>
  <c r="P509" i="1"/>
  <c r="S509" i="1" s="1"/>
  <c r="O509" i="1"/>
  <c r="Q509" i="1" s="1"/>
  <c r="T509" i="1" s="1"/>
  <c r="P508" i="1"/>
  <c r="S508" i="1" s="1"/>
  <c r="O508" i="1"/>
  <c r="Q508" i="1" s="1"/>
  <c r="T508" i="1" s="1"/>
  <c r="P507" i="1"/>
  <c r="S507" i="1" s="1"/>
  <c r="O507" i="1"/>
  <c r="Q507" i="1" s="1"/>
  <c r="T507" i="1" s="1"/>
  <c r="P506" i="1"/>
  <c r="S506" i="1" s="1"/>
  <c r="O506" i="1"/>
  <c r="Q506" i="1" s="1"/>
  <c r="T506" i="1" s="1"/>
  <c r="P505" i="1"/>
  <c r="S505" i="1" s="1"/>
  <c r="O505" i="1"/>
  <c r="Q505" i="1" s="1"/>
  <c r="T505" i="1" s="1"/>
  <c r="P503" i="1"/>
  <c r="S503" i="1" s="1"/>
  <c r="O503" i="1"/>
  <c r="Q503" i="1" s="1"/>
  <c r="T503" i="1" s="1"/>
  <c r="P497" i="1"/>
  <c r="S497" i="1" s="1"/>
  <c r="O497" i="1"/>
  <c r="Q497" i="1" s="1"/>
  <c r="T497" i="1" s="1"/>
  <c r="P494" i="1"/>
  <c r="S494" i="1" s="1"/>
  <c r="O494" i="1"/>
  <c r="Q494" i="1" s="1"/>
  <c r="T494" i="1" s="1"/>
  <c r="P492" i="1"/>
  <c r="S492" i="1" s="1"/>
  <c r="O492" i="1"/>
  <c r="Q492" i="1" s="1"/>
  <c r="T492" i="1" s="1"/>
  <c r="P490" i="1"/>
  <c r="S490" i="1" s="1"/>
  <c r="O490" i="1"/>
  <c r="Q490" i="1" s="1"/>
  <c r="T490" i="1" s="1"/>
  <c r="P487" i="1"/>
  <c r="S487" i="1" s="1"/>
  <c r="O487" i="1"/>
  <c r="Q487" i="1" s="1"/>
  <c r="T487" i="1" s="1"/>
  <c r="P486" i="1"/>
  <c r="S486" i="1" s="1"/>
  <c r="O486" i="1"/>
  <c r="Q486" i="1" s="1"/>
  <c r="T486" i="1" s="1"/>
  <c r="P481" i="1"/>
  <c r="S481" i="1" s="1"/>
  <c r="O481" i="1"/>
  <c r="Q481" i="1" s="1"/>
  <c r="T481" i="1" s="1"/>
  <c r="P479" i="1"/>
  <c r="S479" i="1" s="1"/>
  <c r="O479" i="1"/>
  <c r="Q479" i="1" s="1"/>
  <c r="T479" i="1" s="1"/>
  <c r="P478" i="1"/>
  <c r="S478" i="1" s="1"/>
  <c r="O478" i="1"/>
  <c r="Q478" i="1" s="1"/>
  <c r="T478" i="1" s="1"/>
  <c r="P477" i="1"/>
  <c r="S477" i="1" s="1"/>
  <c r="O477" i="1"/>
  <c r="Q477" i="1" s="1"/>
  <c r="T477" i="1" s="1"/>
  <c r="P474" i="1"/>
  <c r="S474" i="1" s="1"/>
  <c r="O474" i="1"/>
  <c r="Q474" i="1" s="1"/>
  <c r="T474" i="1" s="1"/>
  <c r="P473" i="1"/>
  <c r="S473" i="1" s="1"/>
  <c r="O473" i="1"/>
  <c r="Q473" i="1" s="1"/>
  <c r="T473" i="1" s="1"/>
  <c r="P472" i="1"/>
  <c r="S472" i="1" s="1"/>
  <c r="O472" i="1"/>
  <c r="Q472" i="1" s="1"/>
  <c r="T472" i="1" s="1"/>
  <c r="P471" i="1"/>
  <c r="S471" i="1" s="1"/>
  <c r="O471" i="1"/>
  <c r="Q471" i="1" s="1"/>
  <c r="T471" i="1" s="1"/>
  <c r="P470" i="1"/>
  <c r="S470" i="1" s="1"/>
  <c r="O470" i="1"/>
  <c r="Q470" i="1" s="1"/>
  <c r="T470" i="1" s="1"/>
  <c r="P469" i="1"/>
  <c r="S469" i="1" s="1"/>
  <c r="O469" i="1"/>
  <c r="Q469" i="1" s="1"/>
  <c r="T469" i="1" s="1"/>
  <c r="P464" i="1"/>
  <c r="S464" i="1" s="1"/>
  <c r="O464" i="1"/>
  <c r="Q464" i="1" s="1"/>
  <c r="T464" i="1" s="1"/>
  <c r="P461" i="1"/>
  <c r="S461" i="1" s="1"/>
  <c r="O461" i="1"/>
  <c r="Q461" i="1" s="1"/>
  <c r="T461" i="1" s="1"/>
  <c r="P460" i="1"/>
  <c r="S460" i="1" s="1"/>
  <c r="O460" i="1"/>
  <c r="Q460" i="1" s="1"/>
  <c r="T460" i="1" s="1"/>
  <c r="P459" i="1"/>
  <c r="S459" i="1" s="1"/>
  <c r="O459" i="1"/>
  <c r="Q459" i="1" s="1"/>
  <c r="T459" i="1" s="1"/>
  <c r="P454" i="1"/>
  <c r="S454" i="1" s="1"/>
  <c r="O454" i="1"/>
  <c r="Q454" i="1" s="1"/>
  <c r="T454" i="1" s="1"/>
  <c r="P453" i="1"/>
  <c r="S453" i="1" s="1"/>
  <c r="O453" i="1"/>
  <c r="Q453" i="1" s="1"/>
  <c r="T453" i="1" s="1"/>
  <c r="P448" i="1"/>
  <c r="S448" i="1" s="1"/>
  <c r="O448" i="1"/>
  <c r="Q448" i="1" s="1"/>
  <c r="T448" i="1" s="1"/>
  <c r="P447" i="1"/>
  <c r="S447" i="1" s="1"/>
  <c r="O447" i="1"/>
  <c r="Q447" i="1" s="1"/>
  <c r="T447" i="1" s="1"/>
  <c r="P442" i="1"/>
  <c r="S442" i="1" s="1"/>
  <c r="O442" i="1"/>
  <c r="Q442" i="1" s="1"/>
  <c r="T442" i="1" s="1"/>
  <c r="P441" i="1"/>
  <c r="S441" i="1" s="1"/>
  <c r="O441" i="1"/>
  <c r="Q441" i="1" s="1"/>
  <c r="T441" i="1" s="1"/>
  <c r="P440" i="1"/>
  <c r="S440" i="1" s="1"/>
  <c r="O440" i="1"/>
  <c r="Q440" i="1" s="1"/>
  <c r="T440" i="1" s="1"/>
  <c r="P439" i="1"/>
  <c r="S439" i="1" s="1"/>
  <c r="O439" i="1"/>
  <c r="Q439" i="1" s="1"/>
  <c r="T439" i="1" s="1"/>
  <c r="P438" i="1"/>
  <c r="S438" i="1" s="1"/>
  <c r="O438" i="1"/>
  <c r="Q438" i="1" s="1"/>
  <c r="T438" i="1" s="1"/>
  <c r="P437" i="1"/>
  <c r="S437" i="1" s="1"/>
  <c r="O437" i="1"/>
  <c r="Q437" i="1" s="1"/>
  <c r="T437" i="1" s="1"/>
  <c r="P436" i="1"/>
  <c r="S436" i="1" s="1"/>
  <c r="O436" i="1"/>
  <c r="Q436" i="1" s="1"/>
  <c r="T436" i="1" s="1"/>
  <c r="P435" i="1"/>
  <c r="S435" i="1" s="1"/>
  <c r="O435" i="1"/>
  <c r="Q435" i="1" s="1"/>
  <c r="T435" i="1" s="1"/>
  <c r="P434" i="1"/>
  <c r="S434" i="1" s="1"/>
  <c r="O434" i="1"/>
  <c r="Q434" i="1" s="1"/>
  <c r="T434" i="1" s="1"/>
  <c r="P433" i="1"/>
  <c r="S433" i="1" s="1"/>
  <c r="O433" i="1"/>
  <c r="Q433" i="1" s="1"/>
  <c r="T433" i="1" s="1"/>
  <c r="P432" i="1"/>
  <c r="S432" i="1" s="1"/>
  <c r="O432" i="1"/>
  <c r="Q432" i="1" s="1"/>
  <c r="T432" i="1" s="1"/>
  <c r="P431" i="1"/>
  <c r="S431" i="1" s="1"/>
  <c r="O431" i="1"/>
  <c r="Q431" i="1" s="1"/>
  <c r="T431" i="1" s="1"/>
  <c r="P430" i="1"/>
  <c r="S430" i="1" s="1"/>
  <c r="O430" i="1"/>
  <c r="Q430" i="1" s="1"/>
  <c r="T430" i="1" s="1"/>
  <c r="P429" i="1"/>
  <c r="S429" i="1" s="1"/>
  <c r="O429" i="1"/>
  <c r="Q429" i="1" s="1"/>
  <c r="T429" i="1" s="1"/>
  <c r="P428" i="1"/>
  <c r="S428" i="1" s="1"/>
  <c r="O428" i="1"/>
  <c r="Q428" i="1" s="1"/>
  <c r="T428" i="1" s="1"/>
  <c r="P427" i="1"/>
  <c r="S427" i="1" s="1"/>
  <c r="O427" i="1"/>
  <c r="Q427" i="1" s="1"/>
  <c r="T427" i="1" s="1"/>
  <c r="P426" i="1"/>
  <c r="S426" i="1" s="1"/>
  <c r="O426" i="1"/>
  <c r="Q426" i="1" s="1"/>
  <c r="T426" i="1" s="1"/>
  <c r="P425" i="1"/>
  <c r="S425" i="1" s="1"/>
  <c r="O425" i="1"/>
  <c r="Q425" i="1" s="1"/>
  <c r="T425" i="1" s="1"/>
  <c r="P424" i="1"/>
  <c r="S424" i="1" s="1"/>
  <c r="O424" i="1"/>
  <c r="Q424" i="1" s="1"/>
  <c r="T424" i="1" s="1"/>
  <c r="P423" i="1"/>
  <c r="S423" i="1" s="1"/>
  <c r="O423" i="1"/>
  <c r="Q423" i="1" s="1"/>
  <c r="T423" i="1" s="1"/>
  <c r="P422" i="1"/>
  <c r="S422" i="1" s="1"/>
  <c r="O422" i="1"/>
  <c r="Q422" i="1" s="1"/>
  <c r="T422" i="1" s="1"/>
  <c r="P421" i="1"/>
  <c r="S421" i="1" s="1"/>
  <c r="O421" i="1"/>
  <c r="Q421" i="1" s="1"/>
  <c r="T421" i="1" s="1"/>
  <c r="P420" i="1"/>
  <c r="S420" i="1" s="1"/>
  <c r="O420" i="1"/>
  <c r="Q420" i="1" s="1"/>
  <c r="T420" i="1" s="1"/>
  <c r="P419" i="1"/>
  <c r="S419" i="1" s="1"/>
  <c r="O419" i="1"/>
  <c r="Q419" i="1" s="1"/>
  <c r="T419" i="1" s="1"/>
  <c r="P418" i="1"/>
  <c r="S418" i="1" s="1"/>
  <c r="O418" i="1"/>
  <c r="Q418" i="1" s="1"/>
  <c r="T418" i="1" s="1"/>
  <c r="P417" i="1"/>
  <c r="S417" i="1" s="1"/>
  <c r="O417" i="1"/>
  <c r="Q417" i="1" s="1"/>
  <c r="T417" i="1" s="1"/>
  <c r="P416" i="1"/>
  <c r="S416" i="1" s="1"/>
  <c r="O416" i="1"/>
  <c r="Q416" i="1" s="1"/>
  <c r="T416" i="1" s="1"/>
  <c r="P415" i="1"/>
  <c r="S415" i="1" s="1"/>
  <c r="O415" i="1"/>
  <c r="Q415" i="1" s="1"/>
  <c r="T415" i="1" s="1"/>
  <c r="P414" i="1"/>
  <c r="S414" i="1" s="1"/>
  <c r="O414" i="1"/>
  <c r="Q414" i="1" s="1"/>
  <c r="T414" i="1" s="1"/>
  <c r="P413" i="1"/>
  <c r="S413" i="1" s="1"/>
  <c r="O413" i="1"/>
  <c r="Q413" i="1" s="1"/>
  <c r="T413" i="1" s="1"/>
  <c r="P412" i="1"/>
  <c r="S412" i="1" s="1"/>
  <c r="O412" i="1"/>
  <c r="Q412" i="1" s="1"/>
  <c r="T412" i="1" s="1"/>
  <c r="P411" i="1"/>
  <c r="S411" i="1" s="1"/>
  <c r="O411" i="1"/>
  <c r="Q411" i="1" s="1"/>
  <c r="T411" i="1" s="1"/>
  <c r="P410" i="1"/>
  <c r="S410" i="1" s="1"/>
  <c r="O410" i="1"/>
  <c r="Q410" i="1" s="1"/>
  <c r="T410" i="1" s="1"/>
  <c r="P409" i="1"/>
  <c r="S409" i="1" s="1"/>
  <c r="O409" i="1"/>
  <c r="Q409" i="1" s="1"/>
  <c r="T409" i="1" s="1"/>
  <c r="P406" i="1"/>
  <c r="S406" i="1" s="1"/>
  <c r="O406" i="1"/>
  <c r="Q406" i="1" s="1"/>
  <c r="T406" i="1" s="1"/>
  <c r="P405" i="1"/>
  <c r="S405" i="1" s="1"/>
  <c r="O405" i="1"/>
  <c r="Q405" i="1" s="1"/>
  <c r="T405" i="1" s="1"/>
  <c r="P404" i="1"/>
  <c r="S404" i="1" s="1"/>
  <c r="O404" i="1"/>
  <c r="Q404" i="1" s="1"/>
  <c r="T404" i="1" s="1"/>
  <c r="P403" i="1"/>
  <c r="S403" i="1" s="1"/>
  <c r="O403" i="1"/>
  <c r="Q403" i="1" s="1"/>
  <c r="T403" i="1" s="1"/>
  <c r="P402" i="1"/>
  <c r="S402" i="1" s="1"/>
  <c r="O402" i="1"/>
  <c r="Q402" i="1" s="1"/>
  <c r="T402" i="1" s="1"/>
  <c r="P401" i="1"/>
  <c r="S401" i="1" s="1"/>
  <c r="O401" i="1"/>
  <c r="Q401" i="1" s="1"/>
  <c r="T401" i="1" s="1"/>
  <c r="P400" i="1"/>
  <c r="S400" i="1" s="1"/>
  <c r="O400" i="1"/>
  <c r="Q400" i="1" s="1"/>
  <c r="T400" i="1" s="1"/>
  <c r="P399" i="1"/>
  <c r="S399" i="1" s="1"/>
  <c r="O399" i="1"/>
  <c r="Q399" i="1" s="1"/>
  <c r="T399" i="1" s="1"/>
  <c r="P398" i="1"/>
  <c r="S398" i="1" s="1"/>
  <c r="O398" i="1"/>
  <c r="Q398" i="1" s="1"/>
  <c r="T398" i="1" s="1"/>
  <c r="P397" i="1"/>
  <c r="S397" i="1" s="1"/>
  <c r="O397" i="1"/>
  <c r="Q397" i="1" s="1"/>
  <c r="T397" i="1" s="1"/>
  <c r="P396" i="1"/>
  <c r="S396" i="1" s="1"/>
  <c r="O396" i="1"/>
  <c r="Q396" i="1" s="1"/>
  <c r="T396" i="1" s="1"/>
  <c r="P395" i="1"/>
  <c r="S395" i="1" s="1"/>
  <c r="O395" i="1"/>
  <c r="Q395" i="1" s="1"/>
  <c r="T395" i="1" s="1"/>
  <c r="P394" i="1"/>
  <c r="S394" i="1" s="1"/>
  <c r="O394" i="1"/>
  <c r="Q394" i="1" s="1"/>
  <c r="T394" i="1" s="1"/>
  <c r="P393" i="1"/>
  <c r="S393" i="1" s="1"/>
  <c r="O393" i="1"/>
  <c r="Q393" i="1" s="1"/>
  <c r="T393" i="1" s="1"/>
  <c r="P392" i="1"/>
  <c r="S392" i="1" s="1"/>
  <c r="O392" i="1"/>
  <c r="Q392" i="1" s="1"/>
  <c r="T392" i="1" s="1"/>
  <c r="P391" i="1"/>
  <c r="S391" i="1" s="1"/>
  <c r="O391" i="1"/>
  <c r="Q391" i="1" s="1"/>
  <c r="T391" i="1" s="1"/>
  <c r="P390" i="1"/>
  <c r="S390" i="1" s="1"/>
  <c r="O390" i="1"/>
  <c r="Q390" i="1" s="1"/>
  <c r="T390" i="1" s="1"/>
  <c r="P388" i="1"/>
  <c r="S388" i="1" s="1"/>
  <c r="O388" i="1"/>
  <c r="Q388" i="1" s="1"/>
  <c r="T388" i="1" s="1"/>
  <c r="P385" i="1"/>
  <c r="S385" i="1" s="1"/>
  <c r="O385" i="1"/>
  <c r="Q385" i="1" s="1"/>
  <c r="T385" i="1" s="1"/>
  <c r="P382" i="1"/>
  <c r="S382" i="1" s="1"/>
  <c r="O382" i="1"/>
  <c r="Q382" i="1" s="1"/>
  <c r="T382" i="1" s="1"/>
  <c r="P379" i="1"/>
  <c r="S379" i="1" s="1"/>
  <c r="O379" i="1"/>
  <c r="Q379" i="1" s="1"/>
  <c r="T379" i="1" s="1"/>
  <c r="P378" i="1"/>
  <c r="S378" i="1" s="1"/>
  <c r="O378" i="1"/>
  <c r="Q378" i="1" s="1"/>
  <c r="T378" i="1" s="1"/>
  <c r="P377" i="1"/>
  <c r="S377" i="1" s="1"/>
  <c r="O377" i="1"/>
  <c r="Q377" i="1" s="1"/>
  <c r="T377" i="1" s="1"/>
  <c r="P376" i="1"/>
  <c r="S376" i="1" s="1"/>
  <c r="O376" i="1"/>
  <c r="Q376" i="1" s="1"/>
  <c r="T376" i="1" s="1"/>
  <c r="P375" i="1"/>
  <c r="S375" i="1" s="1"/>
  <c r="O375" i="1"/>
  <c r="Q375" i="1" s="1"/>
  <c r="T375" i="1" s="1"/>
  <c r="P374" i="1"/>
  <c r="S374" i="1" s="1"/>
  <c r="O374" i="1"/>
  <c r="Q374" i="1" s="1"/>
  <c r="T374" i="1" s="1"/>
  <c r="P373" i="1"/>
  <c r="S373" i="1" s="1"/>
  <c r="O373" i="1"/>
  <c r="Q373" i="1" s="1"/>
  <c r="T373" i="1" s="1"/>
  <c r="P372" i="1"/>
  <c r="S372" i="1" s="1"/>
  <c r="O372" i="1"/>
  <c r="Q372" i="1" s="1"/>
  <c r="T372" i="1" s="1"/>
  <c r="P371" i="1"/>
  <c r="S371" i="1" s="1"/>
  <c r="O371" i="1"/>
  <c r="Q371" i="1" s="1"/>
  <c r="T371" i="1" s="1"/>
  <c r="P370" i="1"/>
  <c r="S370" i="1" s="1"/>
  <c r="O370" i="1"/>
  <c r="Q370" i="1" s="1"/>
  <c r="T370" i="1" s="1"/>
  <c r="P369" i="1"/>
  <c r="S369" i="1" s="1"/>
  <c r="O369" i="1"/>
  <c r="Q369" i="1" s="1"/>
  <c r="T369" i="1" s="1"/>
  <c r="P368" i="1"/>
  <c r="S368" i="1" s="1"/>
  <c r="O368" i="1"/>
  <c r="Q368" i="1" s="1"/>
  <c r="T368" i="1" s="1"/>
  <c r="P367" i="1"/>
  <c r="S367" i="1" s="1"/>
  <c r="O367" i="1"/>
  <c r="Q367" i="1" s="1"/>
  <c r="T367" i="1" s="1"/>
  <c r="P366" i="1"/>
  <c r="S366" i="1" s="1"/>
  <c r="O366" i="1"/>
  <c r="Q366" i="1" s="1"/>
  <c r="T366" i="1" s="1"/>
  <c r="P365" i="1"/>
  <c r="S365" i="1" s="1"/>
  <c r="O365" i="1"/>
  <c r="Q365" i="1" s="1"/>
  <c r="T365" i="1" s="1"/>
  <c r="P364" i="1"/>
  <c r="S364" i="1" s="1"/>
  <c r="O364" i="1"/>
  <c r="Q364" i="1" s="1"/>
  <c r="T364" i="1" s="1"/>
  <c r="P363" i="1"/>
  <c r="S363" i="1" s="1"/>
  <c r="O363" i="1"/>
  <c r="Q363" i="1" s="1"/>
  <c r="T363" i="1" s="1"/>
  <c r="P362" i="1"/>
  <c r="S362" i="1" s="1"/>
  <c r="O362" i="1"/>
  <c r="Q362" i="1" s="1"/>
  <c r="T362" i="1" s="1"/>
  <c r="P360" i="1"/>
  <c r="S360" i="1" s="1"/>
  <c r="O360" i="1"/>
  <c r="Q360" i="1" s="1"/>
  <c r="T360" i="1" s="1"/>
  <c r="P359" i="1"/>
  <c r="S359" i="1" s="1"/>
  <c r="O359" i="1"/>
  <c r="Q359" i="1" s="1"/>
  <c r="T359" i="1" s="1"/>
  <c r="P358" i="1"/>
  <c r="S358" i="1" s="1"/>
  <c r="O358" i="1"/>
  <c r="Q358" i="1" s="1"/>
  <c r="T358" i="1" s="1"/>
  <c r="P357" i="1"/>
  <c r="S357" i="1" s="1"/>
  <c r="O357" i="1"/>
  <c r="Q357" i="1" s="1"/>
  <c r="T357" i="1" s="1"/>
  <c r="P356" i="1"/>
  <c r="S356" i="1" s="1"/>
  <c r="O356" i="1"/>
  <c r="Q356" i="1" s="1"/>
  <c r="T356" i="1" s="1"/>
  <c r="P355" i="1"/>
  <c r="S355" i="1" s="1"/>
  <c r="O355" i="1"/>
  <c r="Q355" i="1" s="1"/>
  <c r="T355" i="1" s="1"/>
  <c r="P354" i="1"/>
  <c r="S354" i="1" s="1"/>
  <c r="O354" i="1"/>
  <c r="Q354" i="1" s="1"/>
  <c r="T354" i="1" s="1"/>
  <c r="P353" i="1"/>
  <c r="S353" i="1" s="1"/>
  <c r="O353" i="1"/>
  <c r="Q353" i="1" s="1"/>
  <c r="T353" i="1" s="1"/>
  <c r="P352" i="1"/>
  <c r="S352" i="1" s="1"/>
  <c r="O352" i="1"/>
  <c r="Q352" i="1" s="1"/>
  <c r="T352" i="1" s="1"/>
  <c r="P351" i="1"/>
  <c r="S351" i="1" s="1"/>
  <c r="O351" i="1"/>
  <c r="Q351" i="1" s="1"/>
  <c r="T351" i="1" s="1"/>
  <c r="P350" i="1"/>
  <c r="S350" i="1" s="1"/>
  <c r="O350" i="1"/>
  <c r="Q350" i="1" s="1"/>
  <c r="T350" i="1" s="1"/>
  <c r="P349" i="1"/>
  <c r="S349" i="1" s="1"/>
  <c r="O349" i="1"/>
  <c r="Q349" i="1" s="1"/>
  <c r="T349" i="1" s="1"/>
  <c r="P348" i="1"/>
  <c r="S348" i="1" s="1"/>
  <c r="O348" i="1"/>
  <c r="Q348" i="1" s="1"/>
  <c r="T348" i="1" s="1"/>
  <c r="P347" i="1"/>
  <c r="S347" i="1" s="1"/>
  <c r="O347" i="1"/>
  <c r="Q347" i="1" s="1"/>
  <c r="T347" i="1" s="1"/>
  <c r="P346" i="1"/>
  <c r="S346" i="1" s="1"/>
  <c r="O346" i="1"/>
  <c r="Q346" i="1" s="1"/>
  <c r="T346" i="1" s="1"/>
  <c r="P345" i="1"/>
  <c r="S345" i="1" s="1"/>
  <c r="O345" i="1"/>
  <c r="Q345" i="1" s="1"/>
  <c r="T345" i="1" s="1"/>
  <c r="P344" i="1"/>
  <c r="S344" i="1" s="1"/>
  <c r="O344" i="1"/>
  <c r="Q344" i="1" s="1"/>
  <c r="T344" i="1" s="1"/>
  <c r="P343" i="1"/>
  <c r="S343" i="1" s="1"/>
  <c r="O343" i="1"/>
  <c r="Q343" i="1" s="1"/>
  <c r="T343" i="1" s="1"/>
  <c r="P342" i="1"/>
  <c r="S342" i="1" s="1"/>
  <c r="O342" i="1"/>
  <c r="Q342" i="1" s="1"/>
  <c r="T342" i="1" s="1"/>
  <c r="P341" i="1"/>
  <c r="S341" i="1" s="1"/>
  <c r="O341" i="1"/>
  <c r="Q341" i="1" s="1"/>
  <c r="T341" i="1" s="1"/>
  <c r="P340" i="1"/>
  <c r="S340" i="1" s="1"/>
  <c r="O340" i="1"/>
  <c r="Q340" i="1" s="1"/>
  <c r="T340" i="1" s="1"/>
  <c r="P339" i="1"/>
  <c r="S339" i="1" s="1"/>
  <c r="O339" i="1"/>
  <c r="Q339" i="1" s="1"/>
  <c r="T339" i="1" s="1"/>
  <c r="P338" i="1"/>
  <c r="S338" i="1" s="1"/>
  <c r="O338" i="1"/>
  <c r="Q338" i="1" s="1"/>
  <c r="T338" i="1" s="1"/>
  <c r="P337" i="1"/>
  <c r="S337" i="1" s="1"/>
  <c r="O337" i="1"/>
  <c r="Q337" i="1" s="1"/>
  <c r="T337" i="1" s="1"/>
  <c r="P336" i="1"/>
  <c r="S336" i="1" s="1"/>
  <c r="O336" i="1"/>
  <c r="Q336" i="1" s="1"/>
  <c r="T336" i="1" s="1"/>
  <c r="P335" i="1"/>
  <c r="S335" i="1" s="1"/>
  <c r="O335" i="1"/>
  <c r="Q335" i="1" s="1"/>
  <c r="T335" i="1" s="1"/>
  <c r="P334" i="1"/>
  <c r="S334" i="1" s="1"/>
  <c r="O334" i="1"/>
  <c r="Q334" i="1" s="1"/>
  <c r="T334" i="1" s="1"/>
  <c r="P333" i="1"/>
  <c r="S333" i="1" s="1"/>
  <c r="O333" i="1"/>
  <c r="Q333" i="1" s="1"/>
  <c r="T333" i="1" s="1"/>
  <c r="P332" i="1"/>
  <c r="S332" i="1" s="1"/>
  <c r="O332" i="1"/>
  <c r="Q332" i="1" s="1"/>
  <c r="T332" i="1" s="1"/>
  <c r="P331" i="1"/>
  <c r="S331" i="1" s="1"/>
  <c r="O331" i="1"/>
  <c r="Q331" i="1" s="1"/>
  <c r="T331" i="1" s="1"/>
  <c r="P330" i="1"/>
  <c r="S330" i="1" s="1"/>
  <c r="O330" i="1"/>
  <c r="Q330" i="1" s="1"/>
  <c r="T330" i="1" s="1"/>
  <c r="P329" i="1"/>
  <c r="S329" i="1" s="1"/>
  <c r="O329" i="1"/>
  <c r="Q329" i="1" s="1"/>
  <c r="T329" i="1" s="1"/>
  <c r="P328" i="1"/>
  <c r="S328" i="1" s="1"/>
  <c r="O328" i="1"/>
  <c r="Q328" i="1" s="1"/>
  <c r="T328" i="1" s="1"/>
  <c r="P327" i="1"/>
  <c r="S327" i="1" s="1"/>
  <c r="O327" i="1"/>
  <c r="Q327" i="1" s="1"/>
  <c r="T327" i="1" s="1"/>
  <c r="P326" i="1"/>
  <c r="S326" i="1" s="1"/>
  <c r="O326" i="1"/>
  <c r="Q326" i="1" s="1"/>
  <c r="T326" i="1" s="1"/>
  <c r="P324" i="1"/>
  <c r="S324" i="1" s="1"/>
  <c r="O324" i="1"/>
  <c r="Q324" i="1" s="1"/>
  <c r="T324" i="1" s="1"/>
  <c r="P323" i="1"/>
  <c r="S323" i="1" s="1"/>
  <c r="O323" i="1"/>
  <c r="Q323" i="1" s="1"/>
  <c r="T323" i="1" s="1"/>
  <c r="P322" i="1"/>
  <c r="S322" i="1" s="1"/>
  <c r="O322" i="1"/>
  <c r="Q322" i="1" s="1"/>
  <c r="T322" i="1" s="1"/>
  <c r="P321" i="1"/>
  <c r="S321" i="1" s="1"/>
  <c r="O321" i="1"/>
  <c r="Q321" i="1" s="1"/>
  <c r="T321" i="1" s="1"/>
  <c r="P320" i="1"/>
  <c r="S320" i="1" s="1"/>
  <c r="O320" i="1"/>
  <c r="Q320" i="1" s="1"/>
  <c r="T320" i="1" s="1"/>
  <c r="P319" i="1"/>
  <c r="S319" i="1" s="1"/>
  <c r="O319" i="1"/>
  <c r="Q319" i="1" s="1"/>
  <c r="T319" i="1" s="1"/>
  <c r="P318" i="1"/>
  <c r="S318" i="1" s="1"/>
  <c r="O318" i="1"/>
  <c r="Q318" i="1" s="1"/>
  <c r="T318" i="1" s="1"/>
  <c r="P317" i="1"/>
  <c r="S317" i="1" s="1"/>
  <c r="O317" i="1"/>
  <c r="Q317" i="1" s="1"/>
  <c r="T317" i="1" s="1"/>
  <c r="P316" i="1"/>
  <c r="S316" i="1" s="1"/>
  <c r="O316" i="1"/>
  <c r="Q316" i="1" s="1"/>
  <c r="T316" i="1" s="1"/>
  <c r="P315" i="1"/>
  <c r="S315" i="1" s="1"/>
  <c r="O315" i="1"/>
  <c r="Q315" i="1" s="1"/>
  <c r="T315" i="1" s="1"/>
  <c r="P314" i="1"/>
  <c r="S314" i="1" s="1"/>
  <c r="O314" i="1"/>
  <c r="Q314" i="1" s="1"/>
  <c r="T314" i="1" s="1"/>
  <c r="P313" i="1"/>
  <c r="S313" i="1" s="1"/>
  <c r="O313" i="1"/>
  <c r="Q313" i="1" s="1"/>
  <c r="T313" i="1" s="1"/>
  <c r="P312" i="1"/>
  <c r="S312" i="1" s="1"/>
  <c r="O312" i="1"/>
  <c r="Q312" i="1" s="1"/>
  <c r="T312" i="1" s="1"/>
  <c r="P311" i="1"/>
  <c r="S311" i="1" s="1"/>
  <c r="O311" i="1"/>
  <c r="Q311" i="1" s="1"/>
  <c r="T311" i="1" s="1"/>
  <c r="P310" i="1"/>
  <c r="S310" i="1" s="1"/>
  <c r="O310" i="1"/>
  <c r="Q310" i="1" s="1"/>
  <c r="T310" i="1" s="1"/>
  <c r="P309" i="1"/>
  <c r="S309" i="1" s="1"/>
  <c r="O309" i="1"/>
  <c r="Q309" i="1" s="1"/>
  <c r="T309" i="1" s="1"/>
  <c r="P307" i="1"/>
  <c r="S307" i="1" s="1"/>
  <c r="O307" i="1"/>
  <c r="Q307" i="1" s="1"/>
  <c r="T307" i="1" s="1"/>
  <c r="P306" i="1"/>
  <c r="S306" i="1" s="1"/>
  <c r="O306" i="1"/>
  <c r="Q306" i="1" s="1"/>
  <c r="T306" i="1" s="1"/>
  <c r="P305" i="1"/>
  <c r="S305" i="1" s="1"/>
  <c r="O305" i="1"/>
  <c r="Q305" i="1" s="1"/>
  <c r="T305" i="1" s="1"/>
  <c r="P304" i="1"/>
  <c r="S304" i="1" s="1"/>
  <c r="O304" i="1"/>
  <c r="Q304" i="1" s="1"/>
  <c r="T304" i="1" s="1"/>
  <c r="P303" i="1"/>
  <c r="S303" i="1" s="1"/>
  <c r="O303" i="1"/>
  <c r="Q303" i="1" s="1"/>
  <c r="T303" i="1" s="1"/>
  <c r="P302" i="1"/>
  <c r="S302" i="1" s="1"/>
  <c r="O302" i="1"/>
  <c r="Q302" i="1" s="1"/>
  <c r="T302" i="1" s="1"/>
  <c r="P301" i="1"/>
  <c r="S301" i="1" s="1"/>
  <c r="O301" i="1"/>
  <c r="Q301" i="1" s="1"/>
  <c r="T301" i="1" s="1"/>
  <c r="P299" i="1"/>
  <c r="S299" i="1" s="1"/>
  <c r="O299" i="1"/>
  <c r="Q299" i="1" s="1"/>
  <c r="T299" i="1" s="1"/>
  <c r="P298" i="1"/>
  <c r="S298" i="1" s="1"/>
  <c r="O298" i="1"/>
  <c r="Q298" i="1" s="1"/>
  <c r="T298" i="1" s="1"/>
  <c r="P297" i="1"/>
  <c r="S297" i="1" s="1"/>
  <c r="O297" i="1"/>
  <c r="Q297" i="1" s="1"/>
  <c r="T297" i="1" s="1"/>
  <c r="P296" i="1"/>
  <c r="S296" i="1" s="1"/>
  <c r="O296" i="1"/>
  <c r="Q296" i="1" s="1"/>
  <c r="T296" i="1" s="1"/>
  <c r="P295" i="1"/>
  <c r="S295" i="1" s="1"/>
  <c r="O295" i="1"/>
  <c r="Q295" i="1" s="1"/>
  <c r="T295" i="1" s="1"/>
  <c r="P294" i="1"/>
  <c r="S294" i="1" s="1"/>
  <c r="O294" i="1"/>
  <c r="Q294" i="1" s="1"/>
  <c r="T294" i="1" s="1"/>
  <c r="P293" i="1"/>
  <c r="S293" i="1" s="1"/>
  <c r="O293" i="1"/>
  <c r="Q293" i="1" s="1"/>
  <c r="T293" i="1" s="1"/>
  <c r="P292" i="1"/>
  <c r="S292" i="1" s="1"/>
  <c r="O292" i="1"/>
  <c r="Q292" i="1" s="1"/>
  <c r="T292" i="1" s="1"/>
  <c r="P291" i="1"/>
  <c r="S291" i="1" s="1"/>
  <c r="O291" i="1"/>
  <c r="Q291" i="1" s="1"/>
  <c r="T291" i="1" s="1"/>
  <c r="P290" i="1"/>
  <c r="S290" i="1" s="1"/>
  <c r="O290" i="1"/>
  <c r="Q290" i="1" s="1"/>
  <c r="T290" i="1" s="1"/>
  <c r="P289" i="1"/>
  <c r="S289" i="1" s="1"/>
  <c r="O289" i="1"/>
  <c r="Q289" i="1" s="1"/>
  <c r="T289" i="1" s="1"/>
  <c r="P288" i="1"/>
  <c r="S288" i="1" s="1"/>
  <c r="O288" i="1"/>
  <c r="Q288" i="1" s="1"/>
  <c r="T288" i="1" s="1"/>
  <c r="P287" i="1"/>
  <c r="S287" i="1" s="1"/>
  <c r="O287" i="1"/>
  <c r="Q287" i="1" s="1"/>
  <c r="T287" i="1" s="1"/>
  <c r="P286" i="1"/>
  <c r="S286" i="1" s="1"/>
  <c r="O286" i="1"/>
  <c r="Q286" i="1" s="1"/>
  <c r="T286" i="1" s="1"/>
  <c r="P284" i="1"/>
  <c r="S284" i="1" s="1"/>
  <c r="O284" i="1"/>
  <c r="Q284" i="1" s="1"/>
  <c r="T284" i="1" s="1"/>
  <c r="P282" i="1"/>
  <c r="S282" i="1" s="1"/>
  <c r="O282" i="1"/>
  <c r="Q282" i="1" s="1"/>
  <c r="T282" i="1" s="1"/>
  <c r="P281" i="1"/>
  <c r="S281" i="1" s="1"/>
  <c r="O281" i="1"/>
  <c r="Q281" i="1" s="1"/>
  <c r="T281" i="1" s="1"/>
  <c r="P280" i="1"/>
  <c r="S280" i="1" s="1"/>
  <c r="O280" i="1"/>
  <c r="Q280" i="1" s="1"/>
  <c r="T280" i="1" s="1"/>
  <c r="P279" i="1"/>
  <c r="S279" i="1" s="1"/>
  <c r="O279" i="1"/>
  <c r="Q279" i="1" s="1"/>
  <c r="T279" i="1" s="1"/>
  <c r="P278" i="1"/>
  <c r="S278" i="1" s="1"/>
  <c r="O278" i="1"/>
  <c r="Q278" i="1" s="1"/>
  <c r="T278" i="1" s="1"/>
  <c r="P277" i="1"/>
  <c r="S277" i="1" s="1"/>
  <c r="O277" i="1"/>
  <c r="Q277" i="1" s="1"/>
  <c r="T277" i="1" s="1"/>
  <c r="P276" i="1"/>
  <c r="S276" i="1" s="1"/>
  <c r="O276" i="1"/>
  <c r="Q276" i="1" s="1"/>
  <c r="T276" i="1" s="1"/>
  <c r="P275" i="1"/>
  <c r="S275" i="1" s="1"/>
  <c r="O275" i="1"/>
  <c r="Q275" i="1" s="1"/>
  <c r="T275" i="1" s="1"/>
  <c r="P274" i="1"/>
  <c r="S274" i="1" s="1"/>
  <c r="O274" i="1"/>
  <c r="Q274" i="1" s="1"/>
  <c r="T274" i="1" s="1"/>
  <c r="P273" i="1"/>
  <c r="S273" i="1" s="1"/>
  <c r="O273" i="1"/>
  <c r="Q273" i="1" s="1"/>
  <c r="T273" i="1" s="1"/>
  <c r="P272" i="1"/>
  <c r="S272" i="1" s="1"/>
  <c r="O272" i="1"/>
  <c r="Q272" i="1" s="1"/>
  <c r="T272" i="1" s="1"/>
  <c r="P271" i="1"/>
  <c r="S271" i="1" s="1"/>
  <c r="O271" i="1"/>
  <c r="Q271" i="1" s="1"/>
  <c r="T271" i="1" s="1"/>
  <c r="P270" i="1"/>
  <c r="S270" i="1" s="1"/>
  <c r="O270" i="1"/>
  <c r="Q270" i="1" s="1"/>
  <c r="T270" i="1" s="1"/>
  <c r="P269" i="1"/>
  <c r="S269" i="1" s="1"/>
  <c r="O269" i="1"/>
  <c r="Q269" i="1" s="1"/>
  <c r="T269" i="1" s="1"/>
  <c r="P268" i="1"/>
  <c r="S268" i="1" s="1"/>
  <c r="O268" i="1"/>
  <c r="Q268" i="1" s="1"/>
  <c r="T268" i="1" s="1"/>
  <c r="P267" i="1"/>
  <c r="S267" i="1" s="1"/>
  <c r="O267" i="1"/>
  <c r="Q267" i="1" s="1"/>
  <c r="T267" i="1" s="1"/>
  <c r="P266" i="1"/>
  <c r="S266" i="1" s="1"/>
  <c r="O266" i="1"/>
  <c r="Q266" i="1" s="1"/>
  <c r="T266" i="1" s="1"/>
  <c r="P265" i="1"/>
  <c r="S265" i="1" s="1"/>
  <c r="O265" i="1"/>
  <c r="Q265" i="1" s="1"/>
  <c r="T265" i="1" s="1"/>
  <c r="P264" i="1"/>
  <c r="S264" i="1" s="1"/>
  <c r="O264" i="1"/>
  <c r="Q264" i="1" s="1"/>
  <c r="T264" i="1" s="1"/>
  <c r="P263" i="1"/>
  <c r="S263" i="1" s="1"/>
  <c r="O263" i="1"/>
  <c r="Q263" i="1" s="1"/>
  <c r="T263" i="1" s="1"/>
  <c r="P262" i="1"/>
  <c r="S262" i="1" s="1"/>
  <c r="O262" i="1"/>
  <c r="Q262" i="1" s="1"/>
  <c r="T262" i="1" s="1"/>
  <c r="P261" i="1"/>
  <c r="S261" i="1" s="1"/>
  <c r="O261" i="1"/>
  <c r="Q261" i="1" s="1"/>
  <c r="T261" i="1" s="1"/>
  <c r="P260" i="1"/>
  <c r="S260" i="1" s="1"/>
  <c r="O260" i="1"/>
  <c r="Q260" i="1" s="1"/>
  <c r="T260" i="1" s="1"/>
  <c r="P259" i="1"/>
  <c r="S259" i="1" s="1"/>
  <c r="O259" i="1"/>
  <c r="Q259" i="1" s="1"/>
  <c r="T259" i="1" s="1"/>
  <c r="P258" i="1"/>
  <c r="S258" i="1" s="1"/>
  <c r="O258" i="1"/>
  <c r="Q258" i="1" s="1"/>
  <c r="T258" i="1" s="1"/>
  <c r="P257" i="1"/>
  <c r="S257" i="1" s="1"/>
  <c r="O257" i="1"/>
  <c r="Q257" i="1" s="1"/>
  <c r="T257" i="1" s="1"/>
  <c r="P256" i="1"/>
  <c r="S256" i="1" s="1"/>
  <c r="O256" i="1"/>
  <c r="Q256" i="1" s="1"/>
  <c r="T256" i="1" s="1"/>
  <c r="P255" i="1"/>
  <c r="S255" i="1" s="1"/>
  <c r="O255" i="1"/>
  <c r="Q255" i="1" s="1"/>
  <c r="T255" i="1" s="1"/>
  <c r="P254" i="1"/>
  <c r="S254" i="1" s="1"/>
  <c r="O254" i="1"/>
  <c r="Q254" i="1" s="1"/>
  <c r="T254" i="1" s="1"/>
  <c r="P253" i="1"/>
  <c r="S253" i="1" s="1"/>
  <c r="O253" i="1"/>
  <c r="Q253" i="1" s="1"/>
  <c r="T253" i="1" s="1"/>
  <c r="P252" i="1"/>
  <c r="S252" i="1" s="1"/>
  <c r="O252" i="1"/>
  <c r="Q252" i="1" s="1"/>
  <c r="T252" i="1" s="1"/>
  <c r="P251" i="1"/>
  <c r="S251" i="1" s="1"/>
  <c r="O251" i="1"/>
  <c r="Q251" i="1" s="1"/>
  <c r="T251" i="1" s="1"/>
  <c r="P250" i="1"/>
  <c r="S250" i="1" s="1"/>
  <c r="O250" i="1"/>
  <c r="Q250" i="1" s="1"/>
  <c r="T250" i="1" s="1"/>
  <c r="P249" i="1"/>
  <c r="S249" i="1" s="1"/>
  <c r="O249" i="1"/>
  <c r="Q249" i="1" s="1"/>
  <c r="T249" i="1" s="1"/>
  <c r="P248" i="1"/>
  <c r="S248" i="1" s="1"/>
  <c r="O248" i="1"/>
  <c r="Q248" i="1" s="1"/>
  <c r="T248" i="1" s="1"/>
  <c r="P247" i="1"/>
  <c r="S247" i="1" s="1"/>
  <c r="O247" i="1"/>
  <c r="Q247" i="1" s="1"/>
  <c r="T247" i="1" s="1"/>
  <c r="P242" i="1"/>
  <c r="S242" i="1" s="1"/>
  <c r="O242" i="1"/>
  <c r="Q242" i="1" s="1"/>
  <c r="T242" i="1" s="1"/>
  <c r="P241" i="1"/>
  <c r="S241" i="1" s="1"/>
  <c r="O241" i="1"/>
  <c r="Q241" i="1" s="1"/>
  <c r="T241" i="1" s="1"/>
  <c r="P240" i="1"/>
  <c r="S240" i="1" s="1"/>
  <c r="O240" i="1"/>
  <c r="Q240" i="1" s="1"/>
  <c r="T240" i="1" s="1"/>
  <c r="P239" i="1"/>
  <c r="S239" i="1" s="1"/>
  <c r="O239" i="1"/>
  <c r="Q239" i="1" s="1"/>
  <c r="T239" i="1" s="1"/>
  <c r="P238" i="1"/>
  <c r="S238" i="1" s="1"/>
  <c r="O238" i="1"/>
  <c r="Q238" i="1" s="1"/>
  <c r="T238" i="1" s="1"/>
  <c r="P237" i="1"/>
  <c r="S237" i="1" s="1"/>
  <c r="O237" i="1"/>
  <c r="Q237" i="1" s="1"/>
  <c r="T237" i="1" s="1"/>
  <c r="P235" i="1"/>
  <c r="S235" i="1" s="1"/>
  <c r="O235" i="1"/>
  <c r="Q235" i="1" s="1"/>
  <c r="T235" i="1" s="1"/>
  <c r="P234" i="1"/>
  <c r="S234" i="1" s="1"/>
  <c r="O234" i="1"/>
  <c r="Q234" i="1" s="1"/>
  <c r="T234" i="1" s="1"/>
  <c r="P233" i="1"/>
  <c r="S233" i="1" s="1"/>
  <c r="O233" i="1"/>
  <c r="Q233" i="1" s="1"/>
  <c r="T233" i="1" s="1"/>
  <c r="P231" i="1"/>
  <c r="S231" i="1" s="1"/>
  <c r="O231" i="1"/>
  <c r="Q231" i="1" s="1"/>
  <c r="T231" i="1" s="1"/>
  <c r="P229" i="1"/>
  <c r="S229" i="1" s="1"/>
  <c r="O229" i="1"/>
  <c r="Q229" i="1" s="1"/>
  <c r="T229" i="1" s="1"/>
  <c r="P227" i="1"/>
  <c r="S227" i="1" s="1"/>
  <c r="O227" i="1"/>
  <c r="Q227" i="1" s="1"/>
  <c r="T227" i="1" s="1"/>
  <c r="P226" i="1"/>
  <c r="S226" i="1" s="1"/>
  <c r="O226" i="1"/>
  <c r="Q226" i="1" s="1"/>
  <c r="T226" i="1" s="1"/>
  <c r="P225" i="1"/>
  <c r="S225" i="1" s="1"/>
  <c r="O225" i="1"/>
  <c r="Q225" i="1" s="1"/>
  <c r="T225" i="1" s="1"/>
  <c r="P222" i="1"/>
  <c r="S222" i="1" s="1"/>
  <c r="O222" i="1"/>
  <c r="Q222" i="1" s="1"/>
  <c r="T222" i="1" s="1"/>
  <c r="P217" i="1"/>
  <c r="S217" i="1" s="1"/>
  <c r="O217" i="1"/>
  <c r="Q217" i="1" s="1"/>
  <c r="T217" i="1" s="1"/>
  <c r="P213" i="1"/>
  <c r="S213" i="1" s="1"/>
  <c r="O213" i="1"/>
  <c r="Q213" i="1" s="1"/>
  <c r="T213" i="1" s="1"/>
  <c r="P211" i="1"/>
  <c r="S211" i="1" s="1"/>
  <c r="O211" i="1"/>
  <c r="Q211" i="1" s="1"/>
  <c r="T211" i="1" s="1"/>
  <c r="P210" i="1"/>
  <c r="S210" i="1" s="1"/>
  <c r="O210" i="1"/>
  <c r="Q210" i="1" s="1"/>
  <c r="T210" i="1" s="1"/>
  <c r="P209" i="1"/>
  <c r="S209" i="1" s="1"/>
  <c r="O209" i="1"/>
  <c r="Q209" i="1" s="1"/>
  <c r="T209" i="1" s="1"/>
  <c r="P207" i="1"/>
  <c r="S207" i="1" s="1"/>
  <c r="O207" i="1"/>
  <c r="Q207" i="1" s="1"/>
  <c r="T207" i="1" s="1"/>
  <c r="P206" i="1"/>
  <c r="S206" i="1" s="1"/>
  <c r="O206" i="1"/>
  <c r="Q206" i="1" s="1"/>
  <c r="T206" i="1" s="1"/>
  <c r="P205" i="1"/>
  <c r="S205" i="1" s="1"/>
  <c r="O205" i="1"/>
  <c r="Q205" i="1" s="1"/>
  <c r="T205" i="1" s="1"/>
  <c r="P204" i="1"/>
  <c r="S204" i="1" s="1"/>
  <c r="O204" i="1"/>
  <c r="Q204" i="1" s="1"/>
  <c r="T204" i="1" s="1"/>
  <c r="P201" i="1"/>
  <c r="S201" i="1" s="1"/>
  <c r="O201" i="1"/>
  <c r="Q201" i="1" s="1"/>
  <c r="T201" i="1" s="1"/>
  <c r="P200" i="1"/>
  <c r="S200" i="1" s="1"/>
  <c r="O200" i="1"/>
  <c r="Q200" i="1" s="1"/>
  <c r="T200" i="1" s="1"/>
  <c r="P197" i="1"/>
  <c r="S197" i="1" s="1"/>
  <c r="O197" i="1"/>
  <c r="Q197" i="1" s="1"/>
  <c r="T197" i="1" s="1"/>
  <c r="P195" i="1"/>
  <c r="S195" i="1" s="1"/>
  <c r="O195" i="1"/>
  <c r="Q195" i="1" s="1"/>
  <c r="T195" i="1" s="1"/>
  <c r="P194" i="1"/>
  <c r="S194" i="1" s="1"/>
  <c r="O194" i="1"/>
  <c r="Q194" i="1" s="1"/>
  <c r="T194" i="1" s="1"/>
  <c r="P193" i="1"/>
  <c r="S193" i="1" s="1"/>
  <c r="O193" i="1"/>
  <c r="Q193" i="1" s="1"/>
  <c r="T193" i="1" s="1"/>
  <c r="P192" i="1"/>
  <c r="S192" i="1" s="1"/>
  <c r="O192" i="1"/>
  <c r="Q192" i="1" s="1"/>
  <c r="T192" i="1" s="1"/>
  <c r="P191" i="1"/>
  <c r="S191" i="1" s="1"/>
  <c r="O191" i="1"/>
  <c r="Q191" i="1" s="1"/>
  <c r="T191" i="1" s="1"/>
  <c r="P188" i="1"/>
  <c r="S188" i="1" s="1"/>
  <c r="O188" i="1"/>
  <c r="Q188" i="1" s="1"/>
  <c r="T188" i="1" s="1"/>
  <c r="P186" i="1"/>
  <c r="S186" i="1" s="1"/>
  <c r="O186" i="1"/>
  <c r="Q186" i="1" s="1"/>
  <c r="T186" i="1" s="1"/>
  <c r="P184" i="1"/>
  <c r="S184" i="1" s="1"/>
  <c r="O184" i="1"/>
  <c r="Q184" i="1" s="1"/>
  <c r="T184" i="1" s="1"/>
  <c r="P183" i="1"/>
  <c r="S183" i="1" s="1"/>
  <c r="O183" i="1"/>
  <c r="Q183" i="1" s="1"/>
  <c r="T183" i="1" s="1"/>
  <c r="P182" i="1"/>
  <c r="S182" i="1" s="1"/>
  <c r="O182" i="1"/>
  <c r="Q182" i="1" s="1"/>
  <c r="T182" i="1" s="1"/>
  <c r="P181" i="1"/>
  <c r="S181" i="1" s="1"/>
  <c r="O181" i="1"/>
  <c r="Q181" i="1" s="1"/>
  <c r="T181" i="1" s="1"/>
  <c r="P180" i="1"/>
  <c r="S180" i="1" s="1"/>
  <c r="O180" i="1"/>
  <c r="Q180" i="1" s="1"/>
  <c r="T180" i="1" s="1"/>
  <c r="P179" i="1"/>
  <c r="S179" i="1" s="1"/>
  <c r="O179" i="1"/>
  <c r="Q179" i="1" s="1"/>
  <c r="T179" i="1" s="1"/>
  <c r="P178" i="1"/>
  <c r="S178" i="1" s="1"/>
  <c r="O178" i="1"/>
  <c r="Q178" i="1" s="1"/>
  <c r="T178" i="1" s="1"/>
  <c r="P177" i="1"/>
  <c r="S177" i="1" s="1"/>
  <c r="O177" i="1"/>
  <c r="Q177" i="1" s="1"/>
  <c r="T177" i="1" s="1"/>
  <c r="P175" i="1"/>
  <c r="S175" i="1" s="1"/>
  <c r="O175" i="1"/>
  <c r="Q175" i="1" s="1"/>
  <c r="T175" i="1" s="1"/>
  <c r="P174" i="1"/>
  <c r="S174" i="1" s="1"/>
  <c r="O174" i="1"/>
  <c r="Q174" i="1" s="1"/>
  <c r="T174" i="1" s="1"/>
  <c r="P172" i="1"/>
  <c r="S172" i="1" s="1"/>
  <c r="O172" i="1"/>
  <c r="Q172" i="1" s="1"/>
  <c r="T172" i="1" s="1"/>
  <c r="P163" i="1"/>
  <c r="S163" i="1" s="1"/>
  <c r="O163" i="1"/>
  <c r="Q163" i="1" s="1"/>
  <c r="T163" i="1" s="1"/>
  <c r="P162" i="1"/>
  <c r="S162" i="1" s="1"/>
  <c r="O162" i="1"/>
  <c r="Q162" i="1" s="1"/>
  <c r="T162" i="1" s="1"/>
  <c r="P161" i="1"/>
  <c r="S161" i="1" s="1"/>
  <c r="O161" i="1"/>
  <c r="Q161" i="1" s="1"/>
  <c r="T161" i="1" s="1"/>
  <c r="P160" i="1"/>
  <c r="S160" i="1" s="1"/>
  <c r="O160" i="1"/>
  <c r="Q160" i="1" s="1"/>
  <c r="T160" i="1" s="1"/>
  <c r="P159" i="1"/>
  <c r="S159" i="1" s="1"/>
  <c r="O159" i="1"/>
  <c r="Q159" i="1" s="1"/>
  <c r="T159" i="1" s="1"/>
  <c r="P158" i="1"/>
  <c r="S158" i="1" s="1"/>
  <c r="O158" i="1"/>
  <c r="Q158" i="1" s="1"/>
  <c r="T158" i="1" s="1"/>
  <c r="P157" i="1"/>
  <c r="S157" i="1" s="1"/>
  <c r="O157" i="1"/>
  <c r="Q157" i="1" s="1"/>
  <c r="T157" i="1" s="1"/>
  <c r="P156" i="1"/>
  <c r="S156" i="1" s="1"/>
  <c r="O156" i="1"/>
  <c r="Q156" i="1" s="1"/>
  <c r="T156" i="1" s="1"/>
  <c r="P155" i="1"/>
  <c r="S155" i="1" s="1"/>
  <c r="O155" i="1"/>
  <c r="Q155" i="1" s="1"/>
  <c r="T155" i="1" s="1"/>
  <c r="P154" i="1"/>
  <c r="S154" i="1" s="1"/>
  <c r="O154" i="1"/>
  <c r="Q154" i="1" s="1"/>
  <c r="T154" i="1" s="1"/>
  <c r="P153" i="1"/>
  <c r="S153" i="1" s="1"/>
  <c r="O153" i="1"/>
  <c r="Q153" i="1" s="1"/>
  <c r="T153" i="1" s="1"/>
  <c r="P152" i="1"/>
  <c r="S152" i="1" s="1"/>
  <c r="O152" i="1"/>
  <c r="Q152" i="1" s="1"/>
  <c r="T152" i="1" s="1"/>
  <c r="P151" i="1"/>
  <c r="S151" i="1" s="1"/>
  <c r="O151" i="1"/>
  <c r="Q151" i="1" s="1"/>
  <c r="T151" i="1" s="1"/>
  <c r="P150" i="1"/>
  <c r="S150" i="1" s="1"/>
  <c r="O150" i="1"/>
  <c r="Q150" i="1" s="1"/>
  <c r="T150" i="1" s="1"/>
  <c r="P149" i="1"/>
  <c r="S149" i="1" s="1"/>
  <c r="O149" i="1"/>
  <c r="Q149" i="1" s="1"/>
  <c r="T149" i="1" s="1"/>
  <c r="P148" i="1"/>
  <c r="S148" i="1" s="1"/>
  <c r="O148" i="1"/>
  <c r="Q148" i="1" s="1"/>
  <c r="T148" i="1" s="1"/>
  <c r="P147" i="1"/>
  <c r="S147" i="1" s="1"/>
  <c r="O147" i="1"/>
  <c r="Q147" i="1" s="1"/>
  <c r="T147" i="1" s="1"/>
  <c r="P145" i="1"/>
  <c r="S145" i="1" s="1"/>
  <c r="O145" i="1"/>
  <c r="Q145" i="1" s="1"/>
  <c r="T145" i="1" s="1"/>
  <c r="P144" i="1"/>
  <c r="S144" i="1" s="1"/>
  <c r="O144" i="1"/>
  <c r="Q144" i="1" s="1"/>
  <c r="T144" i="1" s="1"/>
  <c r="P143" i="1"/>
  <c r="S143" i="1" s="1"/>
  <c r="O143" i="1"/>
  <c r="Q143" i="1" s="1"/>
  <c r="T143" i="1" s="1"/>
  <c r="P142" i="1"/>
  <c r="S142" i="1" s="1"/>
  <c r="O142" i="1"/>
  <c r="Q142" i="1" s="1"/>
  <c r="T142" i="1" s="1"/>
  <c r="P141" i="1"/>
  <c r="S141" i="1" s="1"/>
  <c r="O141" i="1"/>
  <c r="Q141" i="1" s="1"/>
  <c r="T141" i="1" s="1"/>
  <c r="P140" i="1"/>
  <c r="S140" i="1" s="1"/>
  <c r="O140" i="1"/>
  <c r="Q140" i="1" s="1"/>
  <c r="T140" i="1" s="1"/>
  <c r="P138" i="1"/>
  <c r="S138" i="1" s="1"/>
  <c r="O138" i="1"/>
  <c r="Q138" i="1" s="1"/>
  <c r="T138" i="1" s="1"/>
  <c r="P137" i="1"/>
  <c r="S137" i="1" s="1"/>
  <c r="O137" i="1"/>
  <c r="Q137" i="1" s="1"/>
  <c r="T137" i="1" s="1"/>
  <c r="P136" i="1"/>
  <c r="S136" i="1" s="1"/>
  <c r="O136" i="1"/>
  <c r="Q136" i="1" s="1"/>
  <c r="T136" i="1" s="1"/>
  <c r="P135" i="1"/>
  <c r="S135" i="1" s="1"/>
  <c r="O135" i="1"/>
  <c r="Q135" i="1" s="1"/>
  <c r="T135" i="1" s="1"/>
  <c r="P133" i="1"/>
  <c r="S133" i="1" s="1"/>
  <c r="O133" i="1"/>
  <c r="Q133" i="1" s="1"/>
  <c r="T133" i="1" s="1"/>
  <c r="P132" i="1"/>
  <c r="S132" i="1" s="1"/>
  <c r="O132" i="1"/>
  <c r="Q132" i="1" s="1"/>
  <c r="T132" i="1" s="1"/>
  <c r="P131" i="1"/>
  <c r="S131" i="1" s="1"/>
  <c r="O131" i="1"/>
  <c r="Q131" i="1" s="1"/>
  <c r="T131" i="1" s="1"/>
  <c r="P130" i="1"/>
  <c r="S130" i="1" s="1"/>
  <c r="O130" i="1"/>
  <c r="Q130" i="1" s="1"/>
  <c r="T130" i="1" s="1"/>
  <c r="P129" i="1"/>
  <c r="S129" i="1" s="1"/>
  <c r="O129" i="1"/>
  <c r="Q129" i="1" s="1"/>
  <c r="T129" i="1" s="1"/>
  <c r="P128" i="1"/>
  <c r="S128" i="1" s="1"/>
  <c r="O128" i="1"/>
  <c r="Q128" i="1" s="1"/>
  <c r="T128" i="1" s="1"/>
  <c r="P126" i="1"/>
  <c r="S126" i="1" s="1"/>
  <c r="O126" i="1"/>
  <c r="Q126" i="1" s="1"/>
  <c r="T126" i="1" s="1"/>
  <c r="P125" i="1"/>
  <c r="S125" i="1" s="1"/>
  <c r="O125" i="1"/>
  <c r="Q125" i="1" s="1"/>
  <c r="T125" i="1" s="1"/>
  <c r="P124" i="1"/>
  <c r="S124" i="1" s="1"/>
  <c r="O124" i="1"/>
  <c r="Q124" i="1" s="1"/>
  <c r="T124" i="1" s="1"/>
  <c r="P123" i="1"/>
  <c r="S123" i="1" s="1"/>
  <c r="O123" i="1"/>
  <c r="Q123" i="1" s="1"/>
  <c r="T123" i="1" s="1"/>
  <c r="P122" i="1"/>
  <c r="S122" i="1" s="1"/>
  <c r="O122" i="1"/>
  <c r="Q122" i="1" s="1"/>
  <c r="T122" i="1" s="1"/>
  <c r="P121" i="1"/>
  <c r="S121" i="1" s="1"/>
  <c r="O121" i="1"/>
  <c r="Q121" i="1" s="1"/>
  <c r="T121" i="1" s="1"/>
  <c r="P120" i="1"/>
  <c r="S120" i="1" s="1"/>
  <c r="O120" i="1"/>
  <c r="Q120" i="1" s="1"/>
  <c r="T120" i="1" s="1"/>
  <c r="P118" i="1"/>
  <c r="S118" i="1" s="1"/>
  <c r="O118" i="1"/>
  <c r="Q118" i="1" s="1"/>
  <c r="T118" i="1" s="1"/>
  <c r="P117" i="1"/>
  <c r="S117" i="1" s="1"/>
  <c r="O117" i="1"/>
  <c r="Q117" i="1" s="1"/>
  <c r="T117" i="1" s="1"/>
  <c r="P115" i="1"/>
  <c r="S115" i="1" s="1"/>
  <c r="O115" i="1"/>
  <c r="Q115" i="1" s="1"/>
  <c r="T115" i="1" s="1"/>
  <c r="P114" i="1"/>
  <c r="S114" i="1" s="1"/>
  <c r="O114" i="1"/>
  <c r="Q114" i="1" s="1"/>
  <c r="T114" i="1" s="1"/>
  <c r="P113" i="1"/>
  <c r="S113" i="1" s="1"/>
  <c r="O113" i="1"/>
  <c r="Q113" i="1" s="1"/>
  <c r="T113" i="1" s="1"/>
  <c r="P112" i="1"/>
  <c r="S112" i="1" s="1"/>
  <c r="O112" i="1"/>
  <c r="Q112" i="1" s="1"/>
  <c r="T112" i="1" s="1"/>
  <c r="P111" i="1"/>
  <c r="S111" i="1" s="1"/>
  <c r="O111" i="1"/>
  <c r="Q111" i="1" s="1"/>
  <c r="T111" i="1" s="1"/>
  <c r="P110" i="1"/>
  <c r="S110" i="1" s="1"/>
  <c r="O110" i="1"/>
  <c r="Q110" i="1" s="1"/>
  <c r="T110" i="1" s="1"/>
  <c r="P109" i="1"/>
  <c r="S109" i="1" s="1"/>
  <c r="O109" i="1"/>
  <c r="Q109" i="1" s="1"/>
  <c r="T109" i="1" s="1"/>
  <c r="P108" i="1"/>
  <c r="S108" i="1" s="1"/>
  <c r="O108" i="1"/>
  <c r="Q108" i="1" s="1"/>
  <c r="T108" i="1" s="1"/>
  <c r="P106" i="1"/>
  <c r="S106" i="1" s="1"/>
  <c r="O106" i="1"/>
  <c r="Q106" i="1" s="1"/>
  <c r="T106" i="1" s="1"/>
  <c r="P105" i="1"/>
  <c r="S105" i="1" s="1"/>
  <c r="O105" i="1"/>
  <c r="Q105" i="1" s="1"/>
  <c r="T105" i="1" s="1"/>
  <c r="P104" i="1"/>
  <c r="S104" i="1" s="1"/>
  <c r="O104" i="1"/>
  <c r="Q104" i="1" s="1"/>
  <c r="T104" i="1" s="1"/>
  <c r="P103" i="1"/>
  <c r="S103" i="1" s="1"/>
  <c r="O103" i="1"/>
  <c r="Q103" i="1" s="1"/>
  <c r="T103" i="1" s="1"/>
  <c r="P102" i="1"/>
  <c r="S102" i="1" s="1"/>
  <c r="O102" i="1"/>
  <c r="Q102" i="1" s="1"/>
  <c r="T102" i="1" s="1"/>
  <c r="P101" i="1"/>
  <c r="S101" i="1" s="1"/>
  <c r="O101" i="1"/>
  <c r="Q101" i="1" s="1"/>
  <c r="T101" i="1" s="1"/>
  <c r="P100" i="1"/>
  <c r="S100" i="1" s="1"/>
  <c r="O100" i="1"/>
  <c r="Q100" i="1" s="1"/>
  <c r="T100" i="1" s="1"/>
  <c r="P99" i="1"/>
  <c r="S99" i="1" s="1"/>
  <c r="O99" i="1"/>
  <c r="Q99" i="1" s="1"/>
  <c r="T99" i="1" s="1"/>
  <c r="P98" i="1"/>
  <c r="S98" i="1" s="1"/>
  <c r="O98" i="1"/>
  <c r="Q98" i="1" s="1"/>
  <c r="T98" i="1" s="1"/>
  <c r="P97" i="1"/>
  <c r="S97" i="1" s="1"/>
  <c r="O97" i="1"/>
  <c r="Q97" i="1" s="1"/>
  <c r="T97" i="1" s="1"/>
  <c r="P96" i="1"/>
  <c r="S96" i="1" s="1"/>
  <c r="O96" i="1"/>
  <c r="Q96" i="1" s="1"/>
  <c r="T96" i="1" s="1"/>
  <c r="P95" i="1"/>
  <c r="S95" i="1" s="1"/>
  <c r="O95" i="1"/>
  <c r="Q95" i="1" s="1"/>
  <c r="T95" i="1" s="1"/>
  <c r="P94" i="1"/>
  <c r="S94" i="1" s="1"/>
  <c r="O94" i="1"/>
  <c r="Q94" i="1" s="1"/>
  <c r="T94" i="1" s="1"/>
  <c r="P93" i="1"/>
  <c r="S93" i="1" s="1"/>
  <c r="O93" i="1"/>
  <c r="Q93" i="1" s="1"/>
  <c r="T93" i="1" s="1"/>
  <c r="P91" i="1"/>
  <c r="S91" i="1" s="1"/>
  <c r="O91" i="1"/>
  <c r="Q91" i="1" s="1"/>
  <c r="T91" i="1" s="1"/>
  <c r="P90" i="1"/>
  <c r="S90" i="1" s="1"/>
  <c r="O90" i="1"/>
  <c r="Q90" i="1" s="1"/>
  <c r="T90" i="1" s="1"/>
  <c r="P88" i="1"/>
  <c r="S88" i="1" s="1"/>
  <c r="O88" i="1"/>
  <c r="Q88" i="1" s="1"/>
  <c r="T88" i="1" s="1"/>
  <c r="P87" i="1"/>
  <c r="S87" i="1" s="1"/>
  <c r="O87" i="1"/>
  <c r="Q87" i="1" s="1"/>
  <c r="T87" i="1" s="1"/>
  <c r="P86" i="1"/>
  <c r="S86" i="1" s="1"/>
  <c r="O86" i="1"/>
  <c r="Q86" i="1" s="1"/>
  <c r="T86" i="1" s="1"/>
  <c r="P85" i="1"/>
  <c r="S85" i="1" s="1"/>
  <c r="O85" i="1"/>
  <c r="Q85" i="1" s="1"/>
  <c r="T85" i="1" s="1"/>
  <c r="P84" i="1"/>
  <c r="S84" i="1" s="1"/>
  <c r="O84" i="1"/>
  <c r="Q84" i="1" s="1"/>
  <c r="T84" i="1" s="1"/>
  <c r="P83" i="1"/>
  <c r="S83" i="1" s="1"/>
  <c r="O83" i="1"/>
  <c r="Q83" i="1" s="1"/>
  <c r="T83" i="1" s="1"/>
  <c r="P82" i="1"/>
  <c r="S82" i="1" s="1"/>
  <c r="O82" i="1"/>
  <c r="Q82" i="1" s="1"/>
  <c r="T82" i="1" s="1"/>
  <c r="P81" i="1"/>
  <c r="S81" i="1" s="1"/>
  <c r="O81" i="1"/>
  <c r="Q81" i="1" s="1"/>
  <c r="T81" i="1" s="1"/>
  <c r="P80" i="1"/>
  <c r="S80" i="1" s="1"/>
  <c r="O80" i="1"/>
  <c r="Q80" i="1" s="1"/>
  <c r="T80" i="1" s="1"/>
  <c r="P79" i="1"/>
  <c r="S79" i="1" s="1"/>
  <c r="O79" i="1"/>
  <c r="Q79" i="1" s="1"/>
  <c r="T79" i="1" s="1"/>
  <c r="P78" i="1"/>
  <c r="S78" i="1" s="1"/>
  <c r="O78" i="1"/>
  <c r="Q78" i="1" s="1"/>
  <c r="T78" i="1" s="1"/>
  <c r="P77" i="1"/>
  <c r="S77" i="1" s="1"/>
  <c r="O77" i="1"/>
  <c r="Q77" i="1" s="1"/>
  <c r="T77" i="1" s="1"/>
  <c r="P76" i="1"/>
  <c r="S76" i="1" s="1"/>
  <c r="O76" i="1"/>
  <c r="Q76" i="1" s="1"/>
  <c r="T76" i="1" s="1"/>
  <c r="P74" i="1"/>
  <c r="S74" i="1" s="1"/>
  <c r="O74" i="1"/>
  <c r="Q74" i="1" s="1"/>
  <c r="T74" i="1" s="1"/>
  <c r="P73" i="1"/>
  <c r="S73" i="1" s="1"/>
  <c r="O73" i="1"/>
  <c r="Q73" i="1" s="1"/>
  <c r="T73" i="1" s="1"/>
  <c r="P72" i="1"/>
  <c r="S72" i="1" s="1"/>
  <c r="O72" i="1"/>
  <c r="Q72" i="1" s="1"/>
  <c r="T72" i="1" s="1"/>
  <c r="P71" i="1"/>
  <c r="S71" i="1" s="1"/>
  <c r="O71" i="1"/>
  <c r="Q71" i="1" s="1"/>
  <c r="T71" i="1" s="1"/>
  <c r="P70" i="1"/>
  <c r="S70" i="1" s="1"/>
  <c r="O70" i="1"/>
  <c r="Q70" i="1" s="1"/>
  <c r="T70" i="1" s="1"/>
  <c r="P69" i="1"/>
  <c r="S69" i="1" s="1"/>
  <c r="O69" i="1"/>
  <c r="Q69" i="1" s="1"/>
  <c r="T69" i="1" s="1"/>
  <c r="P68" i="1"/>
  <c r="S68" i="1" s="1"/>
  <c r="O68" i="1"/>
  <c r="Q68" i="1" s="1"/>
  <c r="T68" i="1" s="1"/>
  <c r="P67" i="1"/>
  <c r="S67" i="1" s="1"/>
  <c r="O67" i="1"/>
  <c r="Q67" i="1" s="1"/>
  <c r="T67" i="1" s="1"/>
  <c r="P66" i="1"/>
  <c r="S66" i="1" s="1"/>
  <c r="O66" i="1"/>
  <c r="Q66" i="1" s="1"/>
  <c r="T66" i="1" s="1"/>
  <c r="P65" i="1"/>
  <c r="S65" i="1" s="1"/>
  <c r="O65" i="1"/>
  <c r="Q65" i="1" s="1"/>
  <c r="T65" i="1" s="1"/>
  <c r="P64" i="1"/>
  <c r="S64" i="1" s="1"/>
  <c r="O64" i="1"/>
  <c r="Q64" i="1" s="1"/>
  <c r="T64" i="1" s="1"/>
  <c r="P63" i="1"/>
  <c r="S63" i="1" s="1"/>
  <c r="O63" i="1"/>
  <c r="Q63" i="1" s="1"/>
  <c r="T63" i="1" s="1"/>
  <c r="P62" i="1"/>
  <c r="S62" i="1" s="1"/>
  <c r="O62" i="1"/>
  <c r="Q62" i="1" s="1"/>
  <c r="T62" i="1" s="1"/>
  <c r="P61" i="1"/>
  <c r="S61" i="1" s="1"/>
  <c r="O61" i="1"/>
  <c r="Q61" i="1" s="1"/>
  <c r="T61" i="1" s="1"/>
  <c r="P60" i="1"/>
  <c r="S60" i="1" s="1"/>
  <c r="O60" i="1"/>
  <c r="Q60" i="1" s="1"/>
  <c r="T60" i="1" s="1"/>
  <c r="P59" i="1"/>
  <c r="S59" i="1" s="1"/>
  <c r="O59" i="1"/>
  <c r="Q59" i="1" s="1"/>
  <c r="T59" i="1" s="1"/>
  <c r="P58" i="1"/>
  <c r="S58" i="1" s="1"/>
  <c r="O58" i="1"/>
  <c r="Q58" i="1" s="1"/>
  <c r="T58" i="1" s="1"/>
  <c r="P57" i="1"/>
  <c r="S57" i="1" s="1"/>
  <c r="O57" i="1"/>
  <c r="Q57" i="1" s="1"/>
  <c r="T57" i="1" s="1"/>
  <c r="P56" i="1"/>
  <c r="S56" i="1" s="1"/>
  <c r="O56" i="1"/>
  <c r="Q56" i="1" s="1"/>
  <c r="T56" i="1" s="1"/>
  <c r="P55" i="1"/>
  <c r="S55" i="1" s="1"/>
  <c r="O55" i="1"/>
  <c r="Q55" i="1" s="1"/>
  <c r="T55" i="1" s="1"/>
  <c r="P54" i="1"/>
  <c r="S54" i="1" s="1"/>
  <c r="O54" i="1"/>
  <c r="Q54" i="1" s="1"/>
  <c r="T54" i="1" s="1"/>
  <c r="P53" i="1"/>
  <c r="S53" i="1" s="1"/>
  <c r="O53" i="1"/>
  <c r="Q53" i="1" s="1"/>
  <c r="T53" i="1" s="1"/>
  <c r="P52" i="1"/>
  <c r="S52" i="1" s="1"/>
  <c r="O52" i="1"/>
  <c r="Q52" i="1" s="1"/>
  <c r="T52" i="1" s="1"/>
  <c r="P51" i="1"/>
  <c r="S51" i="1" s="1"/>
  <c r="O51" i="1"/>
  <c r="Q51" i="1" s="1"/>
  <c r="T51" i="1" s="1"/>
  <c r="P50" i="1"/>
  <c r="S50" i="1" s="1"/>
  <c r="O50" i="1"/>
  <c r="Q50" i="1" s="1"/>
  <c r="T50" i="1" s="1"/>
  <c r="P49" i="1"/>
  <c r="S49" i="1" s="1"/>
  <c r="O49" i="1"/>
  <c r="Q49" i="1" s="1"/>
  <c r="T49" i="1" s="1"/>
  <c r="P48" i="1"/>
  <c r="S48" i="1" s="1"/>
  <c r="O48" i="1"/>
  <c r="Q48" i="1" s="1"/>
  <c r="T48" i="1" s="1"/>
  <c r="P47" i="1"/>
  <c r="S47" i="1" s="1"/>
  <c r="O47" i="1"/>
  <c r="Q47" i="1" s="1"/>
  <c r="T47" i="1" s="1"/>
  <c r="P46" i="1"/>
  <c r="S46" i="1" s="1"/>
  <c r="O46" i="1"/>
  <c r="Q46" i="1" s="1"/>
  <c r="T46" i="1" s="1"/>
  <c r="P45" i="1"/>
  <c r="S45" i="1" s="1"/>
  <c r="O45" i="1"/>
  <c r="Q45" i="1" s="1"/>
  <c r="T45" i="1" s="1"/>
  <c r="P44" i="1"/>
  <c r="S44" i="1" s="1"/>
  <c r="O44" i="1"/>
  <c r="Q44" i="1" s="1"/>
  <c r="T44" i="1" s="1"/>
  <c r="P43" i="1"/>
  <c r="S43" i="1" s="1"/>
  <c r="O43" i="1"/>
  <c r="Q43" i="1" s="1"/>
  <c r="T43" i="1" s="1"/>
  <c r="P42" i="1"/>
  <c r="S42" i="1" s="1"/>
  <c r="O42" i="1"/>
  <c r="Q42" i="1" s="1"/>
  <c r="T42" i="1" s="1"/>
  <c r="P41" i="1"/>
  <c r="S41" i="1" s="1"/>
  <c r="O41" i="1"/>
  <c r="Q41" i="1" s="1"/>
  <c r="T41" i="1" s="1"/>
  <c r="P40" i="1"/>
  <c r="S40" i="1" s="1"/>
  <c r="O40" i="1"/>
  <c r="Q40" i="1" s="1"/>
  <c r="T40" i="1" s="1"/>
  <c r="P39" i="1"/>
  <c r="S39" i="1" s="1"/>
  <c r="O39" i="1"/>
  <c r="Q39" i="1" s="1"/>
  <c r="T39" i="1" s="1"/>
  <c r="P38" i="1"/>
  <c r="S38" i="1" s="1"/>
  <c r="O38" i="1"/>
  <c r="Q38" i="1" s="1"/>
  <c r="T38" i="1" s="1"/>
  <c r="P36" i="1"/>
  <c r="S36" i="1" s="1"/>
  <c r="O36" i="1"/>
  <c r="Q36" i="1" s="1"/>
  <c r="T36" i="1" s="1"/>
  <c r="P35" i="1"/>
  <c r="S35" i="1" s="1"/>
  <c r="O35" i="1"/>
  <c r="Q35" i="1" s="1"/>
  <c r="T35" i="1" s="1"/>
  <c r="P34" i="1"/>
  <c r="S34" i="1" s="1"/>
  <c r="O34" i="1"/>
  <c r="Q34" i="1" s="1"/>
  <c r="T34" i="1" s="1"/>
  <c r="P33" i="1"/>
  <c r="S33" i="1" s="1"/>
  <c r="O33" i="1"/>
  <c r="Q33" i="1" s="1"/>
  <c r="T33" i="1" s="1"/>
  <c r="P32" i="1"/>
  <c r="S32" i="1" s="1"/>
  <c r="O32" i="1"/>
  <c r="Q32" i="1" s="1"/>
  <c r="T32" i="1" s="1"/>
  <c r="P31" i="1"/>
  <c r="S31" i="1" s="1"/>
  <c r="O31" i="1"/>
  <c r="Q31" i="1" s="1"/>
  <c r="T31" i="1" s="1"/>
  <c r="P30" i="1"/>
  <c r="S30" i="1" s="1"/>
  <c r="O30" i="1"/>
  <c r="Q30" i="1" s="1"/>
  <c r="T30" i="1" s="1"/>
  <c r="P29" i="1"/>
  <c r="S29" i="1" s="1"/>
  <c r="O29" i="1"/>
  <c r="Q29" i="1" s="1"/>
  <c r="T29" i="1" s="1"/>
  <c r="P28" i="1"/>
  <c r="S28" i="1" s="1"/>
  <c r="O28" i="1"/>
  <c r="Q28" i="1" s="1"/>
  <c r="T28" i="1" s="1"/>
  <c r="P27" i="1"/>
  <c r="S27" i="1" s="1"/>
  <c r="O27" i="1"/>
  <c r="Q27" i="1" s="1"/>
  <c r="T27" i="1" s="1"/>
  <c r="P26" i="1"/>
  <c r="S26" i="1" s="1"/>
  <c r="O26" i="1"/>
  <c r="Q26" i="1" s="1"/>
  <c r="T26" i="1" s="1"/>
  <c r="P25" i="1"/>
  <c r="S25" i="1" s="1"/>
  <c r="O25" i="1"/>
  <c r="Q25" i="1" s="1"/>
  <c r="T25" i="1" s="1"/>
  <c r="P24" i="1"/>
  <c r="S24" i="1" s="1"/>
  <c r="O24" i="1"/>
  <c r="P23" i="1"/>
  <c r="S23" i="1" s="1"/>
  <c r="O23" i="1"/>
  <c r="R11" i="1" l="1"/>
  <c r="R12" i="1"/>
  <c r="Q24" i="1"/>
  <c r="T24" i="1" s="1"/>
  <c r="Q23" i="1"/>
  <c r="T23" i="1" s="1"/>
  <c r="R13" i="1" l="1"/>
  <c r="R20" i="1"/>
  <c r="R15" i="1" l="1"/>
  <c r="R14" i="1"/>
</calcChain>
</file>

<file path=xl/sharedStrings.xml><?xml version="1.0" encoding="utf-8"?>
<sst xmlns="http://schemas.openxmlformats.org/spreadsheetml/2006/main" count="19203" uniqueCount="3901">
  <si>
    <t>Предзаказ весна 2023</t>
  </si>
  <si>
    <t>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</si>
  <si>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</si>
  <si>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</si>
  <si>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нет</t>
  </si>
  <si>
    <t>Адрес склада: Московская область, Каширский район, дер. Барабаново</t>
  </si>
  <si>
    <t>Курс продажи СберБанка</t>
  </si>
  <si>
    <t>-</t>
  </si>
  <si>
    <t>← Выберите способ оплаты</t>
  </si>
  <si>
    <t>Количество растений</t>
  </si>
  <si>
    <r>
      <t xml:space="preserve">Общий минимальный заказ 35 000 </t>
    </r>
    <r>
      <rPr>
        <b/>
        <sz val="11"/>
        <rFont val="Calibri"/>
        <family val="2"/>
        <charset val="204"/>
      </rPr>
      <t>₽</t>
    </r>
  </si>
  <si>
    <t>Сумма за евровые растения</t>
  </si>
  <si>
    <t>Минимальный заказ на сорт: для контейнеров P9 - 24/40 шт; P12 - 16/25 шт; С1-С3 - 5 шт; C4 и более - 1 шт.</t>
  </si>
  <si>
    <t>Сумма за рублевые растения</t>
  </si>
  <si>
    <t>Аванс для бронирования: 50%, доплата перед отгрузкой 50%</t>
  </si>
  <si>
    <t>Предварительная сумма заказа без скидки</t>
  </si>
  <si>
    <t>Оплата в рублях по курсу продажи наличных евро в офисах Сбербанка г. Москвы на момент зачисления денежных средств на наш р/сч</t>
  </si>
  <si>
    <t>Скидка за объем</t>
  </si>
  <si>
    <t>При заказе более 1 000 000 ₽ скидка - 7%</t>
  </si>
  <si>
    <t>Итоговая сумма заказа</t>
  </si>
  <si>
    <t>Тара бесплатно</t>
  </si>
  <si>
    <t>Бесплатная доставка до терминалов ТК: ПЭК, Желдор, Вера-1.</t>
  </si>
  <si>
    <t>Род, вид на русском</t>
  </si>
  <si>
    <t>Род, вид на латинском</t>
  </si>
  <si>
    <t>Сорт</t>
  </si>
  <si>
    <t>Упаковка корневой системы</t>
  </si>
  <si>
    <t>Высота, см</t>
  </si>
  <si>
    <t>Ширина</t>
  </si>
  <si>
    <t>Высота штамба, см</t>
  </si>
  <si>
    <t>Страна производитель</t>
  </si>
  <si>
    <t>Кратность заказа, шт</t>
  </si>
  <si>
    <r>
      <t xml:space="preserve">Цена, </t>
    </r>
    <r>
      <rPr>
        <b/>
        <sz val="11"/>
        <rFont val="Calibri"/>
        <family val="2"/>
        <charset val="204"/>
      </rPr>
      <t>€</t>
    </r>
  </si>
  <si>
    <t>Цена, ₽</t>
  </si>
  <si>
    <t>Заказ, шт</t>
  </si>
  <si>
    <t>Общая сумма заказа без скидки в евро</t>
  </si>
  <si>
    <t>Общая сумма заказа без скидки в рублях</t>
  </si>
  <si>
    <t>*</t>
  </si>
  <si>
    <t>Хвойные растения</t>
  </si>
  <si>
    <t>87-34-0271</t>
  </si>
  <si>
    <t>евро</t>
  </si>
  <si>
    <t>Picea orientalis</t>
  </si>
  <si>
    <t>Ель восточная</t>
  </si>
  <si>
    <t>Early Gold</t>
  </si>
  <si>
    <t>C7,5</t>
  </si>
  <si>
    <t>50-60</t>
  </si>
  <si>
    <t/>
  </si>
  <si>
    <t>59-54-0807</t>
  </si>
  <si>
    <t>Picea pungens</t>
  </si>
  <si>
    <t>Ель колючая</t>
  </si>
  <si>
    <t>Bialobok</t>
  </si>
  <si>
    <t>C5</t>
  </si>
  <si>
    <t>20-30</t>
  </si>
  <si>
    <t>59-54-0806</t>
  </si>
  <si>
    <t>40-60</t>
  </si>
  <si>
    <t>59-68-0022</t>
  </si>
  <si>
    <t>Blaukissen</t>
  </si>
  <si>
    <t>PA 80</t>
  </si>
  <si>
    <t>59-28-0056</t>
  </si>
  <si>
    <t>25-30</t>
  </si>
  <si>
    <t>PA 60-80</t>
  </si>
  <si>
    <t>59-22-0067</t>
  </si>
  <si>
    <t>Blue Diamond (syn.Сhristmas Blue)</t>
  </si>
  <si>
    <t>59-22-0896</t>
  </si>
  <si>
    <t>Blue Majestic</t>
  </si>
  <si>
    <t>C3</t>
  </si>
  <si>
    <t>30-50</t>
  </si>
  <si>
    <t>59-54-0705</t>
  </si>
  <si>
    <t>Blue Mountain</t>
  </si>
  <si>
    <t>59-54-0715</t>
  </si>
  <si>
    <t>Blue Trinket</t>
  </si>
  <si>
    <t>59-60-0830</t>
  </si>
  <si>
    <t>Brynek</t>
  </si>
  <si>
    <t>15-25</t>
  </si>
  <si>
    <t>59-60-1179</t>
  </si>
  <si>
    <t>C5/7,5</t>
  </si>
  <si>
    <t>PA 85-95</t>
  </si>
  <si>
    <t>59-60-1180</t>
  </si>
  <si>
    <t>Charming Chub</t>
  </si>
  <si>
    <t>15-20</t>
  </si>
  <si>
    <t>59-54-0714</t>
  </si>
  <si>
    <t>Edith (syn.Edit)</t>
  </si>
  <si>
    <t>100-120</t>
  </si>
  <si>
    <t>59-22-0897</t>
  </si>
  <si>
    <t>70-80</t>
  </si>
  <si>
    <t>59-54-0706</t>
  </si>
  <si>
    <t>Erich Frahm</t>
  </si>
  <si>
    <t>59-22-0898</t>
  </si>
  <si>
    <t>Fat Albert</t>
  </si>
  <si>
    <t>59-54-0719</t>
  </si>
  <si>
    <t>Glauca Compacta</t>
  </si>
  <si>
    <t>PA 100</t>
  </si>
  <si>
    <t>59-54-0811</t>
  </si>
  <si>
    <t>PA 40</t>
  </si>
  <si>
    <t>59-54-0813</t>
  </si>
  <si>
    <t>PA 60</t>
  </si>
  <si>
    <t>59-54-0680</t>
  </si>
  <si>
    <t>59-68-0023</t>
  </si>
  <si>
    <t>Glauca Globosa</t>
  </si>
  <si>
    <t>C2</t>
  </si>
  <si>
    <t>15</t>
  </si>
  <si>
    <t>59-68-0024</t>
  </si>
  <si>
    <t>59-60-1181</t>
  </si>
  <si>
    <t>87-34-0178</t>
  </si>
  <si>
    <t>30-40</t>
  </si>
  <si>
    <t>87-31-0326</t>
  </si>
  <si>
    <t>C12</t>
  </si>
  <si>
    <t>40-50</t>
  </si>
  <si>
    <t>87-31-0327</t>
  </si>
  <si>
    <t>59-54-0716</t>
  </si>
  <si>
    <t>Globosa Argentea</t>
  </si>
  <si>
    <t>59-54-0808</t>
  </si>
  <si>
    <t>Hoopsii</t>
  </si>
  <si>
    <t>59-54-0809</t>
  </si>
  <si>
    <t>59-54-0707</t>
  </si>
  <si>
    <t>60-80</t>
  </si>
  <si>
    <t>59-54-0718</t>
  </si>
  <si>
    <t>20-25</t>
  </si>
  <si>
    <t>59-60-1182</t>
  </si>
  <si>
    <t>Hoto</t>
  </si>
  <si>
    <t>59-54-0810</t>
  </si>
  <si>
    <t>Iseli Fastigiate</t>
  </si>
  <si>
    <t>59-60-0851</t>
  </si>
  <si>
    <t>35-50</t>
  </si>
  <si>
    <t>59-54-0708</t>
  </si>
  <si>
    <t>59-54-0709</t>
  </si>
  <si>
    <t>Jedelloch</t>
  </si>
  <si>
    <t>59-03-2113</t>
  </si>
  <si>
    <t>Kaibab</t>
  </si>
  <si>
    <t>59-60-1193</t>
  </si>
  <si>
    <t>Kenosha</t>
  </si>
  <si>
    <t>PA 105-115</t>
  </si>
  <si>
    <t>59-54-0710</t>
  </si>
  <si>
    <t>Koster</t>
  </si>
  <si>
    <t>87-31-0184</t>
  </si>
  <si>
    <t>Lucky Strike</t>
  </si>
  <si>
    <t>59-68-0015</t>
  </si>
  <si>
    <t>Maigold</t>
  </si>
  <si>
    <t>20+</t>
  </si>
  <si>
    <t>59-60-1183</t>
  </si>
  <si>
    <t>25-40</t>
  </si>
  <si>
    <t>59-68-0025</t>
  </si>
  <si>
    <t>Mecky</t>
  </si>
  <si>
    <t>59-68-0016</t>
  </si>
  <si>
    <t>30+</t>
  </si>
  <si>
    <t>59-03-2114</t>
  </si>
  <si>
    <t>Montgomery</t>
  </si>
  <si>
    <t>PA 50-60</t>
  </si>
  <si>
    <t>59-60-1184</t>
  </si>
  <si>
    <t>59-03-1554</t>
  </si>
  <si>
    <t>Oldenburg</t>
  </si>
  <si>
    <t>59-54-0711</t>
  </si>
  <si>
    <t>87-34-0272</t>
  </si>
  <si>
    <t>Sonia</t>
  </si>
  <si>
    <t>59-60-1185</t>
  </si>
  <si>
    <t>St. Mary's Broom</t>
  </si>
  <si>
    <t>PA 95-110</t>
  </si>
  <si>
    <t>87-07-10983</t>
  </si>
  <si>
    <t>Super Blue Seedling</t>
  </si>
  <si>
    <t>P14</t>
  </si>
  <si>
    <t>59-54-0815</t>
  </si>
  <si>
    <t>Picea mariorika</t>
  </si>
  <si>
    <t>Ель мариорика</t>
  </si>
  <si>
    <t>Machala</t>
  </si>
  <si>
    <t>30-35</t>
  </si>
  <si>
    <t>87-34-0024</t>
  </si>
  <si>
    <t>59-68-0009</t>
  </si>
  <si>
    <t>Picea abies</t>
  </si>
  <si>
    <t>Ель обыкновенная</t>
  </si>
  <si>
    <t>Acrocona</t>
  </si>
  <si>
    <t>20</t>
  </si>
  <si>
    <t>87-31-0300</t>
  </si>
  <si>
    <t>87-31-0322</t>
  </si>
  <si>
    <t>87-31-0104</t>
  </si>
  <si>
    <t>Cupressina</t>
  </si>
  <si>
    <t>87-31-0185</t>
  </si>
  <si>
    <t>87-31-0323</t>
  </si>
  <si>
    <t>80-100</t>
  </si>
  <si>
    <t>59-54-0713</t>
  </si>
  <si>
    <t>Finedonensis</t>
  </si>
  <si>
    <t>59-54-0717</t>
  </si>
  <si>
    <t>Goblin</t>
  </si>
  <si>
    <t>59-54-0814</t>
  </si>
  <si>
    <t>87-72-0339</t>
  </si>
  <si>
    <t>Golddrift</t>
  </si>
  <si>
    <t>87-34-0016</t>
  </si>
  <si>
    <t>Henksgarden Beauty</t>
  </si>
  <si>
    <t>C10</t>
  </si>
  <si>
    <t>59-68-0010</t>
  </si>
  <si>
    <t>Inversa</t>
  </si>
  <si>
    <t>59-68-0019</t>
  </si>
  <si>
    <t>59-54-0812</t>
  </si>
  <si>
    <t>59-54-0712</t>
  </si>
  <si>
    <t>87-72-0340</t>
  </si>
  <si>
    <t>87-34-0257</t>
  </si>
  <si>
    <t>60-70</t>
  </si>
  <si>
    <t>59-60-1176</t>
  </si>
  <si>
    <t>Little Gem</t>
  </si>
  <si>
    <t>P14/C2</t>
  </si>
  <si>
    <t>10-20</t>
  </si>
  <si>
    <t>59-03-0282</t>
  </si>
  <si>
    <t>59-60-1177</t>
  </si>
  <si>
    <t>59-60-1191</t>
  </si>
  <si>
    <t>Nidiformis</t>
  </si>
  <si>
    <t>P16</t>
  </si>
  <si>
    <t>25-35</t>
  </si>
  <si>
    <t>59-03-1206</t>
  </si>
  <si>
    <t>59-28-0224</t>
  </si>
  <si>
    <t>59-60-0476</t>
  </si>
  <si>
    <t>руб</t>
  </si>
  <si>
    <t>Ohlendorfii</t>
  </si>
  <si>
    <t>59-68-0020</t>
  </si>
  <si>
    <t>Pendula Major</t>
  </si>
  <si>
    <t>C15</t>
  </si>
  <si>
    <t>160-180</t>
  </si>
  <si>
    <t>59-60-0708</t>
  </si>
  <si>
    <t>Pusch</t>
  </si>
  <si>
    <t>59-68-0011</t>
  </si>
  <si>
    <t>Rydal</t>
  </si>
  <si>
    <t>87-72-0341</t>
  </si>
  <si>
    <t>59-60-1192</t>
  </si>
  <si>
    <t>Tompa</t>
  </si>
  <si>
    <t>59-60-0727</t>
  </si>
  <si>
    <t>Will's Zwerg</t>
  </si>
  <si>
    <t>59-68-0012</t>
  </si>
  <si>
    <t>59-68-0017</t>
  </si>
  <si>
    <t>59-62-0116</t>
  </si>
  <si>
    <t>Picea omorika</t>
  </si>
  <si>
    <t>Ель сербская</t>
  </si>
  <si>
    <t>25-50</t>
  </si>
  <si>
    <t>59-68-0014</t>
  </si>
  <si>
    <t>Bruns</t>
  </si>
  <si>
    <t>59-60-1178</t>
  </si>
  <si>
    <t>Karel</t>
  </si>
  <si>
    <t>C3/P16</t>
  </si>
  <si>
    <t>46-38-11317</t>
  </si>
  <si>
    <t>87-31-0309</t>
  </si>
  <si>
    <t>Nana</t>
  </si>
  <si>
    <t>59-68-0021</t>
  </si>
  <si>
    <t>87-31-0324</t>
  </si>
  <si>
    <t>87-31-0325</t>
  </si>
  <si>
    <t>87-72-0343</t>
  </si>
  <si>
    <t>Pendula</t>
  </si>
  <si>
    <t>87-72-0344</t>
  </si>
  <si>
    <t>87-34-0028</t>
  </si>
  <si>
    <t>Pendula Bruns</t>
  </si>
  <si>
    <t>87-34-0261</t>
  </si>
  <si>
    <t>Picea glauca</t>
  </si>
  <si>
    <t>Ель сизая/канадская</t>
  </si>
  <si>
    <t>Blue Star</t>
  </si>
  <si>
    <t>54-07-0295</t>
  </si>
  <si>
    <t>Conica</t>
  </si>
  <si>
    <t>C1</t>
  </si>
  <si>
    <t>54-07-0093</t>
  </si>
  <si>
    <t>87-102-0185</t>
  </si>
  <si>
    <t>55-60</t>
  </si>
  <si>
    <t>59-03-1906</t>
  </si>
  <si>
    <t>Daisy's White</t>
  </si>
  <si>
    <t>87-34-0175</t>
  </si>
  <si>
    <t>54-07-0185</t>
  </si>
  <si>
    <t>December</t>
  </si>
  <si>
    <t>87-34-0264</t>
  </si>
  <si>
    <t>59-60-1194</t>
  </si>
  <si>
    <t>Picea sitchensis</t>
  </si>
  <si>
    <t>Ель ситхинская</t>
  </si>
  <si>
    <t>Rom</t>
  </si>
  <si>
    <t>PA 85-100</t>
  </si>
  <si>
    <t>59-60-1157</t>
  </si>
  <si>
    <t>Silberzwerg</t>
  </si>
  <si>
    <t>59-69-0003</t>
  </si>
  <si>
    <t>Picea engelmannii</t>
  </si>
  <si>
    <t>Ель Энгельмана</t>
  </si>
  <si>
    <t>Bush Lace</t>
  </si>
  <si>
    <t>C4</t>
  </si>
  <si>
    <t>87-72-0342</t>
  </si>
  <si>
    <t>Lace</t>
  </si>
  <si>
    <t>59-69-0004</t>
  </si>
  <si>
    <t>Snake</t>
  </si>
  <si>
    <t>59-62-0097</t>
  </si>
  <si>
    <t>Chamaecyparis pisifera</t>
  </si>
  <si>
    <t>Кипарисовик горохоплодный</t>
  </si>
  <si>
    <t>Filifera Nana</t>
  </si>
  <si>
    <t>20-40</t>
  </si>
  <si>
    <t>87-34-0137</t>
  </si>
  <si>
    <t>Sungold</t>
  </si>
  <si>
    <t>54-07-0169</t>
  </si>
  <si>
    <t>Chamaecyparis lawsoniana</t>
  </si>
  <si>
    <t>Кипарисовик Лавсона</t>
  </si>
  <si>
    <t>Columnaris</t>
  </si>
  <si>
    <t>35-45</t>
  </si>
  <si>
    <t>59-22-0645</t>
  </si>
  <si>
    <t>54-07-0311</t>
  </si>
  <si>
    <t>Ivonne</t>
  </si>
  <si>
    <t>59-22-0646</t>
  </si>
  <si>
    <t>54-07-0031</t>
  </si>
  <si>
    <t>Snow White</t>
  </si>
  <si>
    <t>59-54-0720</t>
  </si>
  <si>
    <t>Chamaecyparis nootkatensis</t>
  </si>
  <si>
    <t>Кипарисовик нутканский</t>
  </si>
  <si>
    <t>Jubilee</t>
  </si>
  <si>
    <t>87-72-0287</t>
  </si>
  <si>
    <t>Larix decidua</t>
  </si>
  <si>
    <t>Лиственница европейская</t>
  </si>
  <si>
    <t>Puli</t>
  </si>
  <si>
    <t>PA 90</t>
  </si>
  <si>
    <t>87-07-2510</t>
  </si>
  <si>
    <t>PA 120</t>
  </si>
  <si>
    <t>87-72-0353</t>
  </si>
  <si>
    <t>Larix kaempferi</t>
  </si>
  <si>
    <t>Лиственница японская</t>
  </si>
  <si>
    <t>Stiff Weeper</t>
  </si>
  <si>
    <t>87-07-0960</t>
  </si>
  <si>
    <t>87-34-0274</t>
  </si>
  <si>
    <t>Diana</t>
  </si>
  <si>
    <t>59-03-2111</t>
  </si>
  <si>
    <t>C6</t>
  </si>
  <si>
    <t>PA 120-140</t>
  </si>
  <si>
    <t>59-03-2112</t>
  </si>
  <si>
    <t>Grey Pearl</t>
  </si>
  <si>
    <t>87-34-0275</t>
  </si>
  <si>
    <t>Little Mushroom</t>
  </si>
  <si>
    <t>87-34-0276</t>
  </si>
  <si>
    <t>87-34-0012</t>
  </si>
  <si>
    <t>Magic Gold</t>
  </si>
  <si>
    <t>87-102-0182</t>
  </si>
  <si>
    <t>Microbiota decussata</t>
  </si>
  <si>
    <t>Микробиота перекрестнопарная</t>
  </si>
  <si>
    <t>87-102-0055</t>
  </si>
  <si>
    <t>Juniperus virginiana</t>
  </si>
  <si>
    <t>Можжевельник виргинский</t>
  </si>
  <si>
    <t>Grey Owl</t>
  </si>
  <si>
    <t>46-38-11261</t>
  </si>
  <si>
    <t>59-62-0108</t>
  </si>
  <si>
    <t>Hetz</t>
  </si>
  <si>
    <t>54-07-0058</t>
  </si>
  <si>
    <t>Juniperus horizontalis</t>
  </si>
  <si>
    <t>Можжевельник горизонтальный</t>
  </si>
  <si>
    <t>Andorra Compact</t>
  </si>
  <si>
    <t>54-07-0312</t>
  </si>
  <si>
    <t>59-23-4404</t>
  </si>
  <si>
    <t>59-03-1508</t>
  </si>
  <si>
    <t>Andorra Variegata</t>
  </si>
  <si>
    <t>59-22-0671</t>
  </si>
  <si>
    <t>59-03-1509</t>
  </si>
  <si>
    <t>Blue Chip (syn.Blue Moon)</t>
  </si>
  <si>
    <t>87-102-0058</t>
  </si>
  <si>
    <t>40-45</t>
  </si>
  <si>
    <t>59-03-1092</t>
  </si>
  <si>
    <t>Golden Carpet</t>
  </si>
  <si>
    <t>59-28-0183</t>
  </si>
  <si>
    <t>59-22-0892</t>
  </si>
  <si>
    <t>87-07-9543</t>
  </si>
  <si>
    <t>Icee Blue (syn.Monber)</t>
  </si>
  <si>
    <t>87-72-0337</t>
  </si>
  <si>
    <t>C2,5</t>
  </si>
  <si>
    <t>59-03-1512</t>
  </si>
  <si>
    <t>Limeglow</t>
  </si>
  <si>
    <t>87-07-6494</t>
  </si>
  <si>
    <t>Pancake</t>
  </si>
  <si>
    <t>59-03-1513</t>
  </si>
  <si>
    <t>Prince of Wales</t>
  </si>
  <si>
    <t>87-102-0180</t>
  </si>
  <si>
    <t>Wiltonii</t>
  </si>
  <si>
    <t>35-40</t>
  </si>
  <si>
    <t>87-102-0181</t>
  </si>
  <si>
    <t>Juniperus sabina</t>
  </si>
  <si>
    <t>Можжевельник казацкий</t>
  </si>
  <si>
    <t>87-102-0122</t>
  </si>
  <si>
    <t>Tamariscifolia</t>
  </si>
  <si>
    <t>C1,5</t>
  </si>
  <si>
    <t>59-22-0893</t>
  </si>
  <si>
    <t>59-22-0692</t>
  </si>
  <si>
    <t>Variegata</t>
  </si>
  <si>
    <t>87-72-0334</t>
  </si>
  <si>
    <t>Juniperus chinensis</t>
  </si>
  <si>
    <t>Можжевельник китайский</t>
  </si>
  <si>
    <t>Blaauw</t>
  </si>
  <si>
    <t>46-38-0569</t>
  </si>
  <si>
    <t>Blue Alps</t>
  </si>
  <si>
    <t>20-35</t>
  </si>
  <si>
    <t>59-28-1984</t>
  </si>
  <si>
    <t>Plumosa Aurea</t>
  </si>
  <si>
    <t>PA 70-80</t>
  </si>
  <si>
    <t>54-07-0142</t>
  </si>
  <si>
    <t>Stricta</t>
  </si>
  <si>
    <t>54-07-0707</t>
  </si>
  <si>
    <t>Juniperus procumbens</t>
  </si>
  <si>
    <t>Можжевельник лежачий</t>
  </si>
  <si>
    <t>59-22-0662</t>
  </si>
  <si>
    <t>Juniperus communis</t>
  </si>
  <si>
    <t>Можжевельник обыкновенный</t>
  </si>
  <si>
    <t>Gold Cone</t>
  </si>
  <si>
    <t>59-03-2125</t>
  </si>
  <si>
    <t>Goldschatz</t>
  </si>
  <si>
    <t>87-72-0335</t>
  </si>
  <si>
    <t>59-28-1145</t>
  </si>
  <si>
    <t>PA 80-90</t>
  </si>
  <si>
    <t>54-07-0055</t>
  </si>
  <si>
    <t>Green Carpet</t>
  </si>
  <si>
    <t>87-72-0336</t>
  </si>
  <si>
    <t>Lemon Carpet</t>
  </si>
  <si>
    <t>87-34-0292</t>
  </si>
  <si>
    <t>59-60-0127</t>
  </si>
  <si>
    <t>PA 80-100</t>
  </si>
  <si>
    <t>59-28-1489</t>
  </si>
  <si>
    <t>Suecica</t>
  </si>
  <si>
    <t>59-60-1189</t>
  </si>
  <si>
    <t>Zeal</t>
  </si>
  <si>
    <t>PA 90-100</t>
  </si>
  <si>
    <t>54-07-0702</t>
  </si>
  <si>
    <t>Juniperus conferta</t>
  </si>
  <si>
    <t>Можжевельник прибрежный</t>
  </si>
  <si>
    <t>Schlager</t>
  </si>
  <si>
    <t>46-38-11266</t>
  </si>
  <si>
    <t>Juniperus pfitzeriana</t>
  </si>
  <si>
    <t>Можжевельник пфитцера, средний</t>
  </si>
  <si>
    <t>Gold Coast</t>
  </si>
  <si>
    <t>87-102-0064</t>
  </si>
  <si>
    <t>Gold Star</t>
  </si>
  <si>
    <t>87-72-0108</t>
  </si>
  <si>
    <t>Golden Joy</t>
  </si>
  <si>
    <t>87-102-0076</t>
  </si>
  <si>
    <t>Mint Julep</t>
  </si>
  <si>
    <t>54-07-0158</t>
  </si>
  <si>
    <t>87-102-0039</t>
  </si>
  <si>
    <t>Old Gold</t>
  </si>
  <si>
    <t>87-07-7482</t>
  </si>
  <si>
    <t>59-20-1092</t>
  </si>
  <si>
    <t>Pfitzeriana Aurea</t>
  </si>
  <si>
    <t>87-72-0338</t>
  </si>
  <si>
    <t>White Splash</t>
  </si>
  <si>
    <t>54-07-0315</t>
  </si>
  <si>
    <t>Juniperus scopulorum</t>
  </si>
  <si>
    <t>Можжевельник скальный</t>
  </si>
  <si>
    <t>Blue Arrow</t>
  </si>
  <si>
    <t>54-07-0706</t>
  </si>
  <si>
    <t>C3,5</t>
  </si>
  <si>
    <t>59-22-0894</t>
  </si>
  <si>
    <t>Blue Ivory</t>
  </si>
  <si>
    <t>54-07-0100</t>
  </si>
  <si>
    <t>Juniperus squamata</t>
  </si>
  <si>
    <t>Можжевельник чешуйчатый</t>
  </si>
  <si>
    <t>54-07-0028</t>
  </si>
  <si>
    <t>Blue Carpet</t>
  </si>
  <si>
    <t>54-07-0704</t>
  </si>
  <si>
    <t>59-28-1985</t>
  </si>
  <si>
    <t>Blue Compact</t>
  </si>
  <si>
    <t>54-07-0065</t>
  </si>
  <si>
    <t>54-07-0301</t>
  </si>
  <si>
    <t>59-60-1190</t>
  </si>
  <si>
    <t>54-07-0705</t>
  </si>
  <si>
    <t>87-102-0142</t>
  </si>
  <si>
    <t>59-03-0160</t>
  </si>
  <si>
    <t>Floreant</t>
  </si>
  <si>
    <t>59-22-0895</t>
  </si>
  <si>
    <t>87-102-0033</t>
  </si>
  <si>
    <t>Holger</t>
  </si>
  <si>
    <t>18-20</t>
  </si>
  <si>
    <t>59-62-0131</t>
  </si>
  <si>
    <t>87-102-0077</t>
  </si>
  <si>
    <t>Meyeri</t>
  </si>
  <si>
    <t>54-07-0107</t>
  </si>
  <si>
    <t>87-72-0362</t>
  </si>
  <si>
    <t>Abies procera</t>
  </si>
  <si>
    <t>Пихта благороднaя</t>
  </si>
  <si>
    <t>Rat Tail</t>
  </si>
  <si>
    <t>87-34-0254</t>
  </si>
  <si>
    <t>Пихта благородная</t>
  </si>
  <si>
    <t>Bizarro</t>
  </si>
  <si>
    <t>87-34-0060</t>
  </si>
  <si>
    <t>87-31-0320</t>
  </si>
  <si>
    <t>Abies koreocarpa</t>
  </si>
  <si>
    <t>Пихта гибрид корейской x субальпийской</t>
  </si>
  <si>
    <t>87-34-0055</t>
  </si>
  <si>
    <t>Diskus</t>
  </si>
  <si>
    <t>59-03-1650</t>
  </si>
  <si>
    <t>Abies koreana</t>
  </si>
  <si>
    <t>Пихта корейская</t>
  </si>
  <si>
    <t>87-31-0315</t>
  </si>
  <si>
    <t>59-69-0002</t>
  </si>
  <si>
    <t>Grubella</t>
  </si>
  <si>
    <t>87-72-0004</t>
  </si>
  <si>
    <t>Kohout's Icebreaker</t>
  </si>
  <si>
    <t>87-72-0361</t>
  </si>
  <si>
    <t>87-72-0352</t>
  </si>
  <si>
    <t>Kristallkugel</t>
  </si>
  <si>
    <t>59-68-0001</t>
  </si>
  <si>
    <t>Oberon</t>
  </si>
  <si>
    <t>87-72-0332</t>
  </si>
  <si>
    <t>Silberlocke</t>
  </si>
  <si>
    <t>59-68-0008</t>
  </si>
  <si>
    <t>87-31-0321</t>
  </si>
  <si>
    <t>59-54-0802</t>
  </si>
  <si>
    <t>59-54-0801</t>
  </si>
  <si>
    <t>87-34-0269</t>
  </si>
  <si>
    <t>59-54-0803</t>
  </si>
  <si>
    <t>Tundra</t>
  </si>
  <si>
    <t>59-54-0721</t>
  </si>
  <si>
    <t>Abies nordmanniana</t>
  </si>
  <si>
    <t>Пихта Нордмана</t>
  </si>
  <si>
    <t>Aurea</t>
  </si>
  <si>
    <t>87-72-0016</t>
  </si>
  <si>
    <t>Barabits Compact</t>
  </si>
  <si>
    <t>87-72-0002</t>
  </si>
  <si>
    <t>Abies concolor</t>
  </si>
  <si>
    <t>Пихта одноцветная</t>
  </si>
  <si>
    <t>Archer's Dwarf</t>
  </si>
  <si>
    <t>87-07-10965</t>
  </si>
  <si>
    <t>Compacta</t>
  </si>
  <si>
    <t>59-54-0800</t>
  </si>
  <si>
    <t>59-54-0805</t>
  </si>
  <si>
    <t>87-34-0268</t>
  </si>
  <si>
    <t>Masonic Broom</t>
  </si>
  <si>
    <t>59-03-1208</t>
  </si>
  <si>
    <t>Abies lasiocarpa</t>
  </si>
  <si>
    <t>Пихта субальпийская</t>
  </si>
  <si>
    <t>Argentea</t>
  </si>
  <si>
    <t>87-72-0333</t>
  </si>
  <si>
    <t>87-72-0355</t>
  </si>
  <si>
    <t>59-03-1545</t>
  </si>
  <si>
    <t>59-54-0671</t>
  </si>
  <si>
    <t>59-54-0804</t>
  </si>
  <si>
    <t>59-68-0018</t>
  </si>
  <si>
    <t>Logan Pass</t>
  </si>
  <si>
    <t>59-54-0722</t>
  </si>
  <si>
    <t>Nana Compacta</t>
  </si>
  <si>
    <t>87-07-11004</t>
  </si>
  <si>
    <t>Pinus strobus</t>
  </si>
  <si>
    <t>Сосна веймутова</t>
  </si>
  <si>
    <t>Blue Shag</t>
  </si>
  <si>
    <t>87-31-0190</t>
  </si>
  <si>
    <t>87-31-0311</t>
  </si>
  <si>
    <t>87-07-11006</t>
  </si>
  <si>
    <t>Fastigiata</t>
  </si>
  <si>
    <t>87-31-0049</t>
  </si>
  <si>
    <t>87-72-0174</t>
  </si>
  <si>
    <t>Green Twist</t>
  </si>
  <si>
    <t>87-72-0348</t>
  </si>
  <si>
    <t>87-72-0175</t>
  </si>
  <si>
    <t>59-54-0723</t>
  </si>
  <si>
    <t>Greg</t>
  </si>
  <si>
    <t>87-07-11007</t>
  </si>
  <si>
    <t>87-34-0288</t>
  </si>
  <si>
    <t>59-69-0011</t>
  </si>
  <si>
    <t>Louie</t>
  </si>
  <si>
    <t>87-31-0027</t>
  </si>
  <si>
    <t>Minima</t>
  </si>
  <si>
    <t>87-34-0089</t>
  </si>
  <si>
    <t>87-72-0349</t>
  </si>
  <si>
    <t>Niagara Falls</t>
  </si>
  <si>
    <t>87-72-0182</t>
  </si>
  <si>
    <t>87-31-0028</t>
  </si>
  <si>
    <t>Radiata</t>
  </si>
  <si>
    <t>87-34-0202</t>
  </si>
  <si>
    <t>59-60-1197</t>
  </si>
  <si>
    <t>Sea Urchin</t>
  </si>
  <si>
    <t>PA 90-105</t>
  </si>
  <si>
    <t>87-31-0337</t>
  </si>
  <si>
    <t>Secrest</t>
  </si>
  <si>
    <t>87-72-0350</t>
  </si>
  <si>
    <t>Tiny Curls</t>
  </si>
  <si>
    <t>59-69-0012</t>
  </si>
  <si>
    <t>87-72-0351</t>
  </si>
  <si>
    <t>87-72-0188</t>
  </si>
  <si>
    <t>87-07-10984</t>
  </si>
  <si>
    <t>Pinus heldreichii</t>
  </si>
  <si>
    <t>Сосна гельдрейха</t>
  </si>
  <si>
    <t>Compact Gem</t>
  </si>
  <si>
    <t>87-72-0149</t>
  </si>
  <si>
    <t>Сосна Гельдрейха</t>
  </si>
  <si>
    <t>59-54-0820</t>
  </si>
  <si>
    <t>Satellit</t>
  </si>
  <si>
    <t>87-07-10988</t>
  </si>
  <si>
    <t>Smidtii</t>
  </si>
  <si>
    <t>87-31-0329</t>
  </si>
  <si>
    <t>Pinus mugo</t>
  </si>
  <si>
    <t>Сосна горная</t>
  </si>
  <si>
    <t>Benjamin</t>
  </si>
  <si>
    <t>87-72-0346</t>
  </si>
  <si>
    <t>59-60-0969</t>
  </si>
  <si>
    <t>87-72-0354</t>
  </si>
  <si>
    <t>59-69-0005</t>
  </si>
  <si>
    <t>87-31-0330</t>
  </si>
  <si>
    <t>Carsten (syn.Carsten's Wintergold)</t>
  </si>
  <si>
    <t>87-34-0278</t>
  </si>
  <si>
    <t>59-22-0750</t>
  </si>
  <si>
    <t>87-34-0279</t>
  </si>
  <si>
    <t>59-28-1981</t>
  </si>
  <si>
    <t>59-54-0816</t>
  </si>
  <si>
    <t>87-31-0331</t>
  </si>
  <si>
    <t>Gnom</t>
  </si>
  <si>
    <t>87-31-0128</t>
  </si>
  <si>
    <t>87-31-0133</t>
  </si>
  <si>
    <t>Humpy</t>
  </si>
  <si>
    <t>59-68-0027</t>
  </si>
  <si>
    <t>Jakobsen</t>
  </si>
  <si>
    <t>59-69-0001</t>
  </si>
  <si>
    <t>10-15</t>
  </si>
  <si>
    <t>59-60-1163</t>
  </si>
  <si>
    <t>59-54-0824</t>
  </si>
  <si>
    <t>59-68-0028</t>
  </si>
  <si>
    <t>Jezek</t>
  </si>
  <si>
    <t>59-54-0730</t>
  </si>
  <si>
    <t>Krausford</t>
  </si>
  <si>
    <t>87-34-0280</t>
  </si>
  <si>
    <t>Krauskopf</t>
  </si>
  <si>
    <t>87-34-0038</t>
  </si>
  <si>
    <t>Lilliput</t>
  </si>
  <si>
    <t>59-54-0822</t>
  </si>
  <si>
    <t>87-34-0281</t>
  </si>
  <si>
    <t>PA 50</t>
  </si>
  <si>
    <t>59-68-0029</t>
  </si>
  <si>
    <t>Litomysl</t>
  </si>
  <si>
    <t>PA 70</t>
  </si>
  <si>
    <t>59-68-0030</t>
  </si>
  <si>
    <t>59-22-0899</t>
  </si>
  <si>
    <t>59-60-1165</t>
  </si>
  <si>
    <t>59-28-1986</t>
  </si>
  <si>
    <t>87-34-0183</t>
  </si>
  <si>
    <t>March</t>
  </si>
  <si>
    <t>59-03-1934</t>
  </si>
  <si>
    <t>Mini Mops</t>
  </si>
  <si>
    <t>59-54-0823</t>
  </si>
  <si>
    <t>Minikin</t>
  </si>
  <si>
    <t>87-07-10994</t>
  </si>
  <si>
    <t>Mops</t>
  </si>
  <si>
    <t>59-68-0031</t>
  </si>
  <si>
    <t>59-03-0271</t>
  </si>
  <si>
    <t>59-28-0084</t>
  </si>
  <si>
    <t>59-28-1987</t>
  </si>
  <si>
    <t>PA 100-120</t>
  </si>
  <si>
    <t>59-54-0817</t>
  </si>
  <si>
    <t>87-31-0332</t>
  </si>
  <si>
    <t>Ophir</t>
  </si>
  <si>
    <t>87-34-0282</t>
  </si>
  <si>
    <t>59-68-0032</t>
  </si>
  <si>
    <t>59-60-1006</t>
  </si>
  <si>
    <t>59-28-1172</t>
  </si>
  <si>
    <t>59-54-0818</t>
  </si>
  <si>
    <t>59-28-1540</t>
  </si>
  <si>
    <t>87-31-0333</t>
  </si>
  <si>
    <t>59-68-0033</t>
  </si>
  <si>
    <t>Varella</t>
  </si>
  <si>
    <t>87-72-0347</t>
  </si>
  <si>
    <t>59-03-1240</t>
  </si>
  <si>
    <t>59-68-0034</t>
  </si>
  <si>
    <t>59-28-0097</t>
  </si>
  <si>
    <t>59-60-0351</t>
  </si>
  <si>
    <t>59-28-0095</t>
  </si>
  <si>
    <t>59-69-0006</t>
  </si>
  <si>
    <t>87-34-0192</t>
  </si>
  <si>
    <t>87-34-0283</t>
  </si>
  <si>
    <t>87-07-10995</t>
  </si>
  <si>
    <t>Winter Gold</t>
  </si>
  <si>
    <t>59-60-1025</t>
  </si>
  <si>
    <t>59-28-1988</t>
  </si>
  <si>
    <t>59-28-1989</t>
  </si>
  <si>
    <t>59-54-0731</t>
  </si>
  <si>
    <t>87-34-0284</t>
  </si>
  <si>
    <t>59-03-0934</t>
  </si>
  <si>
    <t>Zundert</t>
  </si>
  <si>
    <t>59-69-0007</t>
  </si>
  <si>
    <t>59-23-4844</t>
  </si>
  <si>
    <t>Pinus mugo subsp. mugo</t>
  </si>
  <si>
    <t>Сосна горная subsp. Mugo</t>
  </si>
  <si>
    <t>59-23-4846</t>
  </si>
  <si>
    <t>Pinus mugo subsp. uncinata</t>
  </si>
  <si>
    <t>Сосна горная subsp. Uncinata</t>
  </si>
  <si>
    <t>54-07-0318</t>
  </si>
  <si>
    <t>Pinus mugo var. Mughus</t>
  </si>
  <si>
    <t>Сосна горная var. Mughus</t>
  </si>
  <si>
    <t>17-23</t>
  </si>
  <si>
    <t>87-102-0103</t>
  </si>
  <si>
    <t>Pinus mugo var. pumilio</t>
  </si>
  <si>
    <t>Сосна горная var. Pumilio</t>
  </si>
  <si>
    <t>46-38-12107</t>
  </si>
  <si>
    <t>54-07-0319</t>
  </si>
  <si>
    <t>46-38-12106</t>
  </si>
  <si>
    <t>Pinus mugo var.mughus</t>
  </si>
  <si>
    <t>Сосна горная var.mughus</t>
  </si>
  <si>
    <t>46-38-11319</t>
  </si>
  <si>
    <t>59-68-0026</t>
  </si>
  <si>
    <t>Pinus jeffreyi</t>
  </si>
  <si>
    <t>Сосна Жеффрея</t>
  </si>
  <si>
    <t>Joppi</t>
  </si>
  <si>
    <t>30</t>
  </si>
  <si>
    <t>59-54-0726</t>
  </si>
  <si>
    <t>87-72-0345</t>
  </si>
  <si>
    <t>59-54-0725</t>
  </si>
  <si>
    <t>Pinus pumila</t>
  </si>
  <si>
    <t>Сосна кедровая стланниковая</t>
  </si>
  <si>
    <t>Seantis</t>
  </si>
  <si>
    <t>87-34-0277</t>
  </si>
  <si>
    <t>Pinus koraiensis</t>
  </si>
  <si>
    <t>Сосна корейская</t>
  </si>
  <si>
    <t>Blue Ball (syn.Bohlje HB)</t>
  </si>
  <si>
    <t>87-31-0328</t>
  </si>
  <si>
    <t>Silveray</t>
  </si>
  <si>
    <t>59-60-0992</t>
  </si>
  <si>
    <t>Pinus uncinata</t>
  </si>
  <si>
    <t>Сосна крючковатая</t>
  </si>
  <si>
    <t>Hnizdo</t>
  </si>
  <si>
    <t>87-07-11019</t>
  </si>
  <si>
    <t>Paradekissen</t>
  </si>
  <si>
    <t>59-69-0008</t>
  </si>
  <si>
    <t>Pinus parviflora</t>
  </si>
  <si>
    <t>Сосна мелкоцветковая</t>
  </si>
  <si>
    <t>Aoi Nishiki</t>
  </si>
  <si>
    <t>87-72-0359</t>
  </si>
  <si>
    <t>Blauer Engel</t>
  </si>
  <si>
    <t>87-34-0286</t>
  </si>
  <si>
    <t>87-31-0335</t>
  </si>
  <si>
    <t>Bonnie Bergman</t>
  </si>
  <si>
    <t>87-34-0287</t>
  </si>
  <si>
    <t>Fukai</t>
  </si>
  <si>
    <t>59-69-0009</t>
  </si>
  <si>
    <t>Goldilocks (syn.Dr Landis Gold,Tenysu-kazu, Goldylocks)</t>
  </si>
  <si>
    <t>59-54-0727</t>
  </si>
  <si>
    <t>Hagaromo Seedling</t>
  </si>
  <si>
    <t>59-69-0010</t>
  </si>
  <si>
    <t>Kokuho</t>
  </si>
  <si>
    <t>59-54-0728</t>
  </si>
  <si>
    <t>Negishi</t>
  </si>
  <si>
    <t>87-72-0360</t>
  </si>
  <si>
    <t>87-31-0207</t>
  </si>
  <si>
    <t>Schoons Bonsai</t>
  </si>
  <si>
    <t>59-54-0729</t>
  </si>
  <si>
    <t>Tempelhof</t>
  </si>
  <si>
    <t>87-34-0289</t>
  </si>
  <si>
    <t>Pinus sylvestris</t>
  </si>
  <si>
    <t>Сосна обыкновенная</t>
  </si>
  <si>
    <t>Chantry Blue</t>
  </si>
  <si>
    <t>87-34-0290</t>
  </si>
  <si>
    <t>Doone Valley</t>
  </si>
  <si>
    <t>59-68-0039</t>
  </si>
  <si>
    <t>Hillside Creeper</t>
  </si>
  <si>
    <t>40</t>
  </si>
  <si>
    <t>59-60-0421</t>
  </si>
  <si>
    <t>Pelczar</t>
  </si>
  <si>
    <t>87-07-11015</t>
  </si>
  <si>
    <t>Watereri</t>
  </si>
  <si>
    <t>59-68-0040</t>
  </si>
  <si>
    <t>87-34-0291</t>
  </si>
  <si>
    <t>59-60-1186</t>
  </si>
  <si>
    <t>Pinus nigra</t>
  </si>
  <si>
    <t>Сосна черная</t>
  </si>
  <si>
    <t>Bambino (syn.Gaelle Bregeon)</t>
  </si>
  <si>
    <t>87-31-0149</t>
  </si>
  <si>
    <t>Benelux (syn.Pierrick Bregeon)</t>
  </si>
  <si>
    <t>87-34-0285</t>
  </si>
  <si>
    <t>Frank (syn.Richard)</t>
  </si>
  <si>
    <t>59-68-0035</t>
  </si>
  <si>
    <t>Green Rocket</t>
  </si>
  <si>
    <t>50</t>
  </si>
  <si>
    <t>87-72-0358</t>
  </si>
  <si>
    <t>Green Tower</t>
  </si>
  <si>
    <t>59-68-0036</t>
  </si>
  <si>
    <t>59-60-1195</t>
  </si>
  <si>
    <t>40-55</t>
  </si>
  <si>
    <t>87-31-0336</t>
  </si>
  <si>
    <t>87-31-0334</t>
  </si>
  <si>
    <t>59-60-1196</t>
  </si>
  <si>
    <t>Komet</t>
  </si>
  <si>
    <t>59-68-0037</t>
  </si>
  <si>
    <t>Rondello</t>
  </si>
  <si>
    <t>59-68-0038</t>
  </si>
  <si>
    <t>87-07-11001</t>
  </si>
  <si>
    <t>Spielberg</t>
  </si>
  <si>
    <t>59-03-0268</t>
  </si>
  <si>
    <t>59-54-0724</t>
  </si>
  <si>
    <t>59-60-1059</t>
  </si>
  <si>
    <t>59-54-0819</t>
  </si>
  <si>
    <t>59-03-2115</t>
  </si>
  <si>
    <t>Pinus schwerinii</t>
  </si>
  <si>
    <t>Сосна Шверина</t>
  </si>
  <si>
    <t>Wietchorst</t>
  </si>
  <si>
    <t>59-54-0821</t>
  </si>
  <si>
    <t>Wiethorst</t>
  </si>
  <si>
    <t>87-31-0298</t>
  </si>
  <si>
    <t>59-69-0015</t>
  </si>
  <si>
    <t>Sciadopitys verticillata</t>
  </si>
  <si>
    <t>Сциадопитис мутовчатый</t>
  </si>
  <si>
    <t>Grune Kugel</t>
  </si>
  <si>
    <t>59-22-0891</t>
  </si>
  <si>
    <t>Taxus media</t>
  </si>
  <si>
    <t>Тис средний</t>
  </si>
  <si>
    <t>Hicksii</t>
  </si>
  <si>
    <t>59-22-0822</t>
  </si>
  <si>
    <t>Tsuga canadensis</t>
  </si>
  <si>
    <t>Тсуга канадская</t>
  </si>
  <si>
    <t>Jeddeloh</t>
  </si>
  <si>
    <t>87-102-0078</t>
  </si>
  <si>
    <t>Thuja occidentalis</t>
  </si>
  <si>
    <t>Туя западная</t>
  </si>
  <si>
    <t>Brabant</t>
  </si>
  <si>
    <t>50-55</t>
  </si>
  <si>
    <t>54-05-0002</t>
  </si>
  <si>
    <t>87-102-0186</t>
  </si>
  <si>
    <t>65-70</t>
  </si>
  <si>
    <t>54-07-0003</t>
  </si>
  <si>
    <t>54-05-0004</t>
  </si>
  <si>
    <t>54-07-0004</t>
  </si>
  <si>
    <t>Danica</t>
  </si>
  <si>
    <t>87-102-0079</t>
  </si>
  <si>
    <t>54-07-0005</t>
  </si>
  <si>
    <t>46-38-1382</t>
  </si>
  <si>
    <t>54-07-0321</t>
  </si>
  <si>
    <t>54-07-0260</t>
  </si>
  <si>
    <t>87-102-0145</t>
  </si>
  <si>
    <t>54-05-0210</t>
  </si>
  <si>
    <t>Danica Aurea</t>
  </si>
  <si>
    <t>87-34-0293</t>
  </si>
  <si>
    <t>Filiformis</t>
  </si>
  <si>
    <t>59-23-4995</t>
  </si>
  <si>
    <t>Globosa</t>
  </si>
  <si>
    <t>59-23-5019</t>
  </si>
  <si>
    <t>Golden Smaragd (syn.Janed Gold)</t>
  </si>
  <si>
    <t>59-03-2168</t>
  </si>
  <si>
    <t>59-22-0900</t>
  </si>
  <si>
    <t>59-22-0901</t>
  </si>
  <si>
    <t>59-03-1539</t>
  </si>
  <si>
    <t>Golden Tuffet</t>
  </si>
  <si>
    <t>54-07-0191</t>
  </si>
  <si>
    <t>Holmstrup</t>
  </si>
  <si>
    <t>54-07-0192</t>
  </si>
  <si>
    <t>59-20-1055</t>
  </si>
  <si>
    <t>Hoseri</t>
  </si>
  <si>
    <t>46-38-11322</t>
  </si>
  <si>
    <t>59-22-0792</t>
  </si>
  <si>
    <t>Jantar</t>
  </si>
  <si>
    <t>59-69-0013</t>
  </si>
  <si>
    <t>Krasnal</t>
  </si>
  <si>
    <t>87-07-11034</t>
  </si>
  <si>
    <t>Little Giant</t>
  </si>
  <si>
    <t>59-62-0127</t>
  </si>
  <si>
    <t>59-69-0014</t>
  </si>
  <si>
    <t>Maks</t>
  </si>
  <si>
    <t>59-62-0128</t>
  </si>
  <si>
    <t>Malonyana</t>
  </si>
  <si>
    <t>20-60</t>
  </si>
  <si>
    <t>54-05-0074</t>
  </si>
  <si>
    <t>Mirjam</t>
  </si>
  <si>
    <t>59-04-0085</t>
  </si>
  <si>
    <t>59-60-1188</t>
  </si>
  <si>
    <t>59-60-1187</t>
  </si>
  <si>
    <t>Miss Frosty</t>
  </si>
  <si>
    <t>59-28-0283</t>
  </si>
  <si>
    <t>Mr Bowling Ball</t>
  </si>
  <si>
    <t>59-28-1462</t>
  </si>
  <si>
    <t>Rheingold</t>
  </si>
  <si>
    <t>54-07-0009</t>
  </si>
  <si>
    <t>Smaragd</t>
  </si>
  <si>
    <t>87-102-0080</t>
  </si>
  <si>
    <t>30-45</t>
  </si>
  <si>
    <t>54-07-0322</t>
  </si>
  <si>
    <t>54-07-0011</t>
  </si>
  <si>
    <t>54-05-0076</t>
  </si>
  <si>
    <t>125-150</t>
  </si>
  <si>
    <t>87-07-8136</t>
  </si>
  <si>
    <t>Smaragd Witbont</t>
  </si>
  <si>
    <t>54-07-0015</t>
  </si>
  <si>
    <t>Tiny Tim</t>
  </si>
  <si>
    <t>87-102-0081</t>
  </si>
  <si>
    <t>54-07-0016</t>
  </si>
  <si>
    <t>59-22-0810</t>
  </si>
  <si>
    <t>87-07-9596</t>
  </si>
  <si>
    <t>Yellow Ribbon</t>
  </si>
  <si>
    <t>59-22-0815</t>
  </si>
  <si>
    <t>87-34-0240</t>
  </si>
  <si>
    <t>Zmatlik</t>
  </si>
  <si>
    <t>87-07-0598</t>
  </si>
  <si>
    <t>Thuja plicata</t>
  </si>
  <si>
    <t>Туя складчатая</t>
  </si>
  <si>
    <t>Can Can</t>
  </si>
  <si>
    <t>87-07-10700</t>
  </si>
  <si>
    <t>Whipcord</t>
  </si>
  <si>
    <t>87-72-0329</t>
  </si>
  <si>
    <t>Лиственные кустарники</t>
  </si>
  <si>
    <t>87-54-0001</t>
  </si>
  <si>
    <t>Abelia grandiflora</t>
  </si>
  <si>
    <t>Абелия крупноцветковая</t>
  </si>
  <si>
    <t>Tricolor Charm</t>
  </si>
  <si>
    <t>59-03-2123</t>
  </si>
  <si>
    <t>Berberis ottawensis</t>
  </si>
  <si>
    <t>Барбарис оттавский</t>
  </si>
  <si>
    <t>Superba</t>
  </si>
  <si>
    <t>59-03-2124</t>
  </si>
  <si>
    <t>Berberis thunbergii</t>
  </si>
  <si>
    <t>Барбарис тунберга</t>
  </si>
  <si>
    <t>Admiration</t>
  </si>
  <si>
    <t>59-20-1085</t>
  </si>
  <si>
    <t>Atropurpurea Nana</t>
  </si>
  <si>
    <t>59-03-2126</t>
  </si>
  <si>
    <t>Bagatelle</t>
  </si>
  <si>
    <t>59-03-1627</t>
  </si>
  <si>
    <t>Concorde</t>
  </si>
  <si>
    <t>59-20-0499</t>
  </si>
  <si>
    <t>Coronita</t>
  </si>
  <si>
    <t>59-22-0097</t>
  </si>
  <si>
    <t>Dart's Red Lady</t>
  </si>
  <si>
    <t>59-03-1664</t>
  </si>
  <si>
    <t>59-03-1665</t>
  </si>
  <si>
    <t>Golden Devine</t>
  </si>
  <si>
    <t>59-03-1154</t>
  </si>
  <si>
    <t>Golden Rocket</t>
  </si>
  <si>
    <t>59-03-1628</t>
  </si>
  <si>
    <t>Golden Zwerg</t>
  </si>
  <si>
    <t>59-03-2127</t>
  </si>
  <si>
    <t>59-22-0107</t>
  </si>
  <si>
    <t>Harlequin</t>
  </si>
  <si>
    <t>59-03-2128</t>
  </si>
  <si>
    <t>Kobold</t>
  </si>
  <si>
    <t>59-28-1561</t>
  </si>
  <si>
    <t>Lime Star</t>
  </si>
  <si>
    <t>59-03-0037</t>
  </si>
  <si>
    <t>Maria</t>
  </si>
  <si>
    <t>59-23-1307</t>
  </si>
  <si>
    <t>Orange Rocket</t>
  </si>
  <si>
    <t>59-03-1138</t>
  </si>
  <si>
    <t>Orange Tower</t>
  </si>
  <si>
    <t>59-03-0039</t>
  </si>
  <si>
    <t>Powwow</t>
  </si>
  <si>
    <t>59-03-2131</t>
  </si>
  <si>
    <t>Red Carpet</t>
  </si>
  <si>
    <t>59-20-1095</t>
  </si>
  <si>
    <t>Red Dream</t>
  </si>
  <si>
    <t>59-03-1247</t>
  </si>
  <si>
    <t>Rose Glow</t>
  </si>
  <si>
    <t>59-03-2133</t>
  </si>
  <si>
    <t>Summer Sunset</t>
  </si>
  <si>
    <t>59-28-0729</t>
  </si>
  <si>
    <t>Euonymus europaeus</t>
  </si>
  <si>
    <t>Бересклет европейский</t>
  </si>
  <si>
    <t>Red Cascade</t>
  </si>
  <si>
    <t>59-28-0728</t>
  </si>
  <si>
    <t>Euonymus alatus</t>
  </si>
  <si>
    <t>Бересклет крылатый</t>
  </si>
  <si>
    <t>Little Moses</t>
  </si>
  <si>
    <t>59-28-2000</t>
  </si>
  <si>
    <t>Euonymus fortunei</t>
  </si>
  <si>
    <t>Бересклет Форчуна</t>
  </si>
  <si>
    <t>Blondy</t>
  </si>
  <si>
    <t>59-28-2001</t>
  </si>
  <si>
    <t>Canadale Gold</t>
  </si>
  <si>
    <t>59-03-0094</t>
  </si>
  <si>
    <t>Emerald'n Gold</t>
  </si>
  <si>
    <t>59-03-0096</t>
  </si>
  <si>
    <t>Бересклет форчуна</t>
  </si>
  <si>
    <t>Mickaela</t>
  </si>
  <si>
    <t>59-28-2002</t>
  </si>
  <si>
    <t>Silver Queen</t>
  </si>
  <si>
    <t>59-03-1667</t>
  </si>
  <si>
    <t>Buddleja davidii</t>
  </si>
  <si>
    <t>Буддлея давида</t>
  </si>
  <si>
    <t>African Queen</t>
  </si>
  <si>
    <t>59-03-1668</t>
  </si>
  <si>
    <t>Black Knight</t>
  </si>
  <si>
    <t>87-54-0002</t>
  </si>
  <si>
    <t>Буддлея Давида</t>
  </si>
  <si>
    <t>Butterfly Candy Lila Sweetheart</t>
  </si>
  <si>
    <t>87-54-0003</t>
  </si>
  <si>
    <t>Butterfly Candy Little Lila</t>
  </si>
  <si>
    <t>87-54-0004</t>
  </si>
  <si>
    <t>Butterfly Candy Little Purple</t>
  </si>
  <si>
    <t>87-54-0005</t>
  </si>
  <si>
    <t>Butterfly Candy Little White</t>
  </si>
  <si>
    <t>59-03-1669</t>
  </si>
  <si>
    <t>Nanho Blue</t>
  </si>
  <si>
    <t>59-03-1670</t>
  </si>
  <si>
    <t>Nanho Purple</t>
  </si>
  <si>
    <t>59-03-1671</t>
  </si>
  <si>
    <t>Pink Delight</t>
  </si>
  <si>
    <t>59-03-1248</t>
  </si>
  <si>
    <t>Royal Red</t>
  </si>
  <si>
    <t>87-07-9360</t>
  </si>
  <si>
    <t>Tricolor</t>
  </si>
  <si>
    <t>59-03-1673</t>
  </si>
  <si>
    <t>White Profusion</t>
  </si>
  <si>
    <t>59-28-1819</t>
  </si>
  <si>
    <t>Sambucus racemosa</t>
  </si>
  <si>
    <t>Бузина красная</t>
  </si>
  <si>
    <t>59-28-2006</t>
  </si>
  <si>
    <t>Sambucus nigra</t>
  </si>
  <si>
    <t>Бузина черная</t>
  </si>
  <si>
    <t>59-28-2005</t>
  </si>
  <si>
    <t>Beaujolais</t>
  </si>
  <si>
    <t>59-28-1814</t>
  </si>
  <si>
    <t>Black Beauty</t>
  </si>
  <si>
    <t>59-28-1815</t>
  </si>
  <si>
    <t>Black Lace</t>
  </si>
  <si>
    <t>59-28-1816</t>
  </si>
  <si>
    <t>Black Tower</t>
  </si>
  <si>
    <t>59-28-1817</t>
  </si>
  <si>
    <t>Golden Spark</t>
  </si>
  <si>
    <t>59-28-1818</t>
  </si>
  <si>
    <t>Golden Tower</t>
  </si>
  <si>
    <t>59-03-1348</t>
  </si>
  <si>
    <t>Weigela florida</t>
  </si>
  <si>
    <t>Вейгела цветущая</t>
  </si>
  <si>
    <t>Minor Black</t>
  </si>
  <si>
    <t>87-54-0016</t>
  </si>
  <si>
    <t>Picobella Rosa</t>
  </si>
  <si>
    <t>87-54-0017</t>
  </si>
  <si>
    <t>Picobella Rosso</t>
  </si>
  <si>
    <t>59-03-1693</t>
  </si>
  <si>
    <t>Hibiscus syriacus</t>
  </si>
  <si>
    <t>Гибискус сирийский</t>
  </si>
  <si>
    <t>Blue Chiffon</t>
  </si>
  <si>
    <t>59-03-1694</t>
  </si>
  <si>
    <t>China Chiffon</t>
  </si>
  <si>
    <t>59-03-1695</t>
  </si>
  <si>
    <t>Duc de Brabant</t>
  </si>
  <si>
    <t>59-03-1696</t>
  </si>
  <si>
    <t>Lavender Chiffon</t>
  </si>
  <si>
    <t>59-03-1698</t>
  </si>
  <si>
    <t>Pink Chiffon</t>
  </si>
  <si>
    <t>59-03-1700</t>
  </si>
  <si>
    <t>Purple Ruffles</t>
  </si>
  <si>
    <t>59-03-1704</t>
  </si>
  <si>
    <t>White Chiffon</t>
  </si>
  <si>
    <t>87-112-0002</t>
  </si>
  <si>
    <t>Hydrangea arborescens</t>
  </si>
  <si>
    <t>Гортензия древовидная</t>
  </si>
  <si>
    <t>Bella Ragazza Limetta / Invincibelle Limetta / NCHA8</t>
  </si>
  <si>
    <t>87-112-0005</t>
  </si>
  <si>
    <t>BellaRagazza Blanchetta</t>
  </si>
  <si>
    <t>87-112-0006</t>
  </si>
  <si>
    <t>BellaRagazza Mauvette</t>
  </si>
  <si>
    <t>87-07-9394</t>
  </si>
  <si>
    <t>Candybelle Bubblegum / Candybelle Lollypop</t>
  </si>
  <si>
    <t>87-112-0007</t>
  </si>
  <si>
    <t>Pink Annabelle II / Invincibelle Spirit / Ncha1</t>
  </si>
  <si>
    <t>87-112-0008</t>
  </si>
  <si>
    <t>Ruby Annabelle / Invincibelle Ruby / NCHA 3</t>
  </si>
  <si>
    <t>87-112-0009</t>
  </si>
  <si>
    <t>87-54-0006</t>
  </si>
  <si>
    <t>Strong Annabelle</t>
  </si>
  <si>
    <t>59-28-0782</t>
  </si>
  <si>
    <t>87-112-0010</t>
  </si>
  <si>
    <t>Strong Annabelle / Incrediball</t>
  </si>
  <si>
    <t>87-112-0001</t>
  </si>
  <si>
    <t>Sweet Annabelle / Incrediball Blush / Benchcard NCHA4</t>
  </si>
  <si>
    <t>59-28-0850</t>
  </si>
  <si>
    <t>Hydrangea quercifolia</t>
  </si>
  <si>
    <t>Гортензия дуболистная</t>
  </si>
  <si>
    <t>59-28-0851</t>
  </si>
  <si>
    <t>Alice</t>
  </si>
  <si>
    <t>59-28-1364</t>
  </si>
  <si>
    <t>Black Porch</t>
  </si>
  <si>
    <t>59-28-1700</t>
  </si>
  <si>
    <t>Burgundy</t>
  </si>
  <si>
    <t>59-28-1367</t>
  </si>
  <si>
    <t>Snow Queen</t>
  </si>
  <si>
    <t>59-28-2008</t>
  </si>
  <si>
    <t>Tennessee Clone</t>
  </si>
  <si>
    <t>87-53-0103</t>
  </si>
  <si>
    <t>Hydrangea macrophylla</t>
  </si>
  <si>
    <t>Гортензия крупнолистная</t>
  </si>
  <si>
    <t>Doppio Bianco / Dancing Snow</t>
  </si>
  <si>
    <t>87-53-0104</t>
  </si>
  <si>
    <t>Doppio Nuvola / Kaho</t>
  </si>
  <si>
    <t>87-53-0105</t>
  </si>
  <si>
    <t>Doppio Rosa</t>
  </si>
  <si>
    <t>87-53-0108</t>
  </si>
  <si>
    <t>Rembrant Dolce Chic</t>
  </si>
  <si>
    <t>87-53-0107</t>
  </si>
  <si>
    <t>Rembrant Elegant Rosa</t>
  </si>
  <si>
    <t>87-53-0106</t>
  </si>
  <si>
    <t>Rembrant Rosso Glory</t>
  </si>
  <si>
    <t>87-53-0109</t>
  </si>
  <si>
    <t>Rembrant Vibrant Verde</t>
  </si>
  <si>
    <t>87-54-0008</t>
  </si>
  <si>
    <t>Hydrangea paniculata</t>
  </si>
  <si>
    <t>Гортензия метельчатая</t>
  </si>
  <si>
    <t>Bonfire</t>
  </si>
  <si>
    <t>87-53-0102</t>
  </si>
  <si>
    <t>Brightlight</t>
  </si>
  <si>
    <t>P12</t>
  </si>
  <si>
    <t>87-41-0171</t>
  </si>
  <si>
    <t>Colourful Cocktail</t>
  </si>
  <si>
    <t>25-30, 4-5 веток</t>
  </si>
  <si>
    <t>46-38-5347</t>
  </si>
  <si>
    <t>Confetti / Vlasveld 02</t>
  </si>
  <si>
    <t>87-41-0175</t>
  </si>
  <si>
    <t>Cotton Cream</t>
  </si>
  <si>
    <t>46-38-11030</t>
  </si>
  <si>
    <t>Diamant Rouge / Rendia</t>
  </si>
  <si>
    <t>87-112-0013</t>
  </si>
  <si>
    <t>Fire Light</t>
  </si>
  <si>
    <t>87-112-0011</t>
  </si>
  <si>
    <t>Fire Light Tiny Bit</t>
  </si>
  <si>
    <t>46-38-11031</t>
  </si>
  <si>
    <t>Great Star / Le Vasterival</t>
  </si>
  <si>
    <t>46-38-6533</t>
  </si>
  <si>
    <t>87-53-0101</t>
  </si>
  <si>
    <t>Greenlight</t>
  </si>
  <si>
    <t>87-41-0178</t>
  </si>
  <si>
    <t>Infinity</t>
  </si>
  <si>
    <t>46-38-0076</t>
  </si>
  <si>
    <t>Kyushu</t>
  </si>
  <si>
    <t>46-38-7973</t>
  </si>
  <si>
    <t>Levana</t>
  </si>
  <si>
    <t>46-38-7146</t>
  </si>
  <si>
    <t>87-112-0012</t>
  </si>
  <si>
    <t>Limelight Prime</t>
  </si>
  <si>
    <t>87-112-0014</t>
  </si>
  <si>
    <t>Litte Lime Punch</t>
  </si>
  <si>
    <t>87-41-0181</t>
  </si>
  <si>
    <t>Little Blossom</t>
  </si>
  <si>
    <t>87-54-0009</t>
  </si>
  <si>
    <t>Little Lime</t>
  </si>
  <si>
    <t>87-41-0204</t>
  </si>
  <si>
    <t>Little Lime / Jane</t>
  </si>
  <si>
    <t>87-41-0182</t>
  </si>
  <si>
    <t>Little Passion</t>
  </si>
  <si>
    <t>87-112-0015</t>
  </si>
  <si>
    <t>Little Quick Fire</t>
  </si>
  <si>
    <t>87-41-0172</t>
  </si>
  <si>
    <t>Milk &amp; Honey</t>
  </si>
  <si>
    <t>46-38-9732</t>
  </si>
  <si>
    <t>Pastelgreen / Rencolor</t>
  </si>
  <si>
    <t>46-02-2002</t>
  </si>
  <si>
    <t>Perle de Festival / Romantic Ace</t>
  </si>
  <si>
    <t>87-41-0187</t>
  </si>
  <si>
    <t>Pink &amp; Rose</t>
  </si>
  <si>
    <t>87-112-0016</t>
  </si>
  <si>
    <t>Pinkachu / Smhppinka</t>
  </si>
  <si>
    <t>87-53-0097</t>
  </si>
  <si>
    <t>Pinklight</t>
  </si>
  <si>
    <t>87-41-0190</t>
  </si>
  <si>
    <t>Pinky Promise</t>
  </si>
  <si>
    <t>46-38-2670</t>
  </si>
  <si>
    <t>Polar Bear</t>
  </si>
  <si>
    <t>46-38-9622</t>
  </si>
  <si>
    <t>Prim White / Dolprim</t>
  </si>
  <si>
    <t>87-112-0017</t>
  </si>
  <si>
    <t>Quick Fire Fab</t>
  </si>
  <si>
    <t>87-41-0191</t>
  </si>
  <si>
    <t>Raspberry Pink</t>
  </si>
  <si>
    <t>87-53-0098</t>
  </si>
  <si>
    <t>Redlight</t>
  </si>
  <si>
    <t>87-41-0194</t>
  </si>
  <si>
    <t>Royal Flower</t>
  </si>
  <si>
    <t>87-41-0196</t>
  </si>
  <si>
    <t>Strawberry Blossom</t>
  </si>
  <si>
    <t>87-41-0199</t>
  </si>
  <si>
    <t>Sugar Rush</t>
  </si>
  <si>
    <t>46-38-5419</t>
  </si>
  <si>
    <t>Summer Snow</t>
  </si>
  <si>
    <t>46-38-3642</t>
  </si>
  <si>
    <t>Tardiva</t>
  </si>
  <si>
    <t>87-41-0201</t>
  </si>
  <si>
    <t>Touch of Pink</t>
  </si>
  <si>
    <t>46-38-7255</t>
  </si>
  <si>
    <t>46-38-7614</t>
  </si>
  <si>
    <t>46-02-2006</t>
  </si>
  <si>
    <t>White Goliath</t>
  </si>
  <si>
    <t>80-90</t>
  </si>
  <si>
    <t>87-53-0099</t>
  </si>
  <si>
    <t>Whitelight</t>
  </si>
  <si>
    <t>87-53-0100</t>
  </si>
  <si>
    <t>XS Light</t>
  </si>
  <si>
    <t>59-28-0855</t>
  </si>
  <si>
    <t>Hydrangea serrata</t>
  </si>
  <si>
    <t>Гортензия пильчатая</t>
  </si>
  <si>
    <t>Blue Deckle</t>
  </si>
  <si>
    <t>59-28-0854</t>
  </si>
  <si>
    <t>Bluebird</t>
  </si>
  <si>
    <t>59-28-0856</t>
  </si>
  <si>
    <t>Preziosa</t>
  </si>
  <si>
    <t>87-54-0007</t>
  </si>
  <si>
    <t>Hydrangea involucrata</t>
  </si>
  <si>
    <t>Гортензия покрывальцевая</t>
  </si>
  <si>
    <t>46-38-1042</t>
  </si>
  <si>
    <t>Cornus alba</t>
  </si>
  <si>
    <t>Дерен белый</t>
  </si>
  <si>
    <t>46-38-1042/1</t>
  </si>
  <si>
    <t>46-38-5361</t>
  </si>
  <si>
    <t>Sibirica</t>
  </si>
  <si>
    <t>59-28-0883</t>
  </si>
  <si>
    <t>Lonicera brownii</t>
  </si>
  <si>
    <t>Жимолость Брауна</t>
  </si>
  <si>
    <t>Dropmore Scarlet</t>
  </si>
  <si>
    <t>59-28-2007</t>
  </si>
  <si>
    <t>Lonicera heckrottii</t>
  </si>
  <si>
    <t>Жимолость Хекротта</t>
  </si>
  <si>
    <t>Goldflame</t>
  </si>
  <si>
    <t>59-28-1407</t>
  </si>
  <si>
    <t>Rhamnus frangula</t>
  </si>
  <si>
    <t>Жостер ломкая</t>
  </si>
  <si>
    <t>Asplenifolia</t>
  </si>
  <si>
    <t>59-28-1408</t>
  </si>
  <si>
    <t>59-28-1409</t>
  </si>
  <si>
    <t>Fine Line</t>
  </si>
  <si>
    <t>59-28-1555</t>
  </si>
  <si>
    <t>Amelanchier canadensis</t>
  </si>
  <si>
    <t>Ирга канадская</t>
  </si>
  <si>
    <t>Prince William</t>
  </si>
  <si>
    <t>59-28-1286</t>
  </si>
  <si>
    <t>Amelanchier grandiflora</t>
  </si>
  <si>
    <t>Ирга курпноцветковая</t>
  </si>
  <si>
    <t>Forest Prince</t>
  </si>
  <si>
    <t>59-28-0693</t>
  </si>
  <si>
    <t>Cotoneaster suecicus</t>
  </si>
  <si>
    <t>Кизильник гибридный</t>
  </si>
  <si>
    <t>Coral Beauty</t>
  </si>
  <si>
    <t>59-03-1259</t>
  </si>
  <si>
    <t>Cotoneaster hybrida</t>
  </si>
  <si>
    <t>Ursynow</t>
  </si>
  <si>
    <t>46-38-9633</t>
  </si>
  <si>
    <t>Potentilla fruticosa</t>
  </si>
  <si>
    <t>Лапчатка кустарниковая</t>
  </si>
  <si>
    <t>Abbotswood</t>
  </si>
  <si>
    <t>46-38-1429</t>
  </si>
  <si>
    <t>87-54-0011</t>
  </si>
  <si>
    <t>Bella Apple</t>
  </si>
  <si>
    <t>87-54-0012</t>
  </si>
  <si>
    <t>Danny Boy</t>
  </si>
  <si>
    <t>59-28-1761</t>
  </si>
  <si>
    <t>Glamour Girl</t>
  </si>
  <si>
    <t>59-28-0948</t>
  </si>
  <si>
    <t>Tilford Cream</t>
  </si>
  <si>
    <t>87-54-0010</t>
  </si>
  <si>
    <t>Perovskia atriplicifolia/atriplicifruticosa</t>
  </si>
  <si>
    <t>Перовския лебедолистная</t>
  </si>
  <si>
    <t>Blue Spire</t>
  </si>
  <si>
    <t>46-38-11051</t>
  </si>
  <si>
    <t>Physocarpus opulifolius</t>
  </si>
  <si>
    <t>Пузыреплодник калинолистный</t>
  </si>
  <si>
    <t>46-38-9635</t>
  </si>
  <si>
    <t>Dart's Gold</t>
  </si>
  <si>
    <t>46-38-8153</t>
  </si>
  <si>
    <t>Red Baron</t>
  </si>
  <si>
    <t>59-28-2011</t>
  </si>
  <si>
    <t>Syringa</t>
  </si>
  <si>
    <t>Сирень</t>
  </si>
  <si>
    <t>Red Pixie</t>
  </si>
  <si>
    <t>46-38-9644</t>
  </si>
  <si>
    <t>Syringa hyacinthiflora</t>
  </si>
  <si>
    <t>Сирень гиацинтовая</t>
  </si>
  <si>
    <t>Buffon</t>
  </si>
  <si>
    <t>59-28-1828</t>
  </si>
  <si>
    <t>Сирень гиацинтовидная</t>
  </si>
  <si>
    <t>Esther Staley</t>
  </si>
  <si>
    <t>59-28-1827</t>
  </si>
  <si>
    <t>Syringa chinensis</t>
  </si>
  <si>
    <t>Сирень китайская</t>
  </si>
  <si>
    <t>Saugeana</t>
  </si>
  <si>
    <t>46-38-9670</t>
  </si>
  <si>
    <t>Syringa vulgaris</t>
  </si>
  <si>
    <t>Сирень обыкновенная</t>
  </si>
  <si>
    <t>Ami Schott</t>
  </si>
  <si>
    <t>46-38-9643</t>
  </si>
  <si>
    <t>Bogdan Khmelnitsky</t>
  </si>
  <si>
    <t>46-38-9668</t>
  </si>
  <si>
    <t>Charles Souchet</t>
  </si>
  <si>
    <t>46-38-9654</t>
  </si>
  <si>
    <t>Dresden China</t>
  </si>
  <si>
    <t>46-38-9672</t>
  </si>
  <si>
    <t>Izobilie</t>
  </si>
  <si>
    <t>46-38-9663</t>
  </si>
  <si>
    <t>Marechal Lannes</t>
  </si>
  <si>
    <t>46-38-9648</t>
  </si>
  <si>
    <t>Marshal Biruzov</t>
  </si>
  <si>
    <t>46-38-9646</t>
  </si>
  <si>
    <t>Marshal Malinovsky</t>
  </si>
  <si>
    <t>46-38-9655</t>
  </si>
  <si>
    <t>Mazais Princis</t>
  </si>
  <si>
    <t>46-38-9671</t>
  </si>
  <si>
    <t>Violetta</t>
  </si>
  <si>
    <t>59-28-1052</t>
  </si>
  <si>
    <t>Syringa patula</t>
  </si>
  <si>
    <t>Сирень раскидистая</t>
  </si>
  <si>
    <t>Miss Kim</t>
  </si>
  <si>
    <t>59-28-2003</t>
  </si>
  <si>
    <t>Prunus cerasifera</t>
  </si>
  <si>
    <t>Слива растопыренная</t>
  </si>
  <si>
    <t>Pissardii</t>
  </si>
  <si>
    <t>46-38-3014</t>
  </si>
  <si>
    <t>Ribes alpinum</t>
  </si>
  <si>
    <t>Смородина альпийская</t>
  </si>
  <si>
    <t>59-28-2004</t>
  </si>
  <si>
    <t>Ribes sanguineum</t>
  </si>
  <si>
    <t>Смородина кроваво-красная</t>
  </si>
  <si>
    <t>Pulborough Scarlet</t>
  </si>
  <si>
    <t>46-38-0299</t>
  </si>
  <si>
    <t>Symphoricarpos albus</t>
  </si>
  <si>
    <t>Снежноягодник белый</t>
  </si>
  <si>
    <t>46-38-9237</t>
  </si>
  <si>
    <t>Symphoricarpos doorenbosii</t>
  </si>
  <si>
    <t>Снежноягодник доренбоза</t>
  </si>
  <si>
    <t>Magic Berry</t>
  </si>
  <si>
    <t>46-38-2719</t>
  </si>
  <si>
    <t>Снежноягодник розовоплодный</t>
  </si>
  <si>
    <t>Mother of Pearl</t>
  </si>
  <si>
    <t>46-38-3016/1</t>
  </si>
  <si>
    <t>Spiraea betulifolia</t>
  </si>
  <si>
    <t>Спирея березолистная</t>
  </si>
  <si>
    <t>Tor</t>
  </si>
  <si>
    <t>46-38-6241</t>
  </si>
  <si>
    <t>Spiraea densiflora</t>
  </si>
  <si>
    <t>Спирея густоцветковая</t>
  </si>
  <si>
    <t>46-38-9236</t>
  </si>
  <si>
    <t>Spiraea douglasii</t>
  </si>
  <si>
    <t>Спирея Дугласа</t>
  </si>
  <si>
    <t>46-30-0021</t>
  </si>
  <si>
    <t>Spiraea salicifolia</t>
  </si>
  <si>
    <t>Спирея иволистная</t>
  </si>
  <si>
    <t>alba</t>
  </si>
  <si>
    <t>C2/3</t>
  </si>
  <si>
    <t>46-38-2806</t>
  </si>
  <si>
    <t>Spiraea japonica</t>
  </si>
  <si>
    <t>Спирея японская</t>
  </si>
  <si>
    <t>Albiflora</t>
  </si>
  <si>
    <t>46-38-5352</t>
  </si>
  <si>
    <t>Anthony Waterer</t>
  </si>
  <si>
    <t>46-38-3111</t>
  </si>
  <si>
    <t>Dart's Red</t>
  </si>
  <si>
    <t>46-03-3063</t>
  </si>
  <si>
    <t>Genpei</t>
  </si>
  <si>
    <t>46-38-3018</t>
  </si>
  <si>
    <t>46-38-9630</t>
  </si>
  <si>
    <t>Little Princess</t>
  </si>
  <si>
    <t>46-38-7323</t>
  </si>
  <si>
    <t>46-03-2565</t>
  </si>
  <si>
    <t>59-03-1063</t>
  </si>
  <si>
    <t>Shirobana</t>
  </si>
  <si>
    <t>87-54-0013</t>
  </si>
  <si>
    <t>Sparkling Champagne</t>
  </si>
  <si>
    <t>87-54-0014</t>
  </si>
  <si>
    <t>Zen Spirit Caramel</t>
  </si>
  <si>
    <t>87-54-0015</t>
  </si>
  <si>
    <t>Zen Spirit Gold</t>
  </si>
  <si>
    <t>59-03-0456</t>
  </si>
  <si>
    <t>Forsythia intermedia</t>
  </si>
  <si>
    <t>Форзиция промежуточная / средняя</t>
  </si>
  <si>
    <t>Lynwood</t>
  </si>
  <si>
    <t>59-28-0650</t>
  </si>
  <si>
    <t>Chaenomeles superba</t>
  </si>
  <si>
    <t>Хеномелес/Айва средний</t>
  </si>
  <si>
    <t>Crimson and Gold</t>
  </si>
  <si>
    <t>59-28-0652</t>
  </si>
  <si>
    <t>Jet Trail</t>
  </si>
  <si>
    <t>59-28-0654</t>
  </si>
  <si>
    <t>Nicoline</t>
  </si>
  <si>
    <t>59-28-0655</t>
  </si>
  <si>
    <t>Orange Trail</t>
  </si>
  <si>
    <t>59-28-1999</t>
  </si>
  <si>
    <t>Pink Trail</t>
  </si>
  <si>
    <t>59-28-1596</t>
  </si>
  <si>
    <t>Texas Scarlet</t>
  </si>
  <si>
    <t>46-38-0303</t>
  </si>
  <si>
    <t>Philadelphus virginalis</t>
  </si>
  <si>
    <t>Чубушник виргинский</t>
  </si>
  <si>
    <t>46-38-4101</t>
  </si>
  <si>
    <t>Virginal</t>
  </si>
  <si>
    <t>46-38-4455</t>
  </si>
  <si>
    <t>Philadelphus lemoinei</t>
  </si>
  <si>
    <t>Чубушник лемуана</t>
  </si>
  <si>
    <t>Лиственные деревья</t>
  </si>
  <si>
    <t>59-03-2134</t>
  </si>
  <si>
    <t>Betula pendula</t>
  </si>
  <si>
    <t>Береза повислая</t>
  </si>
  <si>
    <t>Youngii</t>
  </si>
  <si>
    <t>C7</t>
  </si>
  <si>
    <t>PA 140-160</t>
  </si>
  <si>
    <t>87-27-0028</t>
  </si>
  <si>
    <t>C45</t>
  </si>
  <si>
    <t>12-14</t>
  </si>
  <si>
    <t>59-03-2139</t>
  </si>
  <si>
    <t>Prunus serrulata</t>
  </si>
  <si>
    <t>Вишня мелкопильчатая</t>
  </si>
  <si>
    <t>Royal Burgundy</t>
  </si>
  <si>
    <t>46-38-11425</t>
  </si>
  <si>
    <t>Quercus rubra</t>
  </si>
  <si>
    <t>Дуб красный</t>
  </si>
  <si>
    <t>87-27-0061</t>
  </si>
  <si>
    <t>46-38-11436</t>
  </si>
  <si>
    <t>Quercus robur</t>
  </si>
  <si>
    <t>Дуб черешчатый</t>
  </si>
  <si>
    <t>46-38-11042</t>
  </si>
  <si>
    <t>Salix matsudana</t>
  </si>
  <si>
    <t>Ива матсудана</t>
  </si>
  <si>
    <t>46-38-11043</t>
  </si>
  <si>
    <t>46-38-8027</t>
  </si>
  <si>
    <t>Salix repens</t>
  </si>
  <si>
    <t>Ива ползучая</t>
  </si>
  <si>
    <t>59-03-2140</t>
  </si>
  <si>
    <t>Salix gracilystyla</t>
  </si>
  <si>
    <t>Ива тонкостолбиковая</t>
  </si>
  <si>
    <t>Mount Aso</t>
  </si>
  <si>
    <t>PA 50-100</t>
  </si>
  <si>
    <t>59-03-2141</t>
  </si>
  <si>
    <t>59-03-2142</t>
  </si>
  <si>
    <t>PA 150</t>
  </si>
  <si>
    <t>59-03-2118</t>
  </si>
  <si>
    <t>Acer dissectum</t>
  </si>
  <si>
    <t>Клен дланевидный/веерный</t>
  </si>
  <si>
    <t>Crimson Princess</t>
  </si>
  <si>
    <t>59-03-2119</t>
  </si>
  <si>
    <t>Emerald Lace</t>
  </si>
  <si>
    <t>90-120</t>
  </si>
  <si>
    <t>87-07-9128</t>
  </si>
  <si>
    <t>Acer palmatum</t>
  </si>
  <si>
    <t>Garnet</t>
  </si>
  <si>
    <t>59-03-2120</t>
  </si>
  <si>
    <t>Inaba Shidare</t>
  </si>
  <si>
    <t>59-03-2121</t>
  </si>
  <si>
    <t>Tamuke Yama</t>
  </si>
  <si>
    <t>59-03-2122</t>
  </si>
  <si>
    <t>Acer platanoides</t>
  </si>
  <si>
    <t>Клен остролистный</t>
  </si>
  <si>
    <t>Globosum</t>
  </si>
  <si>
    <t>PA 200-220</t>
  </si>
  <si>
    <t>87-27-0613</t>
  </si>
  <si>
    <t>Golden Globe</t>
  </si>
  <si>
    <t>87-07-10783</t>
  </si>
  <si>
    <t>Liriodendron tulipifera</t>
  </si>
  <si>
    <t>Лириодендрон/Тюльпанное дерево тюльпановый</t>
  </si>
  <si>
    <t>59-03-1292</t>
  </si>
  <si>
    <t>Magnolia soulangeana</t>
  </si>
  <si>
    <t>Магнолия Суланжа</t>
  </si>
  <si>
    <t>Alba Superba</t>
  </si>
  <si>
    <t>59-03-1726</t>
  </si>
  <si>
    <t>Alexandrina</t>
  </si>
  <si>
    <t>59-03-1293</t>
  </si>
  <si>
    <t>Black Tulip</t>
  </si>
  <si>
    <t>59-03-2136</t>
  </si>
  <si>
    <t>Burgundy Star</t>
  </si>
  <si>
    <t>59-03-2021</t>
  </si>
  <si>
    <t>Cameo</t>
  </si>
  <si>
    <t>59-03-1294</t>
  </si>
  <si>
    <t>Cleopatra</t>
  </si>
  <si>
    <t>59-03-1295</t>
  </si>
  <si>
    <t>Genie</t>
  </si>
  <si>
    <t>59-03-1727</t>
  </si>
  <si>
    <t>Lennei</t>
  </si>
  <si>
    <t>59-03-1728</t>
  </si>
  <si>
    <t>Lennei Alba</t>
  </si>
  <si>
    <t>59-03-1729</t>
  </si>
  <si>
    <t>Rustica Rubra</t>
  </si>
  <si>
    <t>59-03-1730</t>
  </si>
  <si>
    <t>46-38-10222</t>
  </si>
  <si>
    <t>Sorbus</t>
  </si>
  <si>
    <t>Рябина</t>
  </si>
  <si>
    <t>Autumn Spire / Flanrock</t>
  </si>
  <si>
    <t>87-27-0306</t>
  </si>
  <si>
    <t>Prunus virginiana</t>
  </si>
  <si>
    <t>Черемуха виргинская</t>
  </si>
  <si>
    <t>Canada Red</t>
  </si>
  <si>
    <t>46-38-11219</t>
  </si>
  <si>
    <t>Shubert</t>
  </si>
  <si>
    <t>140-160</t>
  </si>
  <si>
    <t>59-03-2135</t>
  </si>
  <si>
    <t>Malus decorative</t>
  </si>
  <si>
    <t>Яблоня декоративная</t>
  </si>
  <si>
    <t>Cheal's Weeping</t>
  </si>
  <si>
    <t>46-38-9717</t>
  </si>
  <si>
    <t>Courtabri</t>
  </si>
  <si>
    <t>59-03-2137</t>
  </si>
  <si>
    <t>Georgeus</t>
  </si>
  <si>
    <t>46-38-12005</t>
  </si>
  <si>
    <t>Madonna</t>
  </si>
  <si>
    <t>59-03-2138</t>
  </si>
  <si>
    <t>Ola</t>
  </si>
  <si>
    <t>59-03-2026</t>
  </si>
  <si>
    <t>Red Sentinel</t>
  </si>
  <si>
    <t>59-03-2033</t>
  </si>
  <si>
    <t>Royal Beauty</t>
  </si>
  <si>
    <t>46-335-0001</t>
  </si>
  <si>
    <t>Многолетние растения</t>
  </si>
  <si>
    <t>Erodium</t>
  </si>
  <si>
    <t>Аистник / Грабельник</t>
  </si>
  <si>
    <t>P9</t>
  </si>
  <si>
    <t>46-335-0002</t>
  </si>
  <si>
    <t>Aquilegia vulgaris</t>
  </si>
  <si>
    <t>Аквилегия обыкновенная</t>
  </si>
  <si>
    <t>Salmon Rose</t>
  </si>
  <si>
    <t>46-335-0004</t>
  </si>
  <si>
    <t>Winky Double Blue White</t>
  </si>
  <si>
    <t>46-335-0003</t>
  </si>
  <si>
    <t>Winky Double Red-White</t>
  </si>
  <si>
    <t>87-07-11063</t>
  </si>
  <si>
    <t>Anaphalis triplinervis</t>
  </si>
  <si>
    <t>Анафалис трехжилковый</t>
  </si>
  <si>
    <t>87-07-11066</t>
  </si>
  <si>
    <t>Anemone hybrida</t>
  </si>
  <si>
    <t>Анемона гибридная</t>
  </si>
  <si>
    <t>Rosenschale</t>
  </si>
  <si>
    <t>46-335-0005</t>
  </si>
  <si>
    <t>Anemone sylvestris</t>
  </si>
  <si>
    <t>Анемона лесная</t>
  </si>
  <si>
    <t>46-335-0006</t>
  </si>
  <si>
    <t>Anemone japonica</t>
  </si>
  <si>
    <t>Анемона японская</t>
  </si>
  <si>
    <t>46-335-0007</t>
  </si>
  <si>
    <t>Arabis caucasica</t>
  </si>
  <si>
    <t>Арабис кавказский</t>
  </si>
  <si>
    <t>Little Treasure</t>
  </si>
  <si>
    <t>46-335-0008</t>
  </si>
  <si>
    <t>Сatwalk</t>
  </si>
  <si>
    <t>46-335-0009</t>
  </si>
  <si>
    <t>Arabis blepharophylla</t>
  </si>
  <si>
    <t>Арабис реснитчатолистный</t>
  </si>
  <si>
    <t>Barranca</t>
  </si>
  <si>
    <t>46-335-0011</t>
  </si>
  <si>
    <t>Armeria pseudarmeria</t>
  </si>
  <si>
    <t>Армерия ложноармерия</t>
  </si>
  <si>
    <t>Ballerina Lilac</t>
  </si>
  <si>
    <t>46-335-0010</t>
  </si>
  <si>
    <t>Ballerina Red</t>
  </si>
  <si>
    <t>46-335-0012</t>
  </si>
  <si>
    <t>Armeria maritima</t>
  </si>
  <si>
    <t>Армерия морская</t>
  </si>
  <si>
    <t>Armada pink</t>
  </si>
  <si>
    <t>46-335-0013</t>
  </si>
  <si>
    <t>Armada white</t>
  </si>
  <si>
    <t>87-07-6859</t>
  </si>
  <si>
    <t>Vinca major</t>
  </si>
  <si>
    <t>Барвинок большой</t>
  </si>
  <si>
    <t>87-07-6862</t>
  </si>
  <si>
    <t>87-07-4077</t>
  </si>
  <si>
    <t>Vinca minor</t>
  </si>
  <si>
    <t>Барвинок малый</t>
  </si>
  <si>
    <t>87-07-0770</t>
  </si>
  <si>
    <t>Argenteovariegata</t>
  </si>
  <si>
    <t>87-07-4072</t>
  </si>
  <si>
    <t>Blue and Gold</t>
  </si>
  <si>
    <t>87-07-7435</t>
  </si>
  <si>
    <t>Bowles Variety</t>
  </si>
  <si>
    <t>87-07-4076</t>
  </si>
  <si>
    <t>Illumination</t>
  </si>
  <si>
    <t>87-07-4079</t>
  </si>
  <si>
    <t>Ralph Shugert</t>
  </si>
  <si>
    <t>87-07-6864</t>
  </si>
  <si>
    <t>Seng</t>
  </si>
  <si>
    <t>46-335-0014</t>
  </si>
  <si>
    <t>Asclepias tuberosa</t>
  </si>
  <si>
    <t>Ваточник клубненосный</t>
  </si>
  <si>
    <t>46-335-0015</t>
  </si>
  <si>
    <t>Calamagrostis x acutiflora</t>
  </si>
  <si>
    <t>Вейник остроцветковый</t>
  </si>
  <si>
    <t>Avalanche</t>
  </si>
  <si>
    <t>87-07-10732</t>
  </si>
  <si>
    <t>Calamagrostis acutiflora</t>
  </si>
  <si>
    <t>Karl Foerster</t>
  </si>
  <si>
    <t>46-335-0016</t>
  </si>
  <si>
    <t>Verbascum</t>
  </si>
  <si>
    <t>Вербаскум / Коровяк</t>
  </si>
  <si>
    <t>Dark Eyes</t>
  </si>
  <si>
    <t>46-335-0017</t>
  </si>
  <si>
    <t>Rosie</t>
  </si>
  <si>
    <t>46-335-0018</t>
  </si>
  <si>
    <t>Lysimachia clethroides</t>
  </si>
  <si>
    <t>Вербейник клетроидес</t>
  </si>
  <si>
    <t>Lady Jane</t>
  </si>
  <si>
    <t>46-335-0019</t>
  </si>
  <si>
    <t>Verbena bonariensis</t>
  </si>
  <si>
    <t>Вербена бонарская</t>
  </si>
  <si>
    <t>Finesse</t>
  </si>
  <si>
    <t>87-07-11194</t>
  </si>
  <si>
    <t>Вербена буэнос-айресская</t>
  </si>
  <si>
    <t>46-335-0020</t>
  </si>
  <si>
    <t>Veronica</t>
  </si>
  <si>
    <t>Вероника</t>
  </si>
  <si>
    <t>First Choice</t>
  </si>
  <si>
    <t>46-335-0024</t>
  </si>
  <si>
    <t>First Lady</t>
  </si>
  <si>
    <t>46-335-0021</t>
  </si>
  <si>
    <t>Veronica spicata</t>
  </si>
  <si>
    <t>Вероника колосистая фиолетовая</t>
  </si>
  <si>
    <t>46-335-0022</t>
  </si>
  <si>
    <t>Вероника колосковая</t>
  </si>
  <si>
    <t>Heidekind</t>
  </si>
  <si>
    <t>87-07-8124</t>
  </si>
  <si>
    <t>Nana Blauteppich</t>
  </si>
  <si>
    <t>87-07-8125</t>
  </si>
  <si>
    <t>Rosa Zwerg</t>
  </si>
  <si>
    <t>87-07-8126</t>
  </si>
  <si>
    <t>Rotfuchs</t>
  </si>
  <si>
    <t>46-335-0023</t>
  </si>
  <si>
    <t>Ulster Blue Dwarf</t>
  </si>
  <si>
    <t>87-07-8123</t>
  </si>
  <si>
    <t>87-07-11195</t>
  </si>
  <si>
    <t>Veronica schmidtiana</t>
  </si>
  <si>
    <t>Вероника Шмидта</t>
  </si>
  <si>
    <t>Alba</t>
  </si>
  <si>
    <t>46-335-0025</t>
  </si>
  <si>
    <t>Veronicastrum sibiricum</t>
  </si>
  <si>
    <t>Вероникаструм сибирский</t>
  </si>
  <si>
    <t>46-335-0026</t>
  </si>
  <si>
    <t>Dianthus deltoides</t>
  </si>
  <si>
    <t>Гвоздика травянка</t>
  </si>
  <si>
    <t>Brilliant Red</t>
  </si>
  <si>
    <t>87-07-11107</t>
  </si>
  <si>
    <t>Heuchera</t>
  </si>
  <si>
    <t>Гейхера</t>
  </si>
  <si>
    <t>Purple Petticoats</t>
  </si>
  <si>
    <t>46-335-0027</t>
  </si>
  <si>
    <t>Heuchera sanguinea</t>
  </si>
  <si>
    <t>Гейхера кроваво-красная</t>
  </si>
  <si>
    <t>Coral Forest</t>
  </si>
  <si>
    <t>87-07-1938</t>
  </si>
  <si>
    <t>Leuchtkafer</t>
  </si>
  <si>
    <t>46-335-0028</t>
  </si>
  <si>
    <t>Ruby Bells</t>
  </si>
  <si>
    <t>46-335-0029</t>
  </si>
  <si>
    <t>Heuchera micrantha</t>
  </si>
  <si>
    <t>Гейхера мелкоцветная</t>
  </si>
  <si>
    <t>Melting Fire</t>
  </si>
  <si>
    <t>87-07-11102</t>
  </si>
  <si>
    <t>Helenium</t>
  </si>
  <si>
    <t>Гелениум</t>
  </si>
  <si>
    <t>Short n sassy</t>
  </si>
  <si>
    <t>87-07-0572</t>
  </si>
  <si>
    <t>Geranium</t>
  </si>
  <si>
    <t>Герань</t>
  </si>
  <si>
    <t>Rozanne</t>
  </si>
  <si>
    <t>46-335-0030</t>
  </si>
  <si>
    <t>Geranium hybride</t>
  </si>
  <si>
    <t>Герань гибридная</t>
  </si>
  <si>
    <t>Rozanne Gerwat</t>
  </si>
  <si>
    <t>87-07-11077</t>
  </si>
  <si>
    <t>Calamintha nepeta</t>
  </si>
  <si>
    <t>Душевик котовниковый</t>
  </si>
  <si>
    <t>Blue Cloud</t>
  </si>
  <si>
    <t>87-07-0585</t>
  </si>
  <si>
    <t>Ophiopogon planiscapus</t>
  </si>
  <si>
    <t>Змеебородник/Офилопогон плоскострелый</t>
  </si>
  <si>
    <t>Niger</t>
  </si>
  <si>
    <t>46-335-0031</t>
  </si>
  <si>
    <t>Iberis sempervirens</t>
  </si>
  <si>
    <t>Иберис вечнозеленый</t>
  </si>
  <si>
    <t>Tahoe</t>
  </si>
  <si>
    <t>87-07-10764</t>
  </si>
  <si>
    <t>Imperаta cylindrica</t>
  </si>
  <si>
    <t>Императа цилиндрическая</t>
  </si>
  <si>
    <t>46-335-0032</t>
  </si>
  <si>
    <t>Saxifraga arendsii</t>
  </si>
  <si>
    <t>Камнеломка Арендса</t>
  </si>
  <si>
    <t>Highlander</t>
  </si>
  <si>
    <t>46-335-0033</t>
  </si>
  <si>
    <t>Highlander Red</t>
  </si>
  <si>
    <t>87-07-10463</t>
  </si>
  <si>
    <t>Caryopteris clandonensis</t>
  </si>
  <si>
    <t>Кариоптерис кландоненский</t>
  </si>
  <si>
    <t>Bleu empire</t>
  </si>
  <si>
    <t>87-07-9150</t>
  </si>
  <si>
    <t>Gold Crest</t>
  </si>
  <si>
    <t>87-07-9149</t>
  </si>
  <si>
    <t>Grand Bleu</t>
  </si>
  <si>
    <t>87-07-1441</t>
  </si>
  <si>
    <t>Heavenly Blue</t>
  </si>
  <si>
    <t>87-07-9151</t>
  </si>
  <si>
    <t>Hint of Gold</t>
  </si>
  <si>
    <t>87-07-6571</t>
  </si>
  <si>
    <t>Kew Blue</t>
  </si>
  <si>
    <t>87-07-10465</t>
  </si>
  <si>
    <t>Stephi</t>
  </si>
  <si>
    <t>87-07-1445</t>
  </si>
  <si>
    <t>Summer Sorbet</t>
  </si>
  <si>
    <t>87-07-1446</t>
  </si>
  <si>
    <t>Worcester Gold</t>
  </si>
  <si>
    <t>87-07-11083</t>
  </si>
  <si>
    <t>Coreopsis lanceolata</t>
  </si>
  <si>
    <t>Кореопсис ланцетовидный</t>
  </si>
  <si>
    <t>Sterntaler</t>
  </si>
  <si>
    <t>87-07-11085</t>
  </si>
  <si>
    <t>Coreopsis verticillata</t>
  </si>
  <si>
    <t>Кореопсис мутовчатый</t>
  </si>
  <si>
    <t>Ladybird</t>
  </si>
  <si>
    <t>87-07-11086</t>
  </si>
  <si>
    <t>Zagreb</t>
  </si>
  <si>
    <t>87-07-11084</t>
  </si>
  <si>
    <t>Coreopsis rosea</t>
  </si>
  <si>
    <t>Кореопсис розовый</t>
  </si>
  <si>
    <t>American Dream</t>
  </si>
  <si>
    <t>87-07-11131</t>
  </si>
  <si>
    <t>Nepeta</t>
  </si>
  <si>
    <t>Котовник</t>
  </si>
  <si>
    <t>87-07-11129</t>
  </si>
  <si>
    <t>Nepeta racemosa</t>
  </si>
  <si>
    <t>Grog</t>
  </si>
  <si>
    <t>87-07-11128</t>
  </si>
  <si>
    <t>Nepeta grandiflora</t>
  </si>
  <si>
    <t>Котовник крупноцветковый</t>
  </si>
  <si>
    <t>Summer Magic</t>
  </si>
  <si>
    <t>46-335-0035</t>
  </si>
  <si>
    <t>Nepeta faassenii</t>
  </si>
  <si>
    <t>Котовник Фассена</t>
  </si>
  <si>
    <t>Kit Cat</t>
  </si>
  <si>
    <t>46-335-0034</t>
  </si>
  <si>
    <t>Six Hills Giant</t>
  </si>
  <si>
    <t>87-07-10774</t>
  </si>
  <si>
    <t>Котовник фассена</t>
  </si>
  <si>
    <t>Walkers Low</t>
  </si>
  <si>
    <t>87-07-10902</t>
  </si>
  <si>
    <t>Lavandula intermedia</t>
  </si>
  <si>
    <t>Лаванда промежуточная</t>
  </si>
  <si>
    <t>Exceptional</t>
  </si>
  <si>
    <t>87-07-7365</t>
  </si>
  <si>
    <t>Phenomenal</t>
  </si>
  <si>
    <t>87-07-10903</t>
  </si>
  <si>
    <t>Sensation</t>
  </si>
  <si>
    <t>46-335-0036</t>
  </si>
  <si>
    <t>Lavandula angustifolia</t>
  </si>
  <si>
    <t>Лаванда узколистная</t>
  </si>
  <si>
    <t>Bandera</t>
  </si>
  <si>
    <t>87-07-1044</t>
  </si>
  <si>
    <t>Hidcote</t>
  </si>
  <si>
    <t>87-07-7652</t>
  </si>
  <si>
    <t>Munstead</t>
  </si>
  <si>
    <t>46-335-0037</t>
  </si>
  <si>
    <t>Munstead Variety</t>
  </si>
  <si>
    <t>46-335-0038</t>
  </si>
  <si>
    <t>Scent Early White</t>
  </si>
  <si>
    <t>87-07-10899</t>
  </si>
  <si>
    <t>Silver Edge</t>
  </si>
  <si>
    <t>87-07-10900</t>
  </si>
  <si>
    <t>Silver Mist</t>
  </si>
  <si>
    <t>87-07-11087</t>
  </si>
  <si>
    <t>Deschampsia cespitosa</t>
  </si>
  <si>
    <t>Луговик дернистый</t>
  </si>
  <si>
    <t>Goldschleier</t>
  </si>
  <si>
    <t>46-335-0039</t>
  </si>
  <si>
    <t>Alchemilla mollis</t>
  </si>
  <si>
    <t>Манжетка мягкая</t>
  </si>
  <si>
    <t>Select</t>
  </si>
  <si>
    <t>46-335-0040</t>
  </si>
  <si>
    <t>Thriller</t>
  </si>
  <si>
    <t>46-335-0044</t>
  </si>
  <si>
    <t>Miscanthus sinensis</t>
  </si>
  <si>
    <t>Мискантус</t>
  </si>
  <si>
    <t>Purpurascens</t>
  </si>
  <si>
    <t>87-54-0020</t>
  </si>
  <si>
    <t>Мискантус китайский</t>
  </si>
  <si>
    <t>Adagio</t>
  </si>
  <si>
    <t>25-25</t>
  </si>
  <si>
    <t>46-335-0043</t>
  </si>
  <si>
    <t>Cosmopolitan</t>
  </si>
  <si>
    <t>87-07-11121</t>
  </si>
  <si>
    <t>Cute One</t>
  </si>
  <si>
    <t>87-07-10765</t>
  </si>
  <si>
    <t>Kleine Siberspinne</t>
  </si>
  <si>
    <t>46-335-0041</t>
  </si>
  <si>
    <t>Morning Light</t>
  </si>
  <si>
    <t>87-07-11122</t>
  </si>
  <si>
    <t>46-335-0042</t>
  </si>
  <si>
    <t>87-07-10767</t>
  </si>
  <si>
    <t>Ruby Cute</t>
  </si>
  <si>
    <t>87-07-8121</t>
  </si>
  <si>
    <t>Molinia caerulea</t>
  </si>
  <si>
    <t>Молиния голубая</t>
  </si>
  <si>
    <t>Black Arrow</t>
  </si>
  <si>
    <t>46-335-0045</t>
  </si>
  <si>
    <t>Heidebraut</t>
  </si>
  <si>
    <t>87-07-10741</t>
  </si>
  <si>
    <t>87-07-10772</t>
  </si>
  <si>
    <t>Torch</t>
  </si>
  <si>
    <t>87-07-10771</t>
  </si>
  <si>
    <t>Molinea arundinacea</t>
  </si>
  <si>
    <t>Молиния тростниковая</t>
  </si>
  <si>
    <t>Mostenveld</t>
  </si>
  <si>
    <t>46-335-0046</t>
  </si>
  <si>
    <t>Monarda hybrida</t>
  </si>
  <si>
    <t>Монарда гибридная</t>
  </si>
  <si>
    <t>Pink Lace</t>
  </si>
  <si>
    <t>46-335-0047</t>
  </si>
  <si>
    <t>Monarda didyma</t>
  </si>
  <si>
    <t>Монарда двойчатая</t>
  </si>
  <si>
    <t>46-335-0048</t>
  </si>
  <si>
    <t>Echinops bannaticus</t>
  </si>
  <si>
    <t>Мордовник банатский</t>
  </si>
  <si>
    <t>Blue Glow</t>
  </si>
  <si>
    <t>46-335-0049</t>
  </si>
  <si>
    <t>Sagina subulata</t>
  </si>
  <si>
    <t>Мшанка шиловидная</t>
  </si>
  <si>
    <t>46-335-0051</t>
  </si>
  <si>
    <t>Mentha</t>
  </si>
  <si>
    <t>Мята</t>
  </si>
  <si>
    <t>Banana</t>
  </si>
  <si>
    <t>46-335-0054</t>
  </si>
  <si>
    <t>Orangen-Minze</t>
  </si>
  <si>
    <t>46-335-0050</t>
  </si>
  <si>
    <t>Pinedo</t>
  </si>
  <si>
    <t>46-335-0052</t>
  </si>
  <si>
    <t>Дюшес</t>
  </si>
  <si>
    <t>46-335-0053</t>
  </si>
  <si>
    <t>Карамельная</t>
  </si>
  <si>
    <t>46-335-0055</t>
  </si>
  <si>
    <t>Шоколадная</t>
  </si>
  <si>
    <t>46-335-0056</t>
  </si>
  <si>
    <t>Leucanthemum</t>
  </si>
  <si>
    <t>Нивяник махровый</t>
  </si>
  <si>
    <t>Crazy Daizy</t>
  </si>
  <si>
    <t>46-335-0057</t>
  </si>
  <si>
    <t>Festuca amethystina</t>
  </si>
  <si>
    <t>Овсяница аметистовая</t>
  </si>
  <si>
    <t>87-54-0019</t>
  </si>
  <si>
    <t>Festuca glauca</t>
  </si>
  <si>
    <t>Овсяница голубая</t>
  </si>
  <si>
    <t>Elijah Blue</t>
  </si>
  <si>
    <t>87-07-11081</t>
  </si>
  <si>
    <t>Carex</t>
  </si>
  <si>
    <t>Осока</t>
  </si>
  <si>
    <t>Ribbon Falls</t>
  </si>
  <si>
    <t>87-07-11078</t>
  </si>
  <si>
    <t>Carex comans</t>
  </si>
  <si>
    <t>Осока власовидная</t>
  </si>
  <si>
    <t>Amazon Mist</t>
  </si>
  <si>
    <t>87-07-11079</t>
  </si>
  <si>
    <t>Bronco</t>
  </si>
  <si>
    <t>87-07-11082</t>
  </si>
  <si>
    <t>Carex testacea</t>
  </si>
  <si>
    <t>Осока кирпичная</t>
  </si>
  <si>
    <t>Prairie Fire</t>
  </si>
  <si>
    <t>87-54-0018</t>
  </si>
  <si>
    <t>Carex morrowii</t>
  </si>
  <si>
    <t>Осока Морроу</t>
  </si>
  <si>
    <t>Ice Dance</t>
  </si>
  <si>
    <t>87-07-11080</t>
  </si>
  <si>
    <t>Irish Green</t>
  </si>
  <si>
    <t>87-07-10753</t>
  </si>
  <si>
    <t>Carex oshimensis</t>
  </si>
  <si>
    <t>Осока охименская</t>
  </si>
  <si>
    <t>Evergold</t>
  </si>
  <si>
    <t>87-07-11186</t>
  </si>
  <si>
    <t>Sedum spectabile</t>
  </si>
  <si>
    <t>Очиток видный</t>
  </si>
  <si>
    <t>Iceberg</t>
  </si>
  <si>
    <t>46-335-0058</t>
  </si>
  <si>
    <t>Matrona</t>
  </si>
  <si>
    <t>87-07-2746</t>
  </si>
  <si>
    <t>Pachysandra terminalis</t>
  </si>
  <si>
    <t>Пахизандра верхушечная</t>
  </si>
  <si>
    <t>87-07-0996</t>
  </si>
  <si>
    <t>Green Sheen</t>
  </si>
  <si>
    <t>87-07-10779</t>
  </si>
  <si>
    <t>Pennisetum orientale</t>
  </si>
  <si>
    <t>Пеннисетум восточный</t>
  </si>
  <si>
    <t>Flamingo</t>
  </si>
  <si>
    <t>87-07-8122</t>
  </si>
  <si>
    <t>Pennisetum alopecuroides</t>
  </si>
  <si>
    <t>Пеннисетум лисохвостный</t>
  </si>
  <si>
    <t>Foxtrot</t>
  </si>
  <si>
    <t>46-335-0059</t>
  </si>
  <si>
    <t>Рennisetum alopecuroides</t>
  </si>
  <si>
    <t>Hameln</t>
  </si>
  <si>
    <t>87-07-8071</t>
  </si>
  <si>
    <t>Herbstzauber</t>
  </si>
  <si>
    <t>87-07-10777</t>
  </si>
  <si>
    <t>Lumen Gold</t>
  </si>
  <si>
    <t>87-07-10778</t>
  </si>
  <si>
    <t>Red Head</t>
  </si>
  <si>
    <t>87-07-10744</t>
  </si>
  <si>
    <t>Пеннисетум лисохвостовый</t>
  </si>
  <si>
    <t>87-07-10745</t>
  </si>
  <si>
    <t>Little Bunny</t>
  </si>
  <si>
    <t>87-07-10746</t>
  </si>
  <si>
    <t>Moudry</t>
  </si>
  <si>
    <t>87-07-10747</t>
  </si>
  <si>
    <t>Viridescens</t>
  </si>
  <si>
    <t>46-335-0060</t>
  </si>
  <si>
    <t>Perovskia atriplicifolia</t>
  </si>
  <si>
    <t>Little Spire</t>
  </si>
  <si>
    <t>46-335-0061</t>
  </si>
  <si>
    <t>Eupatorium purpureum</t>
  </si>
  <si>
    <t>Посконник пурпурный</t>
  </si>
  <si>
    <t>87-07-11168</t>
  </si>
  <si>
    <t>Panicum virgatum</t>
  </si>
  <si>
    <t>Просо прутиевидное</t>
  </si>
  <si>
    <t>Rehbraun</t>
  </si>
  <si>
    <t>87-07-10775</t>
  </si>
  <si>
    <t>Sangria</t>
  </si>
  <si>
    <t>87-07-11169</t>
  </si>
  <si>
    <t>Shenandoah</t>
  </si>
  <si>
    <t>46-335-0062</t>
  </si>
  <si>
    <t>Просо прутьевидное</t>
  </si>
  <si>
    <t>Heiliger Hain</t>
  </si>
  <si>
    <t>46-335-0063</t>
  </si>
  <si>
    <t>Warrior</t>
  </si>
  <si>
    <t>87-07-11170</t>
  </si>
  <si>
    <t>Rosmarius officinalis</t>
  </si>
  <si>
    <t>Розмарин лекарственный</t>
  </si>
  <si>
    <t>Blue Cascade</t>
  </si>
  <si>
    <t>87-07-11171</t>
  </si>
  <si>
    <t>Blue Winter</t>
  </si>
  <si>
    <t>46-335-0064</t>
  </si>
  <si>
    <t>Rudbeckia fulgida</t>
  </si>
  <si>
    <t>Рудбекия блестящая</t>
  </si>
  <si>
    <t>Goldsturm</t>
  </si>
  <si>
    <t>87-07-11172</t>
  </si>
  <si>
    <t>46-335-0065</t>
  </si>
  <si>
    <t>Седум видный</t>
  </si>
  <si>
    <t>Carl</t>
  </si>
  <si>
    <t>46-335-0066</t>
  </si>
  <si>
    <t>Sedum hylotelephium</t>
  </si>
  <si>
    <t>Седум отогнутый</t>
  </si>
  <si>
    <t>Dark Magic</t>
  </si>
  <si>
    <t>46-335-0067</t>
  </si>
  <si>
    <t>Sesleria argentea</t>
  </si>
  <si>
    <t>Сеслерия серебристая</t>
  </si>
  <si>
    <t>87-07-11192</t>
  </si>
  <si>
    <t>Tiarella</t>
  </si>
  <si>
    <t>Тиарелла</t>
  </si>
  <si>
    <t>Pink Skyrocket</t>
  </si>
  <si>
    <t>87-07-11193</t>
  </si>
  <si>
    <t>Running Tiger</t>
  </si>
  <si>
    <t>46-335-0070</t>
  </si>
  <si>
    <t>Thymus</t>
  </si>
  <si>
    <t>Тимьян</t>
  </si>
  <si>
    <t>Limonus</t>
  </si>
  <si>
    <t>46-335-0071</t>
  </si>
  <si>
    <t>Achillea millefolium</t>
  </si>
  <si>
    <t>Тысячелистник обыкновенный</t>
  </si>
  <si>
    <t>Red Velvet</t>
  </si>
  <si>
    <t>46-335-0072</t>
  </si>
  <si>
    <t>Physostegia virginiana</t>
  </si>
  <si>
    <t>Физостегия виргинская</t>
  </si>
  <si>
    <t>Crystal Peak White</t>
  </si>
  <si>
    <t>46-335-0073</t>
  </si>
  <si>
    <t>Rosea</t>
  </si>
  <si>
    <t>46-335-0076</t>
  </si>
  <si>
    <t>Phlox subulata</t>
  </si>
  <si>
    <t>Флокс шиловидный</t>
  </si>
  <si>
    <t>Coral Eye</t>
  </si>
  <si>
    <t>46-335-0074</t>
  </si>
  <si>
    <t>Emerald Cushion Blue</t>
  </si>
  <si>
    <t>46-335-0075</t>
  </si>
  <si>
    <t>Флокс шиловидный белый</t>
  </si>
  <si>
    <t>46-335-0077</t>
  </si>
  <si>
    <t>Флокс шиловидный малиновый</t>
  </si>
  <si>
    <t>87-07-8109</t>
  </si>
  <si>
    <t>Hosta</t>
  </si>
  <si>
    <t>Хоста</t>
  </si>
  <si>
    <t>Buckshaw Blue</t>
  </si>
  <si>
    <t>46-335-0069</t>
  </si>
  <si>
    <t>Stachys monieri</t>
  </si>
  <si>
    <t>Чистец/Стахис монье</t>
  </si>
  <si>
    <t>Hummelo</t>
  </si>
  <si>
    <t>87-07-11188</t>
  </si>
  <si>
    <t>46-335-0068</t>
  </si>
  <si>
    <t>Stachys officinalis</t>
  </si>
  <si>
    <t>Чистец/Стахис лекарственный</t>
  </si>
  <si>
    <t>Pinky</t>
  </si>
  <si>
    <t>46-335-0078</t>
  </si>
  <si>
    <t>Salvia nemorosa</t>
  </si>
  <si>
    <t>Шалфей дубравный</t>
  </si>
  <si>
    <t>Ostfriesland</t>
  </si>
  <si>
    <t>46-335-0079</t>
  </si>
  <si>
    <t>Schneehugel</t>
  </si>
  <si>
    <t>46-335-0080</t>
  </si>
  <si>
    <t>Щучка дернистая</t>
  </si>
  <si>
    <t>Goldtau</t>
  </si>
  <si>
    <t>46-335-0081</t>
  </si>
  <si>
    <t>Deschampsia flexuosa</t>
  </si>
  <si>
    <t>Щучка извилистая</t>
  </si>
  <si>
    <t>46-335-0082</t>
  </si>
  <si>
    <t>Echinacea pallida</t>
  </si>
  <si>
    <t>Эхинацея бледная</t>
  </si>
  <si>
    <t>Hula Dancer</t>
  </si>
  <si>
    <t>46-335-0087</t>
  </si>
  <si>
    <t>Echinacea purpurea</t>
  </si>
  <si>
    <t>Эхинацея пурпурная</t>
  </si>
  <si>
    <t>Alaska</t>
  </si>
  <si>
    <t>46-335-0083</t>
  </si>
  <si>
    <t>Green Twister</t>
  </si>
  <si>
    <t>46-335-0084</t>
  </si>
  <si>
    <t>Magnus</t>
  </si>
  <si>
    <t>46-335-0085</t>
  </si>
  <si>
    <t>Mellow Yellows</t>
  </si>
  <si>
    <t>46-335-0086</t>
  </si>
  <si>
    <t>Rubinstern</t>
  </si>
  <si>
    <t>46-335-0088</t>
  </si>
  <si>
    <t>Cerastium</t>
  </si>
  <si>
    <t>Ясколка</t>
  </si>
  <si>
    <t>Клематисы и другие вьющиеся</t>
  </si>
  <si>
    <t>46-38-11999</t>
  </si>
  <si>
    <t>Лианы</t>
  </si>
  <si>
    <t>Vitis/Parthenocissus quinquefolia subsp. engelmannii</t>
  </si>
  <si>
    <t>Виноград девичий Энгельмана</t>
  </si>
  <si>
    <t>46-38-11116</t>
  </si>
  <si>
    <t>Clematis</t>
  </si>
  <si>
    <t>Клематис</t>
  </si>
  <si>
    <t>Akaishi</t>
  </si>
  <si>
    <t>46-38-11109</t>
  </si>
  <si>
    <t>Andromeda</t>
  </si>
  <si>
    <t>59-14-0365</t>
  </si>
  <si>
    <t>Azure Ball</t>
  </si>
  <si>
    <t>59-14-0366</t>
  </si>
  <si>
    <t>Blue Light</t>
  </si>
  <si>
    <t>59-14-0367</t>
  </si>
  <si>
    <t>Golden Dream</t>
  </si>
  <si>
    <t>46-38-11119</t>
  </si>
  <si>
    <t>Hudson River / Z006137</t>
  </si>
  <si>
    <t>59-14-0368</t>
  </si>
  <si>
    <t>Innocent Blush</t>
  </si>
  <si>
    <t>59-14-0369</t>
  </si>
  <si>
    <t>Kacper</t>
  </si>
  <si>
    <t>59-14-0370</t>
  </si>
  <si>
    <t>Kaen</t>
  </si>
  <si>
    <t>59-14-0371</t>
  </si>
  <si>
    <t>Lemon Dream</t>
  </si>
  <si>
    <t>59-14-0372</t>
  </si>
  <si>
    <t>Little Mermaid</t>
  </si>
  <si>
    <t>46-38-9794</t>
  </si>
  <si>
    <t>59-14-0373</t>
  </si>
  <si>
    <t>Maidwell Hall</t>
  </si>
  <si>
    <t>46-38-11120</t>
  </si>
  <si>
    <t>Multi Blue</t>
  </si>
  <si>
    <t>46-38-11121</t>
  </si>
  <si>
    <t>Multi Pink / ST17333</t>
  </si>
  <si>
    <t>59-14-0374</t>
  </si>
  <si>
    <t>My Darling</t>
  </si>
  <si>
    <t>59-14-0375</t>
  </si>
  <si>
    <t>Omoshiro</t>
  </si>
  <si>
    <t>46-38-11123</t>
  </si>
  <si>
    <t>46-38-9803</t>
  </si>
  <si>
    <t>Picotee</t>
  </si>
  <si>
    <t>59-14-0376</t>
  </si>
  <si>
    <t>Pink Surprise</t>
  </si>
  <si>
    <t>59-14-0377</t>
  </si>
  <si>
    <t>Praecox</t>
  </si>
  <si>
    <t>59-14-0378</t>
  </si>
  <si>
    <t>Purple Dream</t>
  </si>
  <si>
    <t>59-14-0379</t>
  </si>
  <si>
    <t>Purpurea Plena Elegans</t>
  </si>
  <si>
    <t>59-14-0380</t>
  </si>
  <si>
    <t>Rasputin</t>
  </si>
  <si>
    <t>46-38-11124</t>
  </si>
  <si>
    <t>Red Star</t>
  </si>
  <si>
    <t>46-38-11125</t>
  </si>
  <si>
    <t>Rouge Cardinal</t>
  </si>
  <si>
    <t>59-14-0381</t>
  </si>
  <si>
    <t>Sen-no-kaze</t>
  </si>
  <si>
    <t>59-14-0382</t>
  </si>
  <si>
    <t>Stolwijk Gold</t>
  </si>
  <si>
    <t>46-38-9814</t>
  </si>
  <si>
    <t>Sunset</t>
  </si>
  <si>
    <t>59-14-0383</t>
  </si>
  <si>
    <t>Tae / Toltae</t>
  </si>
  <si>
    <t>59-14-0384</t>
  </si>
  <si>
    <t>The President</t>
  </si>
  <si>
    <t>59-14-0385</t>
  </si>
  <si>
    <t>Utopia</t>
  </si>
  <si>
    <t>46-38-11126</t>
  </si>
  <si>
    <t>Veronica's Choice</t>
  </si>
  <si>
    <t>46-38-9825</t>
  </si>
  <si>
    <t>Clematis viticella</t>
  </si>
  <si>
    <t>Клематис витицелла</t>
  </si>
  <si>
    <t>Astra Nova</t>
  </si>
  <si>
    <t>Плодово-ягодные</t>
  </si>
  <si>
    <t>46-38-7811</t>
  </si>
  <si>
    <t>Prunus</t>
  </si>
  <si>
    <t>Абрикос</t>
  </si>
  <si>
    <t>Викинг</t>
  </si>
  <si>
    <t>46-38-11101</t>
  </si>
  <si>
    <t>Жердель</t>
  </si>
  <si>
    <t>59-28-1887</t>
  </si>
  <si>
    <t>Cydonia oblonga</t>
  </si>
  <si>
    <t>Айва обыкновенная</t>
  </si>
  <si>
    <t>Bereczki</t>
  </si>
  <si>
    <t>59-28-1889</t>
  </si>
  <si>
    <t>Darunok Onuku</t>
  </si>
  <si>
    <t>59-28-1991</t>
  </si>
  <si>
    <t>Miagkoplodnaja</t>
  </si>
  <si>
    <t>59-03-0019</t>
  </si>
  <si>
    <t>Actinidia arguta</t>
  </si>
  <si>
    <t>Актинидия аргута</t>
  </si>
  <si>
    <t>Hardy Red</t>
  </si>
  <si>
    <t>59-03-1136</t>
  </si>
  <si>
    <t>Jumbo</t>
  </si>
  <si>
    <t>59-03-0022</t>
  </si>
  <si>
    <t>Male Zapylacz</t>
  </si>
  <si>
    <t>59-03-1363</t>
  </si>
  <si>
    <t>Purpurna Sadowa</t>
  </si>
  <si>
    <t>59-28-1990</t>
  </si>
  <si>
    <t>Aronia melanocarpa</t>
  </si>
  <si>
    <t>Арония черноплодная</t>
  </si>
  <si>
    <t>PA 50-90</t>
  </si>
  <si>
    <t>59-03-1190</t>
  </si>
  <si>
    <t>Vitis/Parthenocissus</t>
  </si>
  <si>
    <t>Виноград плодовый</t>
  </si>
  <si>
    <t>Einset Seedless</t>
  </si>
  <si>
    <t>59-03-1831</t>
  </si>
  <si>
    <t>Reliance</t>
  </si>
  <si>
    <t>59-03-1187</t>
  </si>
  <si>
    <t>Виноград плодовый кишмиш</t>
  </si>
  <si>
    <t>Canadice</t>
  </si>
  <si>
    <t>59-03-0350</t>
  </si>
  <si>
    <t>Lycium barbarum</t>
  </si>
  <si>
    <t>Годжи/Дереза обыкновенная</t>
  </si>
  <si>
    <t>Big Lifeberry</t>
  </si>
  <si>
    <t>59-06-0023</t>
  </si>
  <si>
    <t>Vaccinium corymbosum</t>
  </si>
  <si>
    <t>Голубика садовая</t>
  </si>
  <si>
    <t>Bluecrop</t>
  </si>
  <si>
    <t>45-60</t>
  </si>
  <si>
    <t>46-38-10295</t>
  </si>
  <si>
    <t>59-06-0001</t>
  </si>
  <si>
    <t>Bluejay</t>
  </si>
  <si>
    <t>59-06-0003</t>
  </si>
  <si>
    <t>Brigitta</t>
  </si>
  <si>
    <t>46-38-12015</t>
  </si>
  <si>
    <t>46-38-10144</t>
  </si>
  <si>
    <t>Chandler</t>
  </si>
  <si>
    <t>46-38-12024</t>
  </si>
  <si>
    <t>59-06-0027</t>
  </si>
  <si>
    <t>Darrow</t>
  </si>
  <si>
    <t>59-06-0019</t>
  </si>
  <si>
    <t>Duke</t>
  </si>
  <si>
    <t>59-06-0005</t>
  </si>
  <si>
    <t>Early Blue</t>
  </si>
  <si>
    <t>59-06-0028</t>
  </si>
  <si>
    <t>Elliot</t>
  </si>
  <si>
    <t>59-06-0006</t>
  </si>
  <si>
    <t>Hannahs Choice</t>
  </si>
  <si>
    <t>46-38-10293</t>
  </si>
  <si>
    <t>Lateblue</t>
  </si>
  <si>
    <t>46-38-10286</t>
  </si>
  <si>
    <t>Meader</t>
  </si>
  <si>
    <t>59-56-0027</t>
  </si>
  <si>
    <t>Nelson</t>
  </si>
  <si>
    <t>P8</t>
  </si>
  <si>
    <t>46-38-10285</t>
  </si>
  <si>
    <t>46-38-10292</t>
  </si>
  <si>
    <t>Pink Lemonade</t>
  </si>
  <si>
    <t>46-38-12017</t>
  </si>
  <si>
    <t>Sierra</t>
  </si>
  <si>
    <t>59-06-0020</t>
  </si>
  <si>
    <t>Spartan</t>
  </si>
  <si>
    <t>46-38-10296</t>
  </si>
  <si>
    <t>Sweetheart</t>
  </si>
  <si>
    <t>59-06-0022</t>
  </si>
  <si>
    <t>Toro</t>
  </si>
  <si>
    <t>46-38-5901</t>
  </si>
  <si>
    <t>Pyrus</t>
  </si>
  <si>
    <t>Груша</t>
  </si>
  <si>
    <t>Кармен</t>
  </si>
  <si>
    <t>46-38-7802</t>
  </si>
  <si>
    <t>Прибалтийская маслянистая</t>
  </si>
  <si>
    <t>46-38-7722</t>
  </si>
  <si>
    <t>Скороспелка из Мичуринска</t>
  </si>
  <si>
    <t>46-38-11171</t>
  </si>
  <si>
    <t>Чижовская</t>
  </si>
  <si>
    <t>46-38-11172</t>
  </si>
  <si>
    <t>Эсмеральда</t>
  </si>
  <si>
    <t>46-38-11173</t>
  </si>
  <si>
    <t>Январская</t>
  </si>
  <si>
    <t>59-03-0351</t>
  </si>
  <si>
    <t>Rubus fruticosus</t>
  </si>
  <si>
    <t>Ежевика</t>
  </si>
  <si>
    <t>Polar</t>
  </si>
  <si>
    <t>46-38-11175</t>
  </si>
  <si>
    <t>Rubus</t>
  </si>
  <si>
    <t>Техас</t>
  </si>
  <si>
    <t>46-38-5235</t>
  </si>
  <si>
    <t>Lonicera</t>
  </si>
  <si>
    <t>Жимолость</t>
  </si>
  <si>
    <t>Длинноплодная</t>
  </si>
  <si>
    <t>46-38-7683</t>
  </si>
  <si>
    <t>Зимородок</t>
  </si>
  <si>
    <t>46-38-2026</t>
  </si>
  <si>
    <t>Лазурная</t>
  </si>
  <si>
    <t>46-38-7376</t>
  </si>
  <si>
    <t>Темная ночь</t>
  </si>
  <si>
    <t>46-38-11083</t>
  </si>
  <si>
    <t>Lonicera caerulea</t>
  </si>
  <si>
    <t>Жимолость съедобная</t>
  </si>
  <si>
    <t>46-38-11078</t>
  </si>
  <si>
    <t>Бакчарская</t>
  </si>
  <si>
    <t>46-38-11072</t>
  </si>
  <si>
    <t>Бакчарский Великан</t>
  </si>
  <si>
    <t>46-38-11080</t>
  </si>
  <si>
    <t>Васюганская</t>
  </si>
  <si>
    <t>46-38-11075</t>
  </si>
  <si>
    <t>Диана</t>
  </si>
  <si>
    <t>46-38-11076</t>
  </si>
  <si>
    <t>Стрежевчанка</t>
  </si>
  <si>
    <t>46-38-11960</t>
  </si>
  <si>
    <t>Fragaria/Pineberry ananassa</t>
  </si>
  <si>
    <t>Земляника садовая</t>
  </si>
  <si>
    <t>Ciflorette</t>
  </si>
  <si>
    <t>46-38-4974</t>
  </si>
  <si>
    <t>Daroyal</t>
  </si>
  <si>
    <t>46-38-10138</t>
  </si>
  <si>
    <t>Fe 1711</t>
  </si>
  <si>
    <t>46-38-11953</t>
  </si>
  <si>
    <t>Laetitia</t>
  </si>
  <si>
    <t>46-38-9434</t>
  </si>
  <si>
    <t>Lycia</t>
  </si>
  <si>
    <t>46-38-6476</t>
  </si>
  <si>
    <t>Malling Centenary</t>
  </si>
  <si>
    <t>46-38-10140</t>
  </si>
  <si>
    <t>Manon des Fraises</t>
  </si>
  <si>
    <t>46-38-4987</t>
  </si>
  <si>
    <t>Roxana</t>
  </si>
  <si>
    <t>46-38-10143</t>
  </si>
  <si>
    <t>Sibilla</t>
  </si>
  <si>
    <t>46-38-6491</t>
  </si>
  <si>
    <t>Talia</t>
  </si>
  <si>
    <t>46-38-11963</t>
  </si>
  <si>
    <t>Vivaldi</t>
  </si>
  <si>
    <t>46-38-11177</t>
  </si>
  <si>
    <t>Viburnum opulus</t>
  </si>
  <si>
    <t>Калина обыкновенная</t>
  </si>
  <si>
    <t>Аккорд</t>
  </si>
  <si>
    <t>46-38-11179</t>
  </si>
  <si>
    <t>Красная гроздь</t>
  </si>
  <si>
    <t>46-38-11180</t>
  </si>
  <si>
    <t>Луч</t>
  </si>
  <si>
    <t>46-38-11181</t>
  </si>
  <si>
    <t>Элексир</t>
  </si>
  <si>
    <t>46-38-11293</t>
  </si>
  <si>
    <t>Vaccinium macrocarpon</t>
  </si>
  <si>
    <t>Клюква крупноплодная</t>
  </si>
  <si>
    <t>Howes</t>
  </si>
  <si>
    <t>46-38-11292</t>
  </si>
  <si>
    <t>McFarlin</t>
  </si>
  <si>
    <t>46-38-11290</t>
  </si>
  <si>
    <t>Rubus arcticus</t>
  </si>
  <si>
    <t>Княженика обыкновенная</t>
  </si>
  <si>
    <t>Anna</t>
  </si>
  <si>
    <t>59-28-1946</t>
  </si>
  <si>
    <t>Ribes uva-crispa</t>
  </si>
  <si>
    <t>Крыжовник</t>
  </si>
  <si>
    <t>Invicta</t>
  </si>
  <si>
    <t>46-38-5837</t>
  </si>
  <si>
    <t>Крыжовник обыкновенный</t>
  </si>
  <si>
    <t>Грушенька</t>
  </si>
  <si>
    <t>46-38-2055</t>
  </si>
  <si>
    <t>Консул</t>
  </si>
  <si>
    <t>46-38-8657</t>
  </si>
  <si>
    <t>Краснославянский</t>
  </si>
  <si>
    <t>46-38-11060</t>
  </si>
  <si>
    <t>Садко</t>
  </si>
  <si>
    <t>46-38-7380</t>
  </si>
  <si>
    <t>46-38-7381</t>
  </si>
  <si>
    <t>Сливочный</t>
  </si>
  <si>
    <t>46-38-9606</t>
  </si>
  <si>
    <t>Малина</t>
  </si>
  <si>
    <t>Утреняя роса</t>
  </si>
  <si>
    <t>59-03-2116</t>
  </si>
  <si>
    <t>Rubus idaeus</t>
  </si>
  <si>
    <t>Малина обыкновенная</t>
  </si>
  <si>
    <t>59-03-0355</t>
  </si>
  <si>
    <t>Poranna Rosa</t>
  </si>
  <si>
    <t>59-03-2117</t>
  </si>
  <si>
    <t>Sweet Sunshine</t>
  </si>
  <si>
    <t>46-38-11182</t>
  </si>
  <si>
    <t>Бабье лето</t>
  </si>
  <si>
    <t>46-38-11183</t>
  </si>
  <si>
    <t>Кумберленд</t>
  </si>
  <si>
    <t>46-38-11184</t>
  </si>
  <si>
    <t>Rubus everbearing</t>
  </si>
  <si>
    <t>Малина ремонтантная</t>
  </si>
  <si>
    <t>Красная гвардия</t>
  </si>
  <si>
    <t>46-38-7815</t>
  </si>
  <si>
    <t>Hippophae rhamnoides</t>
  </si>
  <si>
    <t>Облепиха крушиновидная</t>
  </si>
  <si>
    <t>59-28-1656</t>
  </si>
  <si>
    <t>Frugana</t>
  </si>
  <si>
    <t>59-28-2009</t>
  </si>
  <si>
    <t>Juglans nigra</t>
  </si>
  <si>
    <t>Орех черный</t>
  </si>
  <si>
    <t>46-38-7840</t>
  </si>
  <si>
    <t>Персик</t>
  </si>
  <si>
    <t>Гринсборо</t>
  </si>
  <si>
    <t>46-38-11128</t>
  </si>
  <si>
    <t>Sorbus aucupari</t>
  </si>
  <si>
    <t>Рябина обыкновенная</t>
  </si>
  <si>
    <t>Солнечная</t>
  </si>
  <si>
    <t>59-28-1996</t>
  </si>
  <si>
    <t>Prunus domestica</t>
  </si>
  <si>
    <t>Слива</t>
  </si>
  <si>
    <t>Cacanska Lepotica</t>
  </si>
  <si>
    <t>120-140</t>
  </si>
  <si>
    <t>59-28-1922</t>
  </si>
  <si>
    <t>Fruca</t>
  </si>
  <si>
    <t>59-28-1923</t>
  </si>
  <si>
    <t>Imperial</t>
  </si>
  <si>
    <t>59-28-1997</t>
  </si>
  <si>
    <t>Mirabelle de Nancy</t>
  </si>
  <si>
    <t>59-28-2010</t>
  </si>
  <si>
    <t>Wegierka</t>
  </si>
  <si>
    <t>46-38-11191</t>
  </si>
  <si>
    <t>Алексий</t>
  </si>
  <si>
    <t>46-38-11193</t>
  </si>
  <si>
    <t>Венгерка московская</t>
  </si>
  <si>
    <t>46-38-11194</t>
  </si>
  <si>
    <t>Голливуд</t>
  </si>
  <si>
    <t>46-38-4534</t>
  </si>
  <si>
    <t>Утро</t>
  </si>
  <si>
    <t>46-38-11201</t>
  </si>
  <si>
    <t>Этюд</t>
  </si>
  <si>
    <t>46-38-2967</t>
  </si>
  <si>
    <t>Prunus salicina</t>
  </si>
  <si>
    <t>Слива китайская</t>
  </si>
  <si>
    <t>Аленушка</t>
  </si>
  <si>
    <t>59-28-1998</t>
  </si>
  <si>
    <t>Ribes niveum</t>
  </si>
  <si>
    <t>Смородина белая</t>
  </si>
  <si>
    <t>Blanca</t>
  </si>
  <si>
    <t>46-38-11065</t>
  </si>
  <si>
    <t>Смольянинова</t>
  </si>
  <si>
    <t>46-38-3583</t>
  </si>
  <si>
    <t>Ribes rubrum</t>
  </si>
  <si>
    <t>Смородина красная</t>
  </si>
  <si>
    <t>59-28-0374</t>
  </si>
  <si>
    <t>Jonkheer van Tets</t>
  </si>
  <si>
    <t>46-38-11066</t>
  </si>
  <si>
    <t>Джонкер Ван Тетс</t>
  </si>
  <si>
    <t>59-28-1939</t>
  </si>
  <si>
    <t>Ribes nigrum</t>
  </si>
  <si>
    <t>Смородина черная</t>
  </si>
  <si>
    <t>Tisel</t>
  </si>
  <si>
    <t>46-38-5872</t>
  </si>
  <si>
    <t>Белорусская раняя</t>
  </si>
  <si>
    <t>46-38-11111</t>
  </si>
  <si>
    <t>Забава</t>
  </si>
  <si>
    <t>46-303-0040</t>
  </si>
  <si>
    <t>Загадка</t>
  </si>
  <si>
    <t>46-303-0041</t>
  </si>
  <si>
    <t>Зелёная дымка</t>
  </si>
  <si>
    <t>46-38-11071</t>
  </si>
  <si>
    <t>Киевская Сюита</t>
  </si>
  <si>
    <t>46-38-2029</t>
  </si>
  <si>
    <t>Лентяй</t>
  </si>
  <si>
    <t>46-303-0042</t>
  </si>
  <si>
    <t>Маленький принц</t>
  </si>
  <si>
    <t>46-38-8522</t>
  </si>
  <si>
    <t>46-38-11069</t>
  </si>
  <si>
    <t>Орловская серенада</t>
  </si>
  <si>
    <t>46-38-8664</t>
  </si>
  <si>
    <t>Орловский вальс</t>
  </si>
  <si>
    <t>46-38-6675</t>
  </si>
  <si>
    <t>Пигмей</t>
  </si>
  <si>
    <t>46-303-0043</t>
  </si>
  <si>
    <t>Россиянка</t>
  </si>
  <si>
    <t>46-303-0044</t>
  </si>
  <si>
    <t>Сеянец голубки</t>
  </si>
  <si>
    <t>46-38-11202</t>
  </si>
  <si>
    <t>Чернавка</t>
  </si>
  <si>
    <t>46-303-0046</t>
  </si>
  <si>
    <t>Черный жемчуг</t>
  </si>
  <si>
    <t>59-28-1993</t>
  </si>
  <si>
    <t>Prunus avium</t>
  </si>
  <si>
    <t>Черешня</t>
  </si>
  <si>
    <t>Burlat</t>
  </si>
  <si>
    <t>59-28-1994</t>
  </si>
  <si>
    <t>Buttnera Czerwona</t>
  </si>
  <si>
    <t>59-28-1995</t>
  </si>
  <si>
    <t>Kordia</t>
  </si>
  <si>
    <t>150-170</t>
  </si>
  <si>
    <t>46-38-11427</t>
  </si>
  <si>
    <t>Prunus avium </t>
  </si>
  <si>
    <t>Черешня/Вишня птичья</t>
  </si>
  <si>
    <t>46-38-11205</t>
  </si>
  <si>
    <t>Рондо</t>
  </si>
  <si>
    <t>46-38-11207</t>
  </si>
  <si>
    <t>Рубин</t>
  </si>
  <si>
    <t>59-28-1992</t>
  </si>
  <si>
    <t>Malus domestica</t>
  </si>
  <si>
    <t>Яблоня</t>
  </si>
  <si>
    <t>Champion</t>
  </si>
  <si>
    <t>59-28-1902</t>
  </si>
  <si>
    <t>Piros</t>
  </si>
  <si>
    <t>46-38-11209</t>
  </si>
  <si>
    <t>Malus</t>
  </si>
  <si>
    <t>Августа</t>
  </si>
  <si>
    <t>46-38-9264</t>
  </si>
  <si>
    <t>Антоновка</t>
  </si>
  <si>
    <t>46-38-7792</t>
  </si>
  <si>
    <t>Мантет</t>
  </si>
  <si>
    <t>46-38-11213</t>
  </si>
  <si>
    <t>Марат Бусурин</t>
  </si>
  <si>
    <t>46-38-7428</t>
  </si>
  <si>
    <t>Орлинка</t>
  </si>
  <si>
    <t>C4/5</t>
  </si>
  <si>
    <t>46-38-7797</t>
  </si>
  <si>
    <t>Подарок Графского</t>
  </si>
  <si>
    <t>46-38-11215</t>
  </si>
  <si>
    <t>Розочка</t>
  </si>
  <si>
    <t>46-38-11216</t>
  </si>
  <si>
    <t>Сабрина</t>
  </si>
  <si>
    <t>46-38-7793</t>
  </si>
  <si>
    <t>Юбиляр</t>
  </si>
  <si>
    <t>cashandcarry@plantmarket.ru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</si>
  <si>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</si>
  <si>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</si>
  <si>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</si>
  <si>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</si>
  <si>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</si>
  <si>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</si>
  <si>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</si>
  <si>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</si>
  <si>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</si>
  <si>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</si>
  <si>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</si>
  <si>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</si>
  <si>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</si>
  <si>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</si>
  <si>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</si>
  <si>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</si>
  <si>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</si>
  <si>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</si>
  <si>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</si>
  <si>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</si>
  <si>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</si>
  <si>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</si>
  <si>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</si>
  <si>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</si>
  <si>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</si>
  <si>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</si>
  <si>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</si>
  <si>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</si>
  <si>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</si>
  <si>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</si>
  <si>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</si>
  <si>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</si>
  <si>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</si>
  <si>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</si>
  <si>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</si>
  <si>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</si>
  <si>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организации доставки нашими силами, но за Ваш счет</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</si>
  <si>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</si>
  <si>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</si>
  <si>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</si>
  <si>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</si>
  <si>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Мы предоставляем услуги по доставке заказов:</t>
  </si>
  <si>
    <t>●  До адреса Покупателя (По Москве и МО)</t>
  </si>
  <si>
    <t>●  До терминала любой транспортной компании в г. Москве</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</si>
  <si>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</si>
  <si>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</si>
  <si>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</si>
  <si>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</si>
  <si>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Если мы передаем Товар, собранный в закрытую тару (в упаковке Производителя) или Вы физически не имеете возможности произвести детальную приемку Товара при его отгрузке, то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</si>
  <si>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</si>
  <si>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</si>
  <si>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</si>
  <si>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</si>
  <si>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</si>
  <si>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</si>
  <si>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</si>
  <si>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</si>
  <si>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</si>
  <si>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</si>
  <si>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</si>
  <si>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</si>
  <si>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</si>
  <si>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</si>
  <si>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</si>
  <si>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NL</t>
  </si>
  <si>
    <t>RUS</t>
  </si>
  <si>
    <t>PL</t>
  </si>
  <si>
    <t>Доступно к выдаче</t>
  </si>
  <si>
    <t>с апреля</t>
  </si>
  <si>
    <t>с мая</t>
  </si>
  <si>
    <t>Krugers Liliput (syn.Lilliput)</t>
  </si>
  <si>
    <t>* Позиция из наличия</t>
  </si>
  <si>
    <t>Впервые в Предзаказе!</t>
  </si>
  <si>
    <t>Ассортимент</t>
  </si>
  <si>
    <t>Особенности</t>
  </si>
  <si>
    <t>Описание</t>
  </si>
  <si>
    <t xml:space="preserve"> </t>
  </si>
  <si>
    <t>стоит внимания!</t>
  </si>
  <si>
    <t>золотой цвет прироста</t>
  </si>
  <si>
    <t>Ель с золотистым весенним приростом, похожа на сорт «Aureospicata», мутацией которого она является, но молодой прирост гораздо интенсивнее желтеет и дольше сохраняется. На фоне тёмно-зеленых старых ветвей это даёт необычный контраст. Примерно через 5-6 недель окраска хвои изменяется на тёмно-зелёную блестящую.</t>
  </si>
  <si>
    <t>популярный</t>
  </si>
  <si>
    <t xml:space="preserve">Медленно растущий сорт. В начале роста крона полусферическая, без четко выраженного ствола. Позднее достигает высоты 3-5 м и до 3 м в диаметре. Данный сорт особенно привлекательно и нарядно выглядит весной за счет неповторимого сочетания кремово-желтой окраски молодых побегов с голубой прошлогодней хвоей.
</t>
  </si>
  <si>
    <t>дополнительный</t>
  </si>
  <si>
    <t>Голубая ель, является плотным вечнозеленым кустарником с шаровидной плотной кроной. Сохраняет свой цвет на протяжении всего года.</t>
  </si>
  <si>
    <t>"Синий Поцелуй" - голубая ель, является плотным вечнозеленым кустарником с шаровидной плотной кроной. Растет очень медленно. В 10 лет диаметр кроны 0,2-0,3 м. Годовой прирост 1-3 см. Побеги густые жесткие. Хвоя серо-голубая, короткая, колючая. Сохраняет свой цвет на протяжении всего года.</t>
  </si>
  <si>
    <t>основной</t>
  </si>
  <si>
    <t>Плотная, конической формы. Ветви густо покрыты хвоей, растут четкими ярусами. Хвоя плотная, серебристо-голубая, интенсивно окрашенная.Высота 5-7 м, ширина кроны 2-3 м. В год вырастает до 12 см. Первые лет 10 эта ель растет медленно, по 15−20 см за год, и к этому возрасту достигает от 1,5 до 2 метров.</t>
  </si>
  <si>
    <t>Красивое дерево правильной конической формы, высотой 15 м и шириной 5-8 м. Ветви густые, направлены диагонально вверх. Годовой прирост 15-20 см. Хвоя густая, колючая, длиной до 3 см, сизо-голубая с тонким восковым налётом.</t>
  </si>
  <si>
    <t>Дерево регулярной конической формы, к 10-ти годам высота 300-400 см. Ветви горизонтальные, расположены ярусами. Хвоя колючая, серо-голубовато-серебристая.</t>
  </si>
  <si>
    <t>Хвоя у этого сорта короткая, колючая, матовая серо-голубая.</t>
  </si>
  <si>
    <t>Карликовая ель плотной и очень компактной шаровидной формы. Растёт медленно, после 10-ти лет высота 45 см и диаметр 30 см. Хвоя короткая, колючая, сине-стального цвета с восковым налётом, особенно интенсивно окрашена зимой.</t>
  </si>
  <si>
    <t>Карликовый сорт колючей ели с плотной,шарообразной формой и короткими серебристо-зелеными иглами. Прирастает в год всего на 2-3 см.</t>
  </si>
  <si>
    <t>Медленнорастущее дерево с ровной красивой конической кроной высотой до 6 м и диаметром до 3 м. Хвоя серебристо-голубая, короткая, жёсткая.</t>
  </si>
  <si>
    <t>Плотная коническая форма. К 10-ти годам высота 270 см, ширина 300 см.Ветви доходят до земли, расположены плотными ярусами, верхушки побегов подняты вверх, хвоя серебристо-голубая.</t>
  </si>
  <si>
    <t xml:space="preserve">Дерево высотой до 10–15 м с красивой, правильной ширококонической кроной с выделяющимся лидирующим сильным побегом. Ветви крепкие, густо расположены. Хвоя голубая, жёсткая, колючая, плотная, без блеска. Цвет хвои не изменяется в течение года и на протяжении всей жизни растения.
</t>
  </si>
  <si>
    <t>Красивое компактное карликовое дерево широкопирамидальной формы с регулярной, густой, плотной кроной и сглаженной вершиной, что придаёт деревцу особое очарование. Растёт медленно, к 10-ти годам высота 100 см, диаметр кроны 100 см. Ветви почти горизонтальные. Хвоя серебристо-голубая, длинная, жёсткая, расположена спирально вокруг побега.</t>
  </si>
  <si>
    <t>Карликовая форма,у молодого растения крона рыхлая и неправильная, позже становится ширококоническая или шаровидная, очень плотная.Высота 2-3 м, диаметр кроны до 2 м. Ежегодный прирост 8 см в год в высоту и 10 см – в ширину. Хвоя колючая, густая 1-1,5 см, яркого серебристо-голубого цвета.</t>
  </si>
  <si>
    <t>Серебристая густая медленно растущая ель с более короткой хвоей чем у других сортов данного вида.</t>
  </si>
  <si>
    <t>основной; популярный</t>
  </si>
  <si>
    <t>Ель Хупси - это одна из красивейших голубых елей, правильной конической формой кроны и серебристо-голубой хвоей. Очень декоративное вечноголубое хвойное дерево, которое будет ярким акцентом в любом саду.</t>
  </si>
  <si>
    <t>!!!</t>
  </si>
  <si>
    <t>Дерево с правильной, конической формой кроны. Растет очень медленно. Ветви жесткие, длинные, распростертые, отрастают под прямым углом от ствола, образуют правильные ярусы. Хвоя жесткая, колючая, длинная, почти как у Хупси. Окраска растения очень яркая, более того, прошлогодняя хвоя сохраняет в значительной степени интенсивность окрашивания.</t>
  </si>
  <si>
    <t>Сорт голубой ели, выведенный в США. Для него характерен узкий конус стройной кроны, иглы с голубым оттенком, становящиеся на солнце почти синими.</t>
  </si>
  <si>
    <t>Голубая ель ширококонусовидной формы. Растёт медленно, к 10-ти годам высота 120 см и ширина 100 см. Взрослое дерево высотой 3-4 м и диаметром 2,5 м. При достижении высоты 2 м рост замедляется. Хвоя голубая.</t>
  </si>
  <si>
    <t>Дерево с красивой, правильной, конической кроной, к 10-ти годам высота 300 см, диаметр 90 см. В молодом возрасте форма кроны асимметричная, позднее ширококолонновидная. Ветви отрастают от ствола под прямым углом, расположены очень густо. Хвоя колючая, густая.</t>
  </si>
  <si>
    <t>Интересный сорт с нерегулярной плоскоокруглой кроной. Хвоя очень жёсткая, блестящая, серебристо-голубая.</t>
  </si>
  <si>
    <t>Дерево с симметричной конической формой кроны высотой до 10 м и диаметром до 4–5 м. В молодости нерегулярная крона без лидирующего побега, позднее густая равномерная крона с жёсткими ярусами. Хвоя колючая, густая, серебристо-голубая со светлым восковым налётом,</t>
  </si>
  <si>
    <t>эффектные шишки</t>
  </si>
  <si>
    <t>Медленно растущее хвойное дерево с широкой неправильной конической формой кроны. Высота взрослого растения не превышает 2 м. Хвоя короткая, темно зеленая, блестящая, жесткая, 2-3 см длиной. Молодые приросты желто-зеленого цвета. Ветви изогнуты. Имеет очень эффектные крупные шишки - вначале лилово-красные, затем коричневеют.</t>
  </si>
  <si>
    <t>Очень красивый сорт колючей ели с нерегулярно конической формой кроны, зелеными иглами и средними темпами роста. Характерная особенность — золотисто-желтый цвет весеннего прироста , который постепенно окрашивается в зеленый цвет.</t>
  </si>
  <si>
    <t>Очень необычная карликовая форма, часто имеющая несколько стволов, идеально подходит для культуры бонсай. Ветви густые, нерегулярные. Растёт очень медленно, к 10-ти годам высота 40 см, диаметр 30 см. Хвоя очень жесткая, радиальная, интенсивно серо-голубая.</t>
  </si>
  <si>
    <t>Небольшое дерево высотой 1,5–1,8 м с диаметром до 1,8–2 м. Крона приземистая, подушковидная, широкоокруглая. Растёт медленно. Побеги небольшие, короткие, ветвистые, густые, горизонтальной формы, растут равномерно. Хвоя длиной 1,8–2 см, жёсткая, колючая, острая, густая, слегка серповидной формы, серебристо-голубого цвета.</t>
  </si>
  <si>
    <t>Дерево конической формы. К 10-ти годам высота 300-400 см. Хвоя длинная, подчёркнуто-приподнятая, от серебристо-белой до голубовато-стальной. У молодой хвои сильный восковой налёт. Не подгорает на солнце.</t>
  </si>
  <si>
    <t>Редкий сорт. Отличительная особенность этой ели — серебристая окраска зрелой хвои (оттенок как у «Глауки Глобозы») и зеленоватые молодые приросты. Карликовая, медленно растущая елочка.Крона плотная, куполообразная, карликовая, низкорослая, нерегулярная. Ветви -многочисленные, с выраженным горизонтальным ростом. В молодости имеет преобладание сферической формы, с возрастом форма становится куполообразной.</t>
  </si>
  <si>
    <t>Крона ели плотная, неправильная, со временем принимает плоско-сферическую, слегка конусовидную форму.К 10-ти годам высота 30 см и диаметр 50 см. Хвоя короткая, весной серебристо-голубая, затем постепенно окрашивается в стальной цвет.</t>
  </si>
  <si>
    <t>Превосходная голубая ель, одна из самых красивых, компактная, правильной конической формы, с близко расположенными ветвями. Растёт медленно, к 10-ти годам высота 3-4 м ширина 1,5 м. Хвоя густая, серебристо-голубая или голубовато-серая в зависимости от освещённости и почвы, с возрастом становится более синей.</t>
  </si>
  <si>
    <t>Сорт получен в результате смешения ели сербской и ели черной. Крона подушковидная, с плоской вершинкой. Размеры взрослого растения 0,6-1 м, диаметр кроны до 1,5 м. Растет очень медленно. Хвоя 1 – 1,5 см длиной, достаточно жесткая, сверху серо-зеленая, снизу - серебристая.</t>
  </si>
  <si>
    <t>основной; стоит внимания!</t>
  </si>
  <si>
    <t>интересные шишки</t>
  </si>
  <si>
    <t>Медленно растущая, неправильная по форме разновидность елие. Её характерной чертой являются большие шишки, необычным образом расположенные на концах побегов, весной красного цвета, зрелые - светло-бурые, свисающие вниз. Шишки появляются даже на молодых растениях.</t>
  </si>
  <si>
    <t>Сорт имеет аккуратную колонообразную форму узкого конуса. Короткая хвоя яркого изумрудного цвета, более светлая на свежих побегах. Начиная с весны ель украшена мелкими красивыми шишками, которые по мере роста меняют цвет от розового до буро-красного.</t>
  </si>
  <si>
    <t>Плотная, в молодом возрасте шаровидная, затем широко коническая. Идеальная ель, которую можно использовать как новогоднюю.Хвоя с верхней стороны темно-зеленая, блестящая, с нижней бело-голубая.</t>
  </si>
  <si>
    <t>жёлтый цвет прироста</t>
  </si>
  <si>
    <t xml:space="preserve">Раскидистое дерево пирамидальной формы, растёт быстро, к 10-ти годам высота 3 м. Хвоя темно-зеленая, на молодых приростах ярко-желтая или желтовато-белая.Цвет молодого прироста держится около 3 недель,затем он зеленеет.
</t>
  </si>
  <si>
    <t>Очень интересный сорт ели, растущий изначально достаточно быстро, диаметр около 1 метра. Форма в начале идеально круглая, со временем более приплюснутая. Крона компактная, густая, темно-зеленая с контрастирующими светлыми приростами весной.</t>
  </si>
  <si>
    <t>плакучая, жёлтая хвоя</t>
  </si>
  <si>
    <t>В переводе с английского, название означает «Золотой Дрейф». Изумительно красивая, действительно золотая ель. Прекрасный желтый цвет, оригинальная, плакучая форма кроны сделают ее солисткой в любом саду. Молодые приросты цвета ярко – зеленого лайма. Взрослая хвоя – изумительного желтого. Можно вести, подвязывая центральный проводник — и получить довольно высокое плакучее деревце, а можно выращивать как почвопокровную ель.</t>
  </si>
  <si>
    <t>редкий сорт; стоит внимания!</t>
  </si>
  <si>
    <t>ярко-красные шишки</t>
  </si>
  <si>
    <t>Очень редкий и ценный сорт. Он меньше Акрокона и больше Пуш. Крона подушковидная, шишки ярко-красные, крупные.</t>
  </si>
  <si>
    <t>плакучая</t>
  </si>
  <si>
    <t>Медленно-растущее хвойное дерево с плакучей колоновидной формой кроны. Ветви и побеги повислые, ниспадающие вниз, нижние ветви красиво распластаны шлейфом по земле. Достигает высоты 6-8 м. и 2-2,5 м. в диаметре. Пригибая центральный проводник можно ограничить высоту растения. Годичный прирост составляет 15-20 см.Хвоя короткая, толстая, темно-зеленая, блестящая.</t>
  </si>
  <si>
    <t>Карликовый хвойный кустарник с подушковидной кроной. Высота взрослого растения до 50 см, диаметр кроны до 1 м. Хвоя насыщенного зелёного цвета, очень густая, короткая, длинной всего 2-5 мм. Очень медленнорастущий сорт, годовой прирост 2-3 см. Ветви с середины растения косо поднимаются вверх. Молодые приросты по цвету светло-зеленые, появляются весной и украшают кустарник.</t>
  </si>
  <si>
    <t>Одна из самых распространённых карликовых форм, широкий плотный кустарник. Крона подушковидная, приплюснутая, с характерным углублением посередине в виде гнезда.Хвоя светло-зелёная.</t>
  </si>
  <si>
    <t>Одна из самых распространённых карликовых форм, широкий плотный кустарник высотой 1 м, шииной2,5 м. Крона подушковидная, приплюснутая, с характерным углублением посередине в виде гнезда.Хвоя светло-зелёная.</t>
  </si>
  <si>
    <t xml:space="preserve">Медленнорастущий карликовый сорт ели высотой до 5–8 м и диаметром до 2,5–4 м. В молодом возрасте крона округлая, в зрелом — ширококоническая, очень плотная, с несколькими вершинами. Побеги раскидистые, приподнимающиеся, плотно расположены в кроне. Хвоя игловидная, блестящая, зелёная.
</t>
  </si>
  <si>
    <t xml:space="preserve">Дерево мощное, с узкой, плакучей верхушкой.В отличие от Инверсы, растет выше места прививки.Имеет прямой вертикальный проводник молодого прироста. 
</t>
  </si>
  <si>
    <t>Карликовая ель с густой, нерегулярной, округлой кроной. Не имеет побега-лидера, ветвление боковое.К 10-ти годам высота 30 см и ширина 60 см. Годовой прирост 2-5 см. Характерным признаком является красный цвет молодых псевдошишек, образующихся весной на концах большинства побегов.</t>
  </si>
  <si>
    <t>эффектный красный прирост</t>
  </si>
  <si>
    <t>Ель конической нерегулярной формы. Похожа на сорт «Cruenta», но растёт медленнее, после 10-ти лет высота около 100 см, конечная высота 3-4 м. Годовой прирост примерно 10 см. Весной многочисленные почки эффектного красного цвета, затем молодой прирост ещё несколько дней остаётся красно-бордовым.</t>
  </si>
  <si>
    <t xml:space="preserve">Медленно растущее вечнозеленое хвойное дерево. Имеет широкую коническую форму. Похожа на ель канадскую Коника, но более компактная форма.Это очень медленно растущий сорт, и в 10-ти летнем возрасте деревце достигнет 40 сантиметров в высоту и примерно столько же в ширину.Хвоя ели ярко-зеленая и деревце не меняет этого оттенка в течение всей зимы.
</t>
  </si>
  <si>
    <t>Великолепная карликовая форма с плотной, густой узкоконической кроной, растёт медленно, к 10-ти годам высота 120 см, ширина 100 см, хвоя короткая жёсткая, зелёная, молодая хвоя светло-зелёная</t>
  </si>
  <si>
    <t xml:space="preserve">Стройное дерево с конической или узкопирамидальной густой кроной высотой 15–20 м, диаметром кроны 2,5–4 м. Ежегодный прирост в высоту 35 см, в ширину 15 см. Хвоя плоская, сверху блестящая тёмнозелёная, снизу две заметные белые полоски.
</t>
  </si>
  <si>
    <t>У сорта Bruns крона узкая, с причудливо-изогнутыми-перекручеными, горизонтально- свисающими ветвями, не имеющая аналогов.</t>
  </si>
  <si>
    <t>Карликовое компактное деревце высотой до 0,8 м и до 1,2 м в диаметре, с шаровидной или подушковидной формой кроны. Хвоя тёмно-зелёная. Побеги тонкие и плотные.</t>
  </si>
  <si>
    <t>Небольшой карликовый хвойный кустарник до 80 см высотой и 120 см шириной, с шаровидной или подушковидной формой кроны. Растет очень медленно. Годовой прирост в высоту составляет 3-5 см, а в ширину 5-7 см. Хвоя плоская, блестящая, густая, сверху окрашена в темно-зеленый цвет с легким с сизоватым отливом, нижняя сторона пепельно-зеленая.</t>
  </si>
  <si>
    <t>Карликовый медленнорастущий ширококонический сорт . Побеги короткие, жёсткие. Хвоя тёмно-зелёная, блестящая.</t>
  </si>
  <si>
    <t>Один из красивейших сортов среди елей, узкой плакучей формы. Годовой прирост 10-15 см. В 20-летнем возрасте высота растения 10-12 м при диаметре кроны 1,5 м. Побеги гибкие, свисают вдоль ствола. Иглы плоские 1-2 см длиной, зеленые, снизу беловатые.</t>
  </si>
  <si>
    <t>Это настоящее сокровище для любого сада! Сорт получен в середине прошлого века, путем отбора сеянцев в немецком питомнике Bruns. Форма узкая, плакучая, ветви плотно прилегают к стволу. Годовой прирост 25 – 30 см в год, при этом хаотично изгибаясь. Боковые побеги 10-15 см в год.. Хвоя очень яркая, ярко-зеленая с серебром. Взрослое растение выглядит изумительно!</t>
  </si>
  <si>
    <t>Отличной вариант новогодней ели.Хвоя сизо-голубая,молодые приросты - ярко-голубые.Крона- широкая, коническая.</t>
  </si>
  <si>
    <t>Одно из лучших и популярнейших растений для каменистой горки, имеет правильную коническую форму, очень медленно растёт, к 10-ти годам высота около 1 м.Крона густая. Хвоя мягкая, светло-зеленая.</t>
  </si>
  <si>
    <t>Для этого сорта характерен довольно медленный рост.Хвоя ярко-зеленая мягкая. Особенно Picea glauca Daisy White бывает декоративна с появлением новых приростов желтовато-белого цвета в мае-июне, позже приросты зеленеют.</t>
  </si>
  <si>
    <t>Растений для каменистой горки, имеет правильную коническую форму, очень медленно растёт, к 10-ти годам высота около 1 м.Крона густая. Хвоя мягкая, светло-зеленая.</t>
  </si>
  <si>
    <t>Дерево узкоконической формы шириной до 2,5 м с сильным лидером и плакучими ветвями. Ветви жёсткие, направлены вниз и накладываются друг на друга, создавая многослойный вид. Нижние ветви частично стелются по земле. Годовой прирост 15-30 см.Хвоя серо-голубовато-зелёная, с возрастом становится серой, приобретая белый воскообразный налёт.</t>
  </si>
  <si>
    <t>Ель компактной правильной сферической формы. Растёт медленно, после 10 лет высота и диаметр 60 см. Хвоя короткая зелёная сверху и серебристая снизу. Обе стороны хвоинок видны, отчего крона выглядит двухцветной.</t>
  </si>
  <si>
    <t>Почти шаровидная форма ели с густыми сильно разветвленными побегами. Хвоя красивая, на верхней стороне темно-зеленая, на нижней серебристо-синяя.</t>
  </si>
  <si>
    <t>Очень красивая ель с сильным, центральным проводником и интересными ветвями, которые как бы приподняты у основания, но с повисшими кончиками. Вокруг дерева образуется широкая «юбка». Очень красивый, насыщенный голубой цвет. Годовой прирост 20-25 см.</t>
  </si>
  <si>
    <t xml:space="preserve">Живописная ель с довольно узкой, компактной ажурной кроной и плакучей привычкой роста.
Проводник -сильный, выраженный.
Очень красивая ель .Боковые побеги в начале роста - горизонтальные, затем опущенные.Нижние ветви лежат на земле, создавая "эффект юбки".Хвоя 2-3 см длиной, от серебристого-зеленого до голубовато-серого цвета, молодые приросты -голубые.
</t>
  </si>
  <si>
    <t>неординарная форма</t>
  </si>
  <si>
    <t>Очень любопытное растение. Вертикаль с хаотично расположенными, неординарной формы ветвями. Двух одинаковых деревьев просто не найти.Чрезвычайно своеобразный и эффектный вид ели с длинными змеиными побегами и интересным синим цветом хвои.После 10 лет выращивания вырастает до 3-4 м в высоту и 2-3 м в ширину.
У этого дерева многочисленные, длинные и слегка разветвленные побеги, широко разрастающиеся в стороны. Каждая ветка обычно заканчивается только одной верхушечной почкой. Эти ветви напоминают извивающихся змей, отсюда и название разновидности.</t>
  </si>
  <si>
    <t>Карликовая полушаровидная форма, медленнорастущая. К 10-ти годам достигает высоты 0,5 м и диаметра 1 м. Крона плотная, концы ветвей нитевидные, изящные, свисающие со всех сторон, подобно фонтану.Хвоя зелёная.</t>
  </si>
  <si>
    <t>Карликовая форма с плоскошаровидной кроной высотой до 1 м и диаметром до 2 м. Побеги тонкие, нитевидные, свисающие. Хвоя мягкая, золотисто-жёлтая.</t>
  </si>
  <si>
    <t>Один из самых популярных сортов для создания живой изгороди. Дерево колонновидной формы. Крона густая компактная, сохраняет свою форму на протяжении всего роста. Годовой прирост 20 см, к 10-ти годам высота 2 м. Хорошо переносит лёгкую обрезку. Побеги направлены вертикально. Хвоя на растущих концах веточек серо-голубая, затем сине-зелёная.</t>
  </si>
  <si>
    <t>Небольшое дерево конической формы. Годовой прирост 15-30 см. К 10-ти годам высота до 3 м. Крона плотная, побеги направлены вертикально вверх и похожи на языки пламени. Хвоя желтовато-золотистая на солнце, в тени зеленеет до салатового цвета.</t>
  </si>
  <si>
    <t>кремово-белый прирост</t>
  </si>
  <si>
    <t>Форма кроны растения конусовидная, кеглевидная, иногда пирамидальная. Ветви растут очень густо, отходя от ствола вверх под острым углом.Хвоя у кипарисовика короткая, чешуйчатая. Цвет ее насыщенно зеленый на старых иголках. Молодой прирост имеет светло-кремовое напыление, отчего создается впечатление, что кустик покрыт инеем.</t>
  </si>
  <si>
    <t>плакучая форма</t>
  </si>
  <si>
    <t>Растение обладает плакучей формой кроны. В высоту кипарисовик может достигать до 3-5 м. Отличается мелкой, чешуевидной, блестящей хвоей, темно-зеленого цвета.</t>
  </si>
  <si>
    <t>Плакучий сорт лиственницы, привитый на штамб. Имеет очень тонкие хвоинки, что придает этому сорту наибольшее изящество. Темп роста средний до 40 см в год. Ветви длинные, слегка разветвленные. Хвоя светло-серо-зеленая, мягкая, золотисто-желтая осенью.</t>
  </si>
  <si>
    <t>Лиственница Стифф Випер самая пушистая из всех плакучих лиственниц. Сорт с ползучими по земле побегами, которые не в состоянии расти вертикально, обычно выращивается в штамбовой форме и высота дерева зависит от высоты прививки.Хвоя нежная сине-зелёная.</t>
  </si>
  <si>
    <t>необычные ветви</t>
  </si>
  <si>
    <t>Красивый сорт с необычными спиралевидными, закрученными, ниспадающими побегами.У взрослых растений крона полушаровидная.</t>
  </si>
  <si>
    <t>Карликовая шаровидная форма, компактная и плотная. Растёт медленно, к 10-ти годам высота 50 см. Ветви расположены ярусами. Хвоя серо-зелёная, нежная.</t>
  </si>
  <si>
    <t>новинка! стоит внимания!</t>
  </si>
  <si>
    <t>почти белые новые побеги</t>
  </si>
  <si>
    <t>Новый карликовый сорт японской лиственницы. Little Mushroom -это карлик шаровидной формы. Его мягкие иголки зелёного цвета. Новые побеги очень светлые, почти белые.</t>
  </si>
  <si>
    <t>золотисто-жёлтый цвет хвои</t>
  </si>
  <si>
    <t>Это новинка японской лиственницы из Нидерландов, представленная в 2016 году на выставке GrootGroenPlus, где она была удостоена золотой медали.. Это листопадное хвойное дерево с золотисто-желтой мягкой хвоей,которая не горит на солнце. Красиво контрастирует с красными молодыми побегами. Осенью хвоя окрашивается в жёлто-оранжевый цвет.</t>
  </si>
  <si>
    <t>Низкий вечнозеленый хвойных кустарник с распростертой кроной, высотой 60см и диаметром кроны около 2м. Растет медленно. Годовой прирост 10 см. Ветви тонкие ажурные, покрыты плотно прижатой зеленой чешуйчатой хвоей, растут ярусами, создавая вид каскада, необычайно упругие, выдерживают тяжесть мокрого снега.</t>
  </si>
  <si>
    <t>Кустарник высотой до 2–3 м и диаметром до 5 м. Крона неправильная, с косо приподнятыми ветвями и поникающими побегами. Хвоя чешуевидная, внутри кроны игольчатая, серо-зелёная до серо-голубой.</t>
  </si>
  <si>
    <t>Крупный раскидистый хвойный кустарник с неплотной кроной высотой до 2,5 м и диаметром до 4 м. Растет быстро, по 30 см в год. Отличается постоянным серо-голубым оттенком хвои. Ветви длинные, приподнимающиеся, покрыты чешуйчатой хвоей, которая позже становится игольчатой.</t>
  </si>
  <si>
    <t>Кустарник с густой подушковидной кроной и стелющимися ветвями, приподнимающимися на концах. Медленнорастущая карликовая форма высотой 0,3–0,4 м. Хвоя сизовато-зелёная, зимой приобретает пурпурный оттенок.</t>
  </si>
  <si>
    <t>Компактный подушковидный хвойный кустарник с радиально растущими ветвями. Красивая форма с лучисто расположенными побегами, с оригинальными кремово-белыми пятнышками на зеленом фоне. Годовой прирост 10см. Любит солнечные места.</t>
  </si>
  <si>
    <t>Cтелющийся густой кустарник, к 10-ти годам высота20-30 см, диаметр 150 см. Побеги ползущие по земле с поднимающимися концами, хвоя мелкая, серебристо-голубая.</t>
  </si>
  <si>
    <t>Популярный стелющийся сорт можжевельника с ярко-золотистой хвоей. Высота растения не превышает 15 см и диаметр кроны 1,5 м. Растет медленно, по 10 см в год. Побеги длинные стелющиеся сверху покрыты золотистой чешуйчатой мелкой хвоей, снизу желто-зеленой, покрывают землю словно ковром.</t>
  </si>
  <si>
    <t>Можжевельник горизонтальный Айс Блю – это один из самых любимых садоводами Европы карликовых кустарников. Сравнительно медленный рост (примерно 10 см в год), небольшие размеры (15 см в высоту и 1,5 м в ширину). Очень яркие стелющиеся с приподнятыми макушками побеги делают Айс Блю незаменимым почвопокровным растением. Ярко-голубой цвет хвои в начале лета и сизый в другие времена года.</t>
  </si>
  <si>
    <t xml:space="preserve">Название, в переводе с английского означает «сверкающий лайм», отражая цветовую гамму хвои.Симметричная округлая, воронковидная крона лимонного цвета. Высота взрослого растения – 0,4 м, диаметр – 1,5 м. Растёт медленно.
</t>
  </si>
  <si>
    <t>Низкая распростёртая форма с ползучими побегами, очень плоская. Хвоя серо-зелёная. Прекрасное растение для склонов.</t>
  </si>
  <si>
    <t>Медленнорастущий плоскораскидистый кустарник высотой до 0,3 м и диаметром до 2,5 м. Крона густая, стелющаяся. Хвоя чешуйчатая, густая, голубая, зимой зелёно-пурпурная.</t>
  </si>
  <si>
    <t>Cтелющийся кустарник, достигающий 0,1-0,2 м высоты и около 2 м в диаметре. Годовой прирост 15 см. Голубовато -зелёные ветви, очень гибкие, быстро разветвляются и стелются по земле, образуя густой 'ковёр'.</t>
  </si>
  <si>
    <t>Стелющийся хвойный кустарник высотой 1-1,5м, очень неприхотлив к условиям произрастания, быстро разрастается в ширину, образуя плотные заросли, постепенно укореняя ветви.Молодая хвоя острая, прямостоячая 4-6мм длиной, сверху синеватая, старая - чешуевидная, зимой с бронзовым оттенком.</t>
  </si>
  <si>
    <t>Низкорослая форма с горизонтально расположенными ветвями яркого голубовато-зелёного цвета. Один из лучших почвопокровных культиваров для покрытия больших площадей</t>
  </si>
  <si>
    <t>вариегатность</t>
  </si>
  <si>
    <t>Низкий стелющийся кустарник высотой до 0,2 м и диаметром до 1,5–2 м, формирующий плотный покров из приподнимающихся побегов серо-зелёного цвета со спонтанно расположенными кремово-жёлтыми мазками.</t>
  </si>
  <si>
    <t>Медленнорастущий кустарник высотой от 1 м до 2,5 м и диаметром до 1,5 м. Крона воронковидная с односторонне направленными ветвями, напоминающими перья; позже колоновидная. Хвоя чешуйчатая, голубовато-зелёная.</t>
  </si>
  <si>
    <t>Вечнозеленый хвойный кустарник с раскидистой кроной. В 10-летнем возрасте достигает высоты 2м, и диаметра кроны 1,5-2м. Сорт с красивой компактной зелено-голубой кроной. Игловидная, грубая, очень колючая хвоя снизу окрашена в сизо-серебристый цвет. Скелетные ветви мощные и сильные, а кончики побегов элегантно опущены вниз</t>
  </si>
  <si>
    <t>Кустарник с длинными густыми, торчащими в разные стороны побегами, к 10-ти годам высота 150 см, диаметр 100 см. Хвоя жёлто-зелёная, зимой – бронзово-жёлтая.</t>
  </si>
  <si>
    <t>Густой конический медленнорастущий кустарник с плотной строгой кроной до 2,5 м высотой и до 1,5 м в диаметре. Хвоя игловидная, сизо-голубая, мягкая.</t>
  </si>
  <si>
    <t>Стелющаяся низкая форма с плотной кроной и жестковатыми короткими побегами, высотой до 0,4 м и диаметром кроны до 1–1,5 м. Побеги расположены густо и образуют подушки. Хвоя игольчатая, образует мутовки, голубовато-зелёные. Ценный подушковидный сорт.</t>
  </si>
  <si>
    <t>Очень привлекательный хвойный вечнозеленый кустарник с плотной вытянутой кроной в виде узкого конуса. Хвоя Можжевельника Голд Кон золотисто-желтая, к зиме приобретает бронзовый оттенок. Взрослое растение достигает двухметровой высоты.</t>
  </si>
  <si>
    <t>кремово-жёлтый прирост</t>
  </si>
  <si>
    <t>Почвопокровная форма, к 10-ти годам высота 15 см, ширина 120 см.Весной хвоя оранжево-жёлтая, летом ярко-золотистая,</t>
  </si>
  <si>
    <t>Плоская почвопокровная форма, к 10-ти годам высота15 см, ширина 130 см. Побеги густые, стелющиеся, образуют плотный ковёр.Хвоя тёмно-зелёная, немного колючая, молодая хвоя ярко-зелёная.</t>
  </si>
  <si>
    <t>жёлто-зеленая хвоя</t>
  </si>
  <si>
    <t>Ползучая распростёртая форма. Растёт медленно, годовой прирост 3 см. Хвоя жёлто-зелёная в течение всего года, в отличие от других сортов с золотистой листвой не горит на солнце. Хорошо переносит засуху.</t>
  </si>
  <si>
    <t>Колоновидный кустарник высотой до 3–5 м . Крона плотная, концы побегов повисающие. Хвоя голубовато-зелёная.</t>
  </si>
  <si>
    <t xml:space="preserve">Стелющаяся, почвопокровная форма.Достигает высоты 0,1 - 0,3 м, при диаметре кроны 1 м.Хвоя мягкая, густая, сине-зеленого цвета с серебристыми полосками на верхней стороне.
</t>
  </si>
  <si>
    <t>Cтелющийся кустарник с ползучими, слегка приподнимающимися на концах ветвями, образует густой колючий ковёр. Растёт медленно, к 10-ти годам высота 20 см, ширина 180 см. Хвоя длинная, зелёная с серебристым оттенком.</t>
  </si>
  <si>
    <t>Широкий кустарник с плотной раскидистой густоветвящейся кроной высотой до 1 м и до 3 м диаметром. Побеги распростёртые, концы свисающие. Хвоя чешуевидная и игловидная, на верхушках побегов золотисто-жёлтая, зимой становится темнее.</t>
  </si>
  <si>
    <t>Крона раскидистая, густая. Хвоя голубовато-зелёная, концы побегов постоянно яркие, золотисто-жёлтые.</t>
  </si>
  <si>
    <t>золотисто-жёлтый прирост</t>
  </si>
  <si>
    <t>Медленно растущая, распростертая форма, высотой 0,5-1м и 1,5 м в диаметре. В 10 лет высота 0,3-0,4 м, диаметр кроны 0,8-0,9 м. Растет медленно. Побеги изгибаются дугообразно, образуя каскады. Отличается яркой золотисто-желтой окраской молодых побегов, которая сохраняется в течение всего года. Позднее хвоя становится светло-зеленой.</t>
  </si>
  <si>
    <t>Широкий раскидистый кустарник высотой до 1,5–2 м и диаметром кроны до 3–4 м. Ветви дуговидно изогнутые. Хвоя светло-зелёная, яркая. Один из самых популярных, неприхотливых сортов можжевельника. Универсален в использовании.</t>
  </si>
  <si>
    <t>Один из лучших сортов можжевельника с золотистой листвой. Благодаря яркой окраске и плотной плоской кроне, остается высокодекоративным круглый год. Ежегодный прирост составляет 5-7 см в высоту и 15-20 см в диаметре. В 10-летнем возрасте растение достигает высоты 0,5 м и ширины 1 м.</t>
  </si>
  <si>
    <t>Декоративный кустарник с раскидистой кроной, вырастает до 3 м в высоту и до 5 м в диаметре. Растет умеренно быстро: ежегодный прирост 15-20 см. Хвоя желто-зеленая, на молодых побегах золотистая, мягкая, чешуйчатая, у основания игольчатая. Побеги горизонтальные, наклонно восходящие с поникающими концами.</t>
  </si>
  <si>
    <t>вариегатный</t>
  </si>
  <si>
    <t xml:space="preserve">Красивый раскидистый кустарник средних размеров.Хвоя - голубовато-салатово-зеленая с кремово-белыми вкраплениями.Ветви прочные, отогнуты в стороны и немного вверх, нижние -горизонтальные. Кончики смотрят вверх.
</t>
  </si>
  <si>
    <t>Один из самых узких колонновидных сортов. Растёт медленнее, чем «Skyrocket».К 10-ти годам высота 2-3 м, ширина 0,5 м. Побеги вертикальные, плотно примыкающие к штамбу, хвоя серо-голубая.</t>
  </si>
  <si>
    <t>Свое название «Blue Ivory» «Голубая слоновая кость» сорт получил благодаря необычному внешнему виду. Вертикальнорастущий, узкоколонновидный сорт с пестрой окраской.</t>
  </si>
  <si>
    <t>Стелющийся можжевельник с плоской кроной и поникающими побегами. Высота взрослого растения до 0,3-0,5 м. В год вырастает на 3 см в высоту и 5 см в ширину. Для формирования более густой кроны проводят легкую обрезку.Хвоя: короткая, заостренная, серо-голубого цвета.</t>
  </si>
  <si>
    <t>Стелющийся можжевельник. Растёт медленно до высоты 40-50 см и ширины 100 см. Хвоя серо-голубая. Молодые побеги зелёные с поникающими кончиками. На солнце хвоя окрашена более интенсивно.</t>
  </si>
  <si>
    <t>Крона можжевельника куполообразная широкая и плотная. Растет очень медленно: скорость роста не превышает 8 см в год. Во взрослом возрасте достигает высоты 0,7 м и диаметра 1,5 м. Хвоя короткая, колючая, часть хвои может быть чешуйчатой. Молодые побеги очень ярко окрашены в бирюзовый цвет, вырастая, веточки меняют цвет на сизо-голубой, более спокойный.</t>
  </si>
  <si>
    <t>необычный двойной окрас хвои</t>
  </si>
  <si>
    <t>Красивый красочный карликовый кустарник. Формой кроны напоминает полусферу. Особенностью сорта являются бело-кремовые пятна, нерегулярно разбросанные по серо-голубой хвое. Растет очень медленно: скорость роста не превышает 6 см в год. Максимальных размеров 1м в высоту и 2м в ширину достигает лишь в 30-летнем возрасте.</t>
  </si>
  <si>
    <t>Умереннорастущий кустарник высотой до 1 м и диаметром до 1,5 м с неправильной горизонтально распростёртой формой кроны. Молодые приросты золотисто-жёлтой окраски, затем становятся голубовато-серыми. Окраска хвои ярче на открытых солнечных участках.</t>
  </si>
  <si>
    <t>Среднерослый прямостоячий кустарник с воронковидно расходящимися побегами, поникающими на концах. Хвоя серебристо-голубая, очень густая.</t>
  </si>
  <si>
    <t>необычная форма</t>
  </si>
  <si>
    <t>Очень необычное дерево узкопирамидальной формы, слабоветвистое. Первые годы растёт очень медленно, к 10-ти годам высота 120-150 см, ширина 100 см, затем растёт немного быстрее до высоты 5-6 м. Хвоя короткая, серо-зелёная, слегка изогнутая, густая. Ветки редкие, похожи на тонкие шнуры.</t>
  </si>
  <si>
    <t>Синий карлик, вырастающий всего до 1 м.Хвоя короткая, толстая, очень густая, серо-голубого цвета.Молодой прирост светлый, пепельно-голубой, красиво выделяется на фоне старой сине-зеленой хвои.</t>
  </si>
  <si>
    <t>миниатюрный размер</t>
  </si>
  <si>
    <t>Миниатюрная пихта. Рост медленный. Форма пирамидальная, густая, равномерная.Хвоя - блестящая, голубовато-зеленая.</t>
  </si>
  <si>
    <t>Крона широкая пирамидальная, ярко-зеленая круглый год.</t>
  </si>
  <si>
    <t>Пихта корейская 'Green carpet' стелется по земле широким зелёным ковром, поэтому и названа 'Green carpet', что переводится как "зелёный ковёр". Ветки твёрдые, короткие, но не колючие и блестящие.</t>
  </si>
  <si>
    <t>Карликовая медленнорастущая пихта округлой,плотной формы, с возрастом приобретает гнездовидную форму. Ежегодный прирост- 3,5-5см.Хвоя- блестящая, короткая, светло-зелёная с серебристо-белым низом.Это -относительно новый сорт корейской пихты, которая растет немного быстрее, чем «Silberkugel» или «Silberperle».</t>
  </si>
  <si>
    <t>закрученная хвоя, переливающаяся белым серебром</t>
  </si>
  <si>
    <t>Перевод названия этой прекрасной пихты с английского звучит как «Ледокол Когута». Это карликовое растение невероятной красоты. Также как и у пихты «Сильберлок», у нее закрученная хвоя, переливающаяся белым серебром. Медленный рост, сферическая форма кроны и изумительная красота сделали эту пихту любимицей и желанным растением всех садоводов.</t>
  </si>
  <si>
    <t>Относительно новый карликовый, миниатюрный сорт. Растет чуть быстрее, чем 'Silberkugel' или 'Silberperle'. Хвоя светло-зеленая короткая, широкая, с характерной белой обратной стороной.Карликовая медленнорастущая пихта округлой формы, с возрастом приобретает гнездовидную форму.</t>
  </si>
  <si>
    <t>короткие бело-зеленые иглы хвои</t>
  </si>
  <si>
    <t>Этот сорт пихты корейской назван в честь Оберона, Шекспировского короля фей и эльфов. Медленно растущее деревце с неровной кроной. У пихты Оберон очень редкий цвет хвои и интересная текстура с необычайно короткими и широкими иглами, темно — зелеными сверху и белыми снизу. В совсем молодом возрасте растение приплюснутое, затем даёт центральный проводник и становится маленьким деревцем.</t>
  </si>
  <si>
    <t>Медленнорастущее, ширококоническое дерево . Образует многочисленные фиолетово-синие шишки. Хвоя, мягкая, длиной 8-20 мм с завёрнутыми краями, сверху хвоя ярко-зелёного цвета, глянцевая, снизу - с двумя продольными серебристыми полосками.</t>
  </si>
  <si>
    <t>Корейская пихта Тундра – это многолетнее вечнозеленое растение, карликовая форма пихты корейской. Высота взрослого растения составляет в среднем 40 сантиметров, а ширина 60 сантиметров. Крона широкая и подушковидная. Сорт растет очень медленно, и в результате пихта почти не нуждается в обрезке – форма сохраняется долго.</t>
  </si>
  <si>
    <t>золотисто-жёлтый прирост, необычная форма</t>
  </si>
  <si>
    <t>Редкий сорт. Небольшое дерево конической формы с густой кроной. К 10-ти годам высота 2-3 м. Молодой весенний прирост золотисто-жёлтый, затем зеленеет, но даже на зрелой хвое видна нежная жёлтая окраска.</t>
  </si>
  <si>
    <t>Карликовый медленнорастущий сорт пихты. Крона густая, распростёртая, сплющенно-цилиндрическая. Растение достигает 80 см в высоту. Хвоя от светло- до ярко-зелёной.</t>
  </si>
  <si>
    <t>Перевод с английского языка названия этой пихты звучит как «Гном Арчера». Медленно растущая, широко коническая пихточка с невероятно длинной светло - голубой хвоей. Старая хвоя зелено - голубая.Прирастает всего по 8-11 сантиметров в год. Очень красивое растение.</t>
  </si>
  <si>
    <t>Карликовая форма, плотная, пирамидальная, с неравномерно расположенными ветвями, к 10-ти годам высота 80 см, диаметр кроны 90 см.Хвоя серовато-синяя.</t>
  </si>
  <si>
    <t>Миниатюрная, карликовая форма с округло-подушковидной кроной и короткой голубой хвоей.</t>
  </si>
  <si>
    <t>Очень эффектное дерево конической регулярной формы. Растёт медленно, к 10-ти годам высота 200 см, ширина 100 см. Хвоя длинная, серебристо-синяя, при растирании с приятным ароматом. Шишки красивые, тёмно-фиолетовые.</t>
  </si>
  <si>
    <t>Один из красивейших сортов хвойных деревьев. Пихта с плотной ширококонической формой кроны. Высота взрослого растения не превышает 3 м. Короткие жесткие ветви. Издали напоминает серебристую ель. Хвоинки до 3 см в длину и до 2 мм в ширину, с закругленной верхушкой, сверху матово-синевато-зеленые, снизу с двумя белыми полосками.</t>
  </si>
  <si>
    <t>Суперкарликовая, медленнорастущая форма. Круглый шар с короткими серо-зелеными иглами и почками. Крона очень плотная.</t>
  </si>
  <si>
    <t>Карликовая, медленнорастущая форма.Отличается от Abies lasiocarpa Compacta-более сдержаным ростом.</t>
  </si>
  <si>
    <t>Очарование сосне Веймутова Блю Шег придают длинная, мягкая, сине-зеленая хвоя и округлые формы. Серебристый шарик освежит грустный пейзаж наших длинных и серых весны и осени, в то время, когда глазу не на чем остановиться.</t>
  </si>
  <si>
    <t>Это хвойное дерево с красивой узкой колонновидной формой кроны.Ветви все поднимаются вверх (прямостоячие ветвления).Хвоя у этого сорта синеватого оттенка, поэтому этот сорт еще называют "Голубой свечой".</t>
  </si>
  <si>
    <t>волнистая хвоя</t>
  </si>
  <si>
    <t>Необычная сосна плоско-сферической формы, очень плотная, с искривлённой хвоей. Растёт медленно, после 10-ти лет высота и ширина около 50 см, конечная высота 150 см и ширина 90 см. Хвоя сине-зелёная со светлой полоской, мягкая, скрученная, образует завитки.</t>
  </si>
  <si>
    <t xml:space="preserve">Карликовая, плотная, медленнорастущая форма. Крона -шаровидная.Вырастает до 1,2 м. Хвоя в пучках по 5 штук, сине-зеленая, длинная, тонкая.
</t>
  </si>
  <si>
    <t>карликовая, короткая хвоя</t>
  </si>
  <si>
    <t>Карликовая сосна компактной сферической формы, к 10-ти годам высота и ширина 60 см. Годовой прирост 6 см. Хвоя мягкая, серо-голубая, длиной 2-4 см, примерно в 2 раза короче, чем у других сортов сосны Веймутова, собрана в пучки по 5 хвоинок. Молодая хвоя светло-зелёная.</t>
  </si>
  <si>
    <t>длинная, ярко-жёлтая хвоя</t>
  </si>
  <si>
    <t>Сорт сосны с длинными, ярко-желтыми иглами. Сохраняет насыщенный цвет круглый год. В тени хвоя становится светло-зеленой. Красивое, довольно крупное дерево с симметричной, правильной, пирамидальной формой кроны.</t>
  </si>
  <si>
    <t>Подушковидный кустарник с густой симметричной плотной кроной высотой до 0,8–1 м и диаметром до 1,5 м. Хвоя насыщенно-зелёного цвета, тонкая, очень жёсткая, густая.</t>
  </si>
  <si>
    <t>Компактная, плакучая крона с большим количеством ветвей и очень длинные, двухцветные иглы - отличительные особенности этого растения. Это растение одно из самых редчайших. Сорт совсем юный, имеет плакучую форму,</t>
  </si>
  <si>
    <t>Крона закругленная, шаровидная. Высота и ширина достигают 1,5 м. Побеги плотно прижатые, тонкие, неодинаковые по длине. Почки короткие, 3 мм длиной, чешуи прижатые, темно-коричневые. Хвоя на концах побегов направлена вверх, распределена неравномерно, 7 - 9 см длиной, острая, снаружи - зеленая, внутри - голубовато-зеленая, никогда не свисает.</t>
  </si>
  <si>
    <t>Сосна правильной сферической формы. Через 10 лет диаметр кроны 40 см. Хвоя серебристо-сине-зелёная, мягкая.</t>
  </si>
  <si>
    <t>Особенностью этого сорта– в длинной хвое красивого сине-зеленого цвета и достаточно маленьком росте, что придаёт ей оригинальную форму . Высота сосны редко превышает 1,5 метра.</t>
  </si>
  <si>
    <t>Сосна популярна благодаря своей хвое, мягкие иглы которой будто завиваются небольшими локонами. Длинные изгибающиеся серебристо-синие иголки сосны Tiny Curls растут по пять штук в метелке, серединка их зеленая с серебряной полоской. Ветви и ствол прямые. Темп роста дерева довольно медленный. Габитус правильной шаровидной формы, симметричный.</t>
  </si>
  <si>
    <t>Прекрасная карликовая сосна с широко-конической кроной.Растёт медленно, к 10-ти годам высота 100 см.Побеги короткие плотные, хвоя длинная, густая, светло-зелёная, слегка глянцевая, в пучках по 2 шт.</t>
  </si>
  <si>
    <t>Карликовая узко-коническая форма, к 10-ти годам высота 180 см, диаметр 60 см. Ветви восходящие. Хвоя длинная, жёсткая, зелёная, в пучках по две.</t>
  </si>
  <si>
    <t>Крона шаровидная, симметричная, густая, плотная, достигающая в 10-нем возрасте 0,5м. Годовой прирост по 2-3см. Старые экземпляры достигают 1,5м высоты. Побеги короткие, покрыты светло-зеленой жесткой хвоей.</t>
  </si>
  <si>
    <t>Дерево компактное, карликовое, высотой около 80 см. Оно растёт медленно, ежегодный прирост составляет 3-5 см. Крона шаровидной формы, плотная, густая. Ветви растут вверх. Хвоя блестящая, короткая, на ощупь мягкая, немного колючая, собрана в пучки по 2 штуки, зелёного окраса.</t>
  </si>
  <si>
    <t>Дерево компактное, карликовое, высотой около 80 см. Оно растёт медленно, ежегодный прирост составляет 3-5 см. Крона шаровидной формы, плотная. Хвоя блестящая, короткая, на ощупь мягкая, немного колючая, собрана в пучки по 2 штуки, зелёного цвета.</t>
  </si>
  <si>
    <t>Карликовый плотный шаровидный кустарник, меняющий окрас в осенне-зимний период. После наступления холодов зелёная хвоя начинает обесцвечиваться до жёлтого, слегка коричневого цвета, а затем приобретает насыщенный цвет тёмного золота с лёгким медным оттенком. Зимний окрас сохраняется до появления новых побегов.</t>
  </si>
  <si>
    <t xml:space="preserve">Медленнорастущий кустарник с многочисленными побегами, с очень густой, вначале широкопирамидальной, позднее шаровидной кроной . Хвоя тёмно-зелёная, до 5 см, блестящая. 
</t>
  </si>
  <si>
    <t>Восхитительный плотный кустарник округлой формы, растёт очень медленно. К 10-ти годам высота 30 см.Побеги прилегают к земле, хвоя короткая, густая, тёмно-зелёная.</t>
  </si>
  <si>
    <t>природная бонсайная форма</t>
  </si>
  <si>
    <t>Карликовый сорт горной сосны, отличается необычной формой, которая напоминает бонсай без каких либо дополнительных усилий и манипуляций. Высота взрослого растения 40см., при диаметре 70см. Тёмно-зелёные изогнутые иглы образуют на концах серых ветвей плотные «помпоны». С возрастом основания ветвей оголяются, формируя изысканные «бонсайные» формы.на концах светло-коричневые «помпоны».</t>
  </si>
  <si>
    <t>Карликовый сорт, который образует микро-шарик с очень плотной, правильной, однородной кроной. Годовой прирост составляет 1,5-2,5 см. Побеги прямостоячие, покрытые густой, плотной, короткой, немного скрученной, ярко-зеленой хвоей.</t>
  </si>
  <si>
    <t>стелющаяся форма</t>
  </si>
  <si>
    <t>Очень красивый карликовый сорт горной сосны, с округлой, нерегулярной, уникальной стелющейся формой кроны. Сосна Краускопф (Krauskopf) переводится как "кудрявая голова". Растет плоско и близко к земле, а форма округляется в виде полусферы - хорошо украшая сад. Новый прирост растет вверх с концов прошлогодних побегов, но также и со ствола и нижней части старых побегов. Этот прирост пытается обеспечить себе больше солнца, поэтому растет сначала горизонтально, и, достигнув нужной освещенности, начинает расти вверх. Этим достигается то, что растение во взрослом возрасте имеет достаточно плотную форму до 2 м в диаметре.</t>
  </si>
  <si>
    <t>Карликовый медленно растущий сорт горной сосны имеющий плотную полусферическую крону.В 10 лет около 0,5-0,6 м в диаметре. Годовой прирост по 2-4 см. Хвоя темно-зеленая, очень короткая, жесткая.Одна из самых низких и "мелкотестурированных" горных сосен.</t>
  </si>
  <si>
    <t>Компактный медленнорастущий хвойный кустарник с шаровидной кроной до 0,5 м в диаметре. Растет очень медленно. Хвоя темно-зеленая, прямая, жесткая, густая.</t>
  </si>
  <si>
    <t>Отличный медленнорастущий коренастый карликовый сорт с прочными побегами. Высота растения в 10 лет не более 0,6м, диаметр до 1м. Растет медленно. Хвоя относительно длинная, темно-зеленая.</t>
  </si>
  <si>
    <t>Форма отобрана от известной карликовой сосны «Mops». Растёт в два раза менее сильно, более округлая. кК10-ти годам высота 40 см. Хвоя тёмно-зелёная, очень короткая, плотная.</t>
  </si>
  <si>
    <t>Карликовая сосна. Растёт медленно, к 10-ти годам высота 50-60 см и ширина 80 см. В штамбовой форме высота зависит от места прививки. Побеги короткие, плотно прилегают друг к другу и образуют компактный слегка приплюснутый шар. Хвоя зелёная, в пучках по 2 хвоинки, жёсткая, прямая, расположена на побегах густо радиально, полностью обнажая верхушечные почки.</t>
  </si>
  <si>
    <t>Карликовый кустарник с шаровидной кроной и очень короткими побегами высотой и диаметром до 1,5–2 м. Хвоя тёмно-зелёная, 2–4,5 см длиной. Крона с возрастом становится подушковидной.</t>
  </si>
  <si>
    <t>Яркое растение, которое в холодное время года будет создавать чудесное настроение, несмотря на хмурую погоды.Отличается привлекательной окраской. Хвоя летом жёлто-зелёная, зимой золотистая, куст со сферической кроной.</t>
  </si>
  <si>
    <t>Хвоя августовского прироста короткая, за счёт чего получается эффект ореола или короны вокруг верхушечных почек побегов.Крона компактная, плотная, шаровидной формы.</t>
  </si>
  <si>
    <t>Хвоя августовского прироста короткая, за счёт чего получается эффект ореола или короны вокруг верхушечных почек побегов.</t>
  </si>
  <si>
    <t>Медленнорастущий карликовый сорт с распростёртой подушковидной кроной высотой до 1,5 м и до 1,8 м диаметром. Хвоя жёсткая, короткая, немного скрученная, светло-зелёная летом и золотисто-жёлтая зимой.</t>
  </si>
  <si>
    <t>Карликовый широкий конусовидный кустарник высотой 0,8 м и диаметром кроны до 1,2 м. Крона асимметричная, округлая, яйцевидная. Хвоя длинная, летом зеленая, на кончиках желтоватая, к зиме становится ярко-желтой.</t>
  </si>
  <si>
    <t>Кустарниковая, медленнорастущая форма сосны. Побеги короткие, поднятые, хвоя темно-зеленая, жесткая, часто легко скрученная, собранная по две хвоинки.</t>
  </si>
  <si>
    <t>Крона имеет коническую форму, с возрастом становится раскидистой. Края побегов направлены вверх. Изогнутые хвоинки растут на ветках пучками по 2-3 штуки. Они жёсткие, имеют насыщенный зелёный цвет с небольшим серым оттенком.</t>
  </si>
  <si>
    <t>Кустарник с распростёртой стелющейся кроной до 2–3 м высотой и намного больше диаметром. Побеги различной длины, плотно расположены, ветки направлены вверх. Хвоя тёмно-зелёная, густая, жёсткая.</t>
  </si>
  <si>
    <t>Распростёртый стелющийся кустарник с поднимающимися побегами высотой до 1–1,5 м и до 2–3 м диаметром. Хвоя тёмно-зелёная.</t>
  </si>
  <si>
    <t>очень длинная хвоя</t>
  </si>
  <si>
    <t>Очень эффектная карликовая сосна с длинной хвоей. Форма широко-коническая, плотная. К10-ти годам высота и ширина 100 см, хвоя сине-серо-зелёная, длиной 15-20 см, немного искривлённая, молодая хвоя сияющая сине-сиреневая.</t>
  </si>
  <si>
    <t>Очень эффектная карликовая сосна с длинной хвоей. Форма широко-коническая, плотная. К 10-ти годам высота и ширина 100 см, хвоя сине-серо-зелёная, длиной 15-20 см, немного искривлённая, молодая хвоя сияющая сине-сиреневая.</t>
  </si>
  <si>
    <t>Самый вертикальный из стлаников, напоминает миниатюрное сосновое деревце. Растёт очень медленно, к 10-ти годам высота 70 см. Хвоя серебристая.</t>
  </si>
  <si>
    <t>Сорт найден в начале 2000-х годов в Германии. Ведьмина метла на сорте Silveray. Форма кроны шаровидная, хвоя яркая, сине-зеленая. Прирост 3-5 см в год.</t>
  </si>
  <si>
    <t>Привлекательная особенность сосны в том, что окраска хвоинок не целиком голубовато-зеленая, а одна сторона хвоинки голубая, в то время как другая зелёная. Вдобавок, хвоинки закручены и имеют разнообразную ориентацию.</t>
  </si>
  <si>
    <t>Медленно растущий сорт, к 10-ти годам высота и диаметр 40-50 см. В молодости форма сферическая, позднее овально-коническая. Крона густая компактная, все побеги прямостоячие. Годовой прирост 3-5 см. Хвоя тёмно-зелёная, колючая, очень плотная, длиной 3-5 см, по 2 в пучках.</t>
  </si>
  <si>
    <t>Карликовая сосна плотной подушковидной формы. Растёт медленно до конечной высоты 60 см и ширины около 120 см. Хвоя тёмно-зелёная.</t>
  </si>
  <si>
    <t>Красивый медленно растущий сорт. Вырастает за 10 лет до 120 - 150 см в высоту и 40-50 см в ширину. Форма компактная, довольно узкий конус. Жесткие синие иголки, более светлые внутри, собраны в пучки по пять штук. Шишки появляются в большом количестве в конце весны.</t>
  </si>
  <si>
    <t>Сосна с компактной пирамидальной формы. Хвоя длинная, слегка изогнутая, серебристо-голубая, одна из самых светлых, какая только бывает у сосен. Придаёт растению пушистый вид.</t>
  </si>
  <si>
    <t>много шишек</t>
  </si>
  <si>
    <t>Карликовая нерегулярная форма с вертикальным ростом.Крона в молодом возрасте плотная, узкая, с возрастом становится немного рыхлая.С сине-зелено-серебристыми, средней длины скрученными иглами.Очень рано появляются декоративные шишки в большом количестве.</t>
  </si>
  <si>
    <t>Небольшое медленнорастущее хвойное дерево. Крона раскидистая, часто без ярко выраженного проводника. Хвоинки длинные, тонкие, собраны в пучки по 5 шт. Хвоя зеленовато-голубая с отдельными пучками желтых иголок, с полосками.</t>
  </si>
  <si>
    <t>Медленнорастущая форма с ярко-желтыми молодыми приростами. Крона раскидистая, часто без ярко выраженного проводника, ассиметричная. Хвоинки длинные, тонкие, собраны в пучки по 5 шт.</t>
  </si>
  <si>
    <t xml:space="preserve">Декоративный, медленнорастущий кустарник.Хвоя благородного зелёно-голубого цвета. Годовой прирост 10-15 см.
</t>
  </si>
  <si>
    <t>Дерево с шаровидным приплюснутым габитусом. Короткие веточки с густыми пучками длинных, нежно-зеленых иголок. Очень медленный рост.</t>
  </si>
  <si>
    <t>Один из красивейших сортов, идеально подходит для культуры бонсай. Форма широкопирамидальная асимметричная, в молодости густая, с возрастом более рыхлая. Растёт медленно, к 10-ти годам высота 130 см, диаметр 180 см. Хвоя длиной 5-6 см, очень декоративная, зогнутая, голубовато-зеленая, густая, мягкая, в пучках по пять. Шишки многочисленные, образуются рано и 5-7 лет держатся на ветвях.</t>
  </si>
  <si>
    <t>Очень красивая разновидность сосны. Растёт медленно, к 10-ти годам высота 150 см, ширина 200 см. Хвоя серебристо-зелёная, слегка завитая, густо покрывает побеги.</t>
  </si>
  <si>
    <t>Дерево нерегулярной формы, к 10-ти годам высота 180-200 см, ширина 90 см, к 30-ти годам высота 6-9 м и ширина 4-5 м. Ветви горизонтальные асимметричные. Деревце живописное, подходит для бонсай. Похожа на сорт Глаука (Рinus parviflora Glauca), но растёт быстрее. Хвоя немного закрученная, весной ярко-зелёная, позднее голубовато-зелёная с серебристыми оттенками, собрана по 5 хвоинок.</t>
  </si>
  <si>
    <t>Один из самых красивых сине-окрашенных сортов сосны обыкновенной. Карликовое или полу-карликовое дерево. Высота 1,5 м, ширина кроны до 1 м. Крона- округлая или коническая, часто нерегулярной формы. Хвоя длинная, насыщенно голубого цвета.</t>
  </si>
  <si>
    <t xml:space="preserve">Карликовая форма, закругленная или яйцевидная.Хвоя длинная, голубовато-зеленые.Иголки- длинные( до 10 см длиной и 2 мм шириной).
</t>
  </si>
  <si>
    <t xml:space="preserve">Медленнорастущий сорт со стелющейся подушковидной кроной высотой до 0,5 м и до 1,5–2,2 м диаметром.Хвоя насыщенно-зелёная, густая, зимой золотистая.
</t>
  </si>
  <si>
    <t>Сосна плотной сферической формы. Растёт медленно, после 10-ти лет высота 50-60 см и диаметр 50 см. Хвоя зелёная с синим оттенком, жёсткая, заострённая, длиной около 4 см, собрана в пучки по 2 хвоинки.</t>
  </si>
  <si>
    <t>Красивая карликовая сосна с сине — зеленой хвоей. Растет очень плотным, широко- коническим кустом.Ежегодный прирост 10-15 см.</t>
  </si>
  <si>
    <t>Сорт сосны чёрной с плотной шаровидной кроной.Побеги короткие. Хвоя светло-зелёная. В Возрасте 10 лет высота растения 45 см, ширина 60 см. Сорт медленнорастущий.</t>
  </si>
  <si>
    <t xml:space="preserve">Сосна черная Бенелюкс – результат селекции, в природе не встречается. Компактная сосна с округлой кроной.Хвоя игольчатая, расположена в пучках по 2 штуки, темно-зеленая, длинная.
</t>
  </si>
  <si>
    <t>Очень узкая сосна. Иглы немного меньше, чем у видовой сосны черной. Ветви прижаты к кроне, направлены вверх. Хвоя очень красивого, густого темно — зеленого цвета.</t>
  </si>
  <si>
    <t>Сорт с узкоколонновидной кроной, больше напоминающая веретенообразную форму. Растет достаточно быстро, до 30-40 см в год. Ветви жесткие, растут вверх. Хвоя темно-зеленая, светлее чем у других подобных сотов, тонкая, длинная, собрана по две.</t>
  </si>
  <si>
    <t>Хвойное и вечнозеленое дерево с узкой колонновидной или веретенообразной кроной. Побеги жёсткие, вертикальные. Хвоя темно-зеленая, длинная по 10-12 см, собранная по 2 в пучке.</t>
  </si>
  <si>
    <t>Пирамидальный сорт сосны чёрной.Побеги короткие, стройные, растущие круто вверх.К 10-ти годам приобретает красивую колонновидную форму.Хвоя тёмно-зелёная.</t>
  </si>
  <si>
    <t xml:space="preserve">Одна из самых низких колоновидных черных сосен.Маленький "пушистый" столбик.Медленнорастущее дерево высотой до 1,2-1,8м, с колоновидной формой кроны.С возрастом форма становится яйцевидная.Хвоя - очень длинная (12-14 см), интенсивно темно-зеленая, блестящая , по 2 в пучке.
</t>
  </si>
  <si>
    <t>Ценный сорт, достоин особого внимания. Карликовая полусферическая форма, растёт медленно, к 10-ти годам высота 90 см, ширина 110 см. Хвоя необычайно густая, очень длинная, тёмно-зелёная.</t>
  </si>
  <si>
    <t>Карликовая сосна симметричной пирамидальной формы, густая. Растёт медленно, к 10-ти годам высота 80 см, ширина 50 см. Хвоя красивая, пушистая, всегда свисающая, длиной 10-12 см, от серебристо-голубой до голубовато-зелёной.</t>
  </si>
  <si>
    <t>Вечнозелёное растение с широкой пирамидальной кроной темно-зеленого окраса, ветви короткие, тонкие. На сциадопитисе присутствует хвоя двух видов - игольчатая и чешуевидная. Игольчатая хвоя - достаточно мягкая, насыщенно-зелёная либо тёмно-зелёная, чуть блестящая, собрана в пучки (по 18-30 штук) на концах побегов.</t>
  </si>
  <si>
    <t>Колонновидная плотная форма, к 10-ти годам высота 180-200 см, диаметр 90-120 см. Побеги восходящие, в верхней части шире, чем у основания. Хвоя сверху блестящая, тёмно-зелёная, снизу светло-зелёная. Переносит сильную обрезку и полную тень.</t>
  </si>
  <si>
    <t>Медленнорастущий сорт тсуги, достигающий после 10 лет около 0,4 м высоты при 0,6 м диаметра. В целом — неприхотливые растения, не склонные к заболеваниям. Уже будучи молодыми тсуги имеют сильно компактную и густую крону. Радиусно расположены побеги образуют характерное углубление посередине кустарника, как будто гнездо. Иглы мелкие, ярко-зеленые.</t>
  </si>
  <si>
    <t>Популярный сорт с компактной конической кроной и мощным ростом, может достигать 10–15 м высоты и до 3–4 м диаметром. Хвоя тёмно-зелёная. Один из лучших культиваров для формирования живой изгороди.</t>
  </si>
  <si>
    <t>Карликовый сорт с плотной ярко-зелёной сферической, с возрастом полусферической кроной высотой до 0,6–0,8 м и до 1 м диаметром. Один из самых популярных сортов.</t>
  </si>
  <si>
    <t>Жёлтоокрашенная разновидность туи западной «Danica». Карликовая форма с густой шаровидной кроной, растёт медленно, к 10-ти годам высота 80 см, ширина 100 см.Хвоя густая, мягкая.</t>
  </si>
  <si>
    <t>необычная, плакучая</t>
  </si>
  <si>
    <t>Своё название туя Филиформис (лат. Thuja occidentalis Filiformis), или Нитевидная получила за необычный внешний вид. Длинными поникающими нитевидными побегами дерево напоминает плакучую иву. А ярко-зелёный цвет хвои делает её очень декоративной.</t>
  </si>
  <si>
    <t>Карликовая форма туи западной, достигает 1,5 м высотой и около 1,5 м шириной. Форма кроны округлая. Растет быстро.Побеги прямые и плоские, подняты вверх, густо расположены, перекрывающиеся, равномерно разрастающиеся в стороны. Хвоя чешуевидная, светло-зеленая весной, зеленая летом и серо-зеленая или коричневатая зимой.</t>
  </si>
  <si>
    <t>Золотистая форма от популярного сорта Smaragd. Крона почти идеальная коническая, к 10-ти годам высота 200 см, побеги короткие. Хвоя золотисто-жёлтая в течение всего года, при растирании со смолистым запахом.На выставке «Зелень – это жизнь», Варшава, 2008 г. сорт получил бронзовую медаль.</t>
  </si>
  <si>
    <t>В переводе с английского, эта туя называется «Золотой холмик». Эта подушковидная туя в форме холмика быстрее растет в ширину, чем в высоту. Мутация туи западной «Рейнгольд». По форме напоминает шляпку гриба. Хвоя золотисто-оранжевая, с необычной текстурой.</t>
  </si>
  <si>
    <t>Медленнорастущий густой вертикальный кустарник с правильной пирамидальный кроной, высотой до 3–4 м и диаметром кроны до 0,8–1 м. Хвоя густая, серовато-зелёная.</t>
  </si>
  <si>
    <t>Карликовый сорт с шаровидной плотной кроной высотой до 0,5 м и диаметром до 0,4–0,5 м. Форма кроны с возрастом возможна яйцевидная. Хвоя зелёная или тёмно-зелёная, поздней осенью с серым оттенком.</t>
  </si>
  <si>
    <t>Новый сорт с ярко-желтым цветом хвои, который, в зимний период, меняется на теплый янтарный цвет. Высота растения 3-5 м. В 10 лет высота до 1,8 м, ширина до 0,9 м. Крона плотная, правильная, коническая.</t>
  </si>
  <si>
    <t>маленькая и медленнорастущая</t>
  </si>
  <si>
    <t>Эта необыкновенно мелкокарликовая форма туи западной, появившаяся как ведьмина метла на популярном сорте 'Smaragd', имеет правильный, шаровидный габитус.Она доститает в высоту лишь 30 – 40 см и является, по всей верояности, самым мелким сортом туи.</t>
  </si>
  <si>
    <t>Медленнорастущий компактный кустарник с шаровидной кроной высотой до 0,8 м. Хвоя ярко-зелёная.</t>
  </si>
  <si>
    <t>Миниатюрная туя очень плотной и правильной яйцевидной формы. Растёт очень медленно, годовой прирост всего 1-3 см.К 10-ти годам высота 30-40 см, конечная высота 60 см и ширина 25-30 см. Форма в зрелом возрасте пирамидальная. Хвоя ярко-зелёная, зимой может иметь медный оттенок.</t>
  </si>
  <si>
    <t>Узкоколоновидная форма высотой до 10 м и диаметром кроны 0,6 м. Побеги короткие, густо ветвящиеся, расположены плотно. Хвоя блестящая, зелёная.</t>
  </si>
  <si>
    <t>Моднейший из недавно выведенных хвойных сортов в Европе. Данный сорт культивирован из Thuja occidentalis Danica и взял от неё всё самое лучшее, что касается формы и вида. Похожая на шар туя имеет насыщенную жёлто-зелёную хвою, которая растёт вверх. Зимой её оттенок становится более похожим на бронзу, а вот по весне зелёный цвет отдает желтизной.</t>
  </si>
  <si>
    <t>Данный сорт культивирован из Thuja occidentalis Danica и взял от неё всё самое лучшее, что касается формы и вида. Похожая на шар туя имеет насыщенную жёлто-зелёную хвою, которая растёт вверх. Зимой её оттенок становится более похожим на бронзу, а вот по весне зелёный цвет отдает желтизной.</t>
  </si>
  <si>
    <t>эффектный белый молодой прирост</t>
  </si>
  <si>
    <t>Медленно растущий кустарник, вначале шаровидной, зетем ширококонусовидной формы. Через 10 лет достигает 1 метра высоты и около 0,6 м в диаметре. Отличается устойчивостью к болезням и вредителям. Молодой прирост эффектного белого цвета, отчего растение выглядит будто покрытое инеем.</t>
  </si>
  <si>
    <t>Уникальный карликовый сорт с правильной сферической кроной, образованной тонкими длинными веточками, дающими эффект воздушности и ажурности. Достигает 0,4–0,6 м к 10 годам Хвоя игольчатая, похожа на бахрому, плотно прижата к побегам, тёмно-зелёная, зимой приобретает лёгкий бронзовый оттенок. Побеги многочисленные, очень тонкие.</t>
  </si>
  <si>
    <t>Сорт с ширококоническим габитусом, сферическим в молодом возрасте. Хвоя чешуевидная и игловидная ярко-жёлтой окраски с оранжевыми молодыми приростами, бронзово-жёлтая зимой.</t>
  </si>
  <si>
    <t xml:space="preserve">Самый популярный сорт Туи западной со стройной компактной равномерной кроной, высотой до 4–6 м и диаметром кроны до 1–1,8 м. Хвоя глянцевая, ярко-зелёная, плотная. Растёт быстро.
</t>
  </si>
  <si>
    <t>Медленно растущий конический кустарник с плотной правильной кроной, достигающий 2,5 м высотой в течение 10-15 лет. Отличается от сорта туи западной Смарагд расцветкой молодых приростов, имеющих светло-кремовые кончики, которые позже становятся светло-зелеными.</t>
  </si>
  <si>
    <t>Карликовый плотный кустарник шаровидной формы.Растёт медленно, к 10-ти годам высота 30-50 см, шир. 40-60 см.Хвоя мягкая изумрудно-зелёная, зимой бронзовая.</t>
  </si>
  <si>
    <t>Характерная особенность сорта – ярко-желтые (почти оранжевые) побеги текущего года, которые делают деревце ярким солнечным акцентом на фоне темно-зеленой и голубоватой листвы других хвойных и лиственных растений. Позже листва становится светло-зеленой, а при подготовке к зиме приобретает бронзовый оттенок.</t>
  </si>
  <si>
    <t>закрученные ветви</t>
  </si>
  <si>
    <t>Медленно растущий хвойный кустарник узкой конической формы. В 10 лет высота до 1,0-1,3 м шириной до 0,5 м. Позже достигает 2 м высоты. Ветви спирально закручены, покрыты темно-зеленой чешуйчатой хвоей, похожи на сорт туи западной Дагрут Спайр.</t>
  </si>
  <si>
    <t>Карликовая коническая форма, растёт медленно, к 10-ти годам высота 100 см, ширина 60 см. Хвоя тёмно-зелёная блестящая с кремово-жёлтой окраской молодых ростков.</t>
  </si>
  <si>
    <t>В высшей степени выдающаяся и необычная карликовая туя. Форма гнездовидная, плоская, к 10-ти годам высота 30 см, диаметр 70 см. Побеги нитевидные, слегка разветвлённые, покрыты блестящей изумрудной хвоей и выглядят как причёсанные.</t>
  </si>
  <si>
    <t>Красивоцветущий кустарник с декоративной пестрой листвой (зеленый, белый, розовый) и блыми цветами. Цветы ароматные. Местоположение солнечное.</t>
  </si>
  <si>
    <t>новинка (2016)</t>
  </si>
  <si>
    <t>Красивоцветущий кустарник высотой 1,5м с широко раскидистыми, поникающими на концах ветвями. Соцветия длинные, до 30см, состоят из мелких цветков темно-фиолетового цвета с апельсиновым глазком. Цветение в конце лета (август-сентябрь). Листья небольшие, серовато-зеленые, слегка опушенные. Предпочитает солнечные места, супесчаные или суглинистые почвы от нейтральных до сильно щелочных. Чувствительна к сырости. Зона зимостойкости 5 (до -23).</t>
  </si>
  <si>
    <t>Декоративный кустарник, 1,8м высотой и 1,5м шириной. Соцветия длиной 30 см, пригодны для срезки, цветки фиолетово-синие, ароматные. Цветёт в июле-сентябре. Листья серо-зелёные, крупные, ланцетные. Место посадки - солнечное, тёплое. Почва должны быть плодородной, влажной, хорошо дренированной. На зиму основание куста укрывают. Требуется обрезка ранней весной, Зона 5 (до -23°С).</t>
  </si>
  <si>
    <t>супер новинка (2022)</t>
  </si>
  <si>
    <t>Красивоцветущий компактный кустарник 0,65м высотой и 0,5м шириной, обильноцветущий и очень ароматный. Соцветие - узкоконическая длинная метелка светло-фиолетового цвета. Зимостйкость - зона 6b (до -18). Идеально подходит для контейнеров и небольших садов.</t>
  </si>
  <si>
    <t>Красивоцветущий компактный кустарник 0,6м высотой и шириной, обильноцветущий и очень ароматный. Соцветие - узкоконическая длинная метелка сиренево-голубого цвета. Зимостйкость - зона 6b (до -18). Идеально подходит для контейнеров и небольших садов.</t>
  </si>
  <si>
    <t>Красивоцветущий компактный кустарник 0,6м высотой и шириной, обильноцветущий и очень ароматный. Соцветие - узкоконическая длинная метелка фиолетового цвета. Период цветения: июль-сентябрь. Зимостйкость - зона 6b (до -18). Идеально подходит для контейнеров и небольших садов.</t>
  </si>
  <si>
    <t>Красивоцветущий компактный кустарник 0,6м высотой и шириной, обильноцветущий и очень ароматный. Соцветие - узкоконическая длинная метелка кремово-белого цвета. Период цветения: июль-сентябрь. Зимостйкость - зона 6b (до -18). Идеально подходит для контейнеров и небольших садов.</t>
  </si>
  <si>
    <t>Кустарник с сильными вертикальными ветвями 1-2 м высотой и 2 м шириной. Цветет обильно в конце июля-сентябре на побегах текущего года. Цветы яркие светло-пурпурные, в очень крупных соцветиях 30-50 см длиной, очень ароматные, привлекают в сад насекомых-опылителей и бабочек. Предпочитает плодородные довольно влажные почвы, супесчаные или суглинистые почвы от нейтральных до сильно щелочных. Зона морозостойкости 6b. В холодное время года может обмерзать, но весной отрастают новые побеги, на концах которых развиваются соцветия. Светло- и теплолюбива.</t>
  </si>
  <si>
    <t>Куст 1,2м высотой и 2,0м шириной. Цветет обильно в конце июля-сентябре на побегах текущего года. Цветы яркие пурпурные, в очень крупных соцветиях 30-50 см длиной, очень ароматные. Листья ланцетные, на концах заостренные, сверху темно-зеленые, снизу серебристо-серые, долго сохраняются на ветках. Предпочитает плодородные сухие, тёплые почвы, супесчаные или суглинистые почвы от нейтральных до сильно щелочных. Светлолюбива. Чувствительна к сырости. Зона зимостойкости 5 (до -23).</t>
  </si>
  <si>
    <t>Листопадный кустарник с сильными вертикальными ветвями 2 - 3 м высотой и 2 - 4 м шириной. Время цветения с июля по сентябрь. Цветы серебристо-розовые, в очень крупных соцветиях 30-50 см длиной, очень ароматные. Один из самых красивых сортов розового цвета. Предпочитает плодородные сухие, тёплые почвы, супесчаные или суглинистые почвы. Устойчива к жаре и пересыханию. Необходимо теплое, солнечное, защищенное место. Зона зимостойкости 5 (до -23).</t>
  </si>
  <si>
    <t>Мощный кустарник 2,5-3,5 м высоты с широко раскидистыми, поникающими на концах ветвями. Цветёт с июля по октябрь. Цветки пурпурные с розовым глазком, собраны в 30-50 см длинные пахучие соцветия. Предпочитает плодородные довольно влажные почвы, супесчаные или суглинистые почвы от нейтральных до сильно щелочных. Необходимо теплое, солнечное, защищенное место. Зона зимостойкости 5 (до -23).</t>
  </si>
  <si>
    <t>Красивоцветущий кустарник высотой 3,0м и шириной 2,0м. Примечательна разнообразной окраской метельчатых соцветий, окрашеных в белый, красный, фиолетовые цвета. Соцветие длинное, от 20см до 40см. Лист ланцевидный, зеленый, удлиненный. Сорт Триколор цветет с марта по май. Цветение довольно продолжительное и обильное, очень эффектное. Данный сорт любит солнечные территории, защищенные от сильных ветров. В тени и на сквозняке он плохо цветет. Грунт должен быть слабощелочным, плодородным и легким. Застой воды в почве негативно сказывается на растении. Зимостойкость 5 (до -29).</t>
  </si>
  <si>
    <t>Красивоцветущий кустарник с сильными вертикальными ветвями 1-2 м высотой и 2 м шириной. Цветет обильно в конце июля-сентябре на побегах текущего года. Цветы чистые белые, в очень крупных соцветиях 30-50 см длиной, очень ароматные. Предпочитает плодородные довольно влажные супесчаные или суглинистые почвы от нейтральных до сильно щелочных. Светлолюбива. Зона зимостойкости 5 (до -23).</t>
  </si>
  <si>
    <t>Медленнорастущий низкий густой кустарник с очень компактной кроной, высотой до 1 м b 1,5м шириной. Листья фиолетово-пурпурные, очень тёмные, блестящие. Цветки тёмно-фиолетово-розовые, колокольчатые. Цветение обильное в июне-июле.</t>
  </si>
  <si>
    <t>новинка (2019)</t>
  </si>
  <si>
    <t>Красивоцветущий кустарник с компактной плотной формой куста, высотой 0,6м и шириной 0,9м. Предопочитает солнечные места с хорошо дренированной, легкой, плодородной почвой. Цветение обильное (в южных регионах ремонтантное) с июня по сентябрь. Цеток трубчатый, насыщенно розового цвета. Листва мелкая, зеленая, здоровая. Не требует обрезки. Зона зимостойкости - 6 (до -25). Идеально подходит для контейнера.</t>
  </si>
  <si>
    <t>Красивоцветущий кустарник с компактной плотной формой куста, высотой 0,4-0,6м и шириной 0,9м. Предопочитает солнечные места с хорошо дренированной, легкой, плодородной почвой. Цветение обильное (в южных регионах ремонтантное) с июня по сентябрь. Цеток трубчатый, рубинового цвета. Листва мелкая, зеленая, здоровая. Зона зимостойкости - 6 (до -25). Обрезка возможна, но необязательна. Идеально подходит для контейнера.</t>
  </si>
  <si>
    <t>зимостойкая серия</t>
  </si>
  <si>
    <t>Гибискус из серии Chiffon, отличается повышенной зимостойкостью (до -29). Многолетний листопадный кустарник высотой 2-3 м. Листья темно-зеленые, овальные, трилопастные, с округлыми или зубчатыми краями. Цветы крупные - до 15 см в диаметре, сине-голубые, махровые с рваными краями. Цветение в июле-сентябре. Легко выращивается в средних почвах с хорошим дренажем, на открытых солнечных участках. Не выносит переувлажнения, хотя требует умеренно влажной почвы и регулярного полива. Обрезку побегов следует проводить в конце зимы или в начале весны, до начала периода вегетации. Хорошо переносит городские условия. Зона зимостойкости 5 - до -29.</t>
  </si>
  <si>
    <t>Гибискус из серии Chiffon, отличается повышенной зимостойкостью (до -29). Кустарник с вертикальными крепкими ветвями высотой до 2,0м. Цветки диаметром 8-10 см, полумахровые, анемоновидные, светло-розовые с небольшим бордово-красным пятном и лучистыми прожилками в основании внешних лепестков. Лист крупный, зелёный, плотный. Цветение в июле-сентябре. Место солнечное, защищённое. Почва плодородная, слабокислая, дренированная. На зиму требует укрытия, зона 5 (до -29ºС). Отлично переносит санитарную обрезку.</t>
  </si>
  <si>
    <t>Небольшой, листопадный кустарник средней силы роста, достигающий 2 м высоты. Цветет с августа по сентябрь, цветы крупные, махровые, интенсивно розового цвета. Этот вид гибискуса отличается от остальных листовыми пластинками, которые очень похожи по форме на листья хризантем. Требует плодородной, хорошо дренированной почвы. Любит солнечные участки, защищены от ветра. Зимостойкость до -23, зона 6b.</t>
  </si>
  <si>
    <t>Гибискус из серии Chiffon, отличается повышенной зимостойкостью (до -29). Неприхотливый многолетний древовидный кустарник, высотой до 2,0м. Цветение с конца июня до конца сентября. Цветки крупные, до 12см в диаметре, светло-сиреневого цвета, с махровой серединкой. Отличается крупной ярко зеленой листвой, до 10см длиной. Место предпочитает солнечное с хорошо дренированной, гумусной, увлажненной почвой. На зиму требует укрытия, зона 5 (до -29ºС).</t>
  </si>
  <si>
    <t>Махровый сорт с французской коллекции, один из самых декоративных и неприхотливых цветущих кустов. Его большие махровые цветки, размером до 8 см, нежного розового оттенка с легким вкраплением бордовых полосок. Растение высотой до 3 метров и шириной до 1,5 метра, отлично переносит стрижку и формирование. Цветет весь сезон с июня до самых морозов. Почва плодородная, слабокислая, дренированная. На зиму требует укрытия, зона 5 (до -29ºС).</t>
  </si>
  <si>
    <t>Кустарник с вертикальными крепкими ветвями 2 м высотой. Цветки 7-9 см диаметром махровые, фиолетово-красные. Тычиночные нити короткие, светло-жёлтые. Цветение обильное, в августе-сентябре. Листья очень декоративные, напоминают листья хризантемы, трёхлопастные, тёмно-зелёные. Место солнечное, защищенное от ветра. Зимостойкойкая, до -23. На зиму требует укрытия.</t>
  </si>
  <si>
    <t>Новейший сорт английской селекции, цветки до 10 см в диаметре, с махровой серединкой, белоснежного цвета. Высота куста до 2м. Цветение обильное, с июля до сентября. Неприхотлив, но высаживать рекомендуется на солнечном месте в плодородную почву с хорошей водопроницаемостью. Зимостойкойкая, до -23. На зиму требует укрытия.</t>
  </si>
  <si>
    <t>новинка (2018)</t>
  </si>
  <si>
    <t>Габитус (в х ш), м: 0,9 х 0,9. Зимостойкость: высокая (зона 3, до -34)</t>
  </si>
  <si>
    <t>Габитус (в х ш), м: 0,5 х 0,9. Зимостойкость: высокая (зона 4, до -29)</t>
  </si>
  <si>
    <t>Габитус (в х ш), м: 0,75 х 0,9. Зимостойкость: высокая (зона 4, до -29)</t>
  </si>
  <si>
    <t>Куст компактный, крона округлая (0,8м высотой и 0,9м шириной). Ветви сильные, хорошо держат соцветия. Цветки розовые. Соцветия плотные крупные (25-35см) с приятным медовым ароматом. Листья зелёные с бронзовым оттенком. Сорт отлично смотрится в одиночных и групповых посадках, аккуратно и лаконично выглядит в контейнерном выращивании.</t>
  </si>
  <si>
    <t>Габитус (в х ш), м: 1,5 х 1,2. Зимостойкость: высокая (зона 3, до -34)</t>
  </si>
  <si>
    <t>Габитус (в х ш), м: 1,0 х 1,0. Зимостойкость: высокая (зона 3, до -34)</t>
  </si>
  <si>
    <t>Улучшенный сорт гортензии древовидной Annabelle. Форма куста прямостоячая, раскидистая, высотой 1,5м и шириной 1,8м. Соцветие купнее, чес у сорта Annabelle, 25-30см в диаметре. Вначале цветение имеет цвет лайма, а затем становится белоснежно белой. В конце цветения снова приобретает зеленовато-желтый окрас. Цветение обильное и продолжительное с июня по сентябрь.</t>
  </si>
  <si>
    <t>Габитус (в х ш), м: 1,0 х 1,0. Зимостойкость: высокая (зона 4, до -29)</t>
  </si>
  <si>
    <t>Габитус (в х ш), м: 1,0 x 1,0. Зимостойкость: высокая (зона 3, до -34)</t>
  </si>
  <si>
    <t>очень крупные соцветия</t>
  </si>
  <si>
    <t>Сорт из серии "Doppio". Цветок махровый, белый. Каждое соцветие данного сорта выглядит как мини-свадебный букет! Этот сорт начинает цвести раньше, чем все остальные крупнолистные гортензии и позднее заканчивает свое цветение. Цветение на побегах прошлого и текущего года с начала июля до холодов.
Сорт предпочитает рассеянное солнце или легкую полутель, почвы слабокислые, влажные, дренированные. Зимостойкость до -24°С (6 зона). На зиму растение следует укрывать, чтобы не замерзли прошлогодние цветочные почки.</t>
  </si>
  <si>
    <t>Сорт из серии "Doppio" награжден бронзовой медалью на международной выставке ПЛАНТАРИУМ в 2019 году. Растение-букет, крупные соцветия которого (до 30см!) могут быть одновременно зелено-желтыми, сливочно-белыми и выдержанными во всех оттенках розового. Цветок махровый. Зимостойкость до -24°С (6 зона). На зиму требуется укрытие, чтобы не замерзли прошлогодние цветочные почки.</t>
  </si>
  <si>
    <t>Сорт из серии "Doppio". Куст компактный с прямостоячими побегами. Соцветия щитковидные крупные (до 25см в диаметре) с махровыми заостренными цветками. Зимостойкость до -24°С (6 зона). На зиму требуется укрытие, чтобы не замерзли прошлогодние цветочные почки. Может выращиваться как контейнерное и комнатное растение.</t>
  </si>
  <si>
    <t>Сорт гортензии с великолепными темно-розовыми цветами. Соцветия в начале цветения кремово-зеленые, затем появляется розовое окаймление, и после все соцветие становится темно-розового цвета. Цветение с июня по октябрь. Куст высотой 1 м, подходит для выращивание в контейнере.</t>
  </si>
  <si>
    <t>Новая крупнолистная гортензия высотой 0,6м и щириной 0,9м. Образует куполовидные шапки соцветий, цветки которых открываются в зеленом цвете, потом становятся нежно-пастельных тонов. Обильно цветет с июня по октябрь. Листва здоровая, зеленая. Зимостойкость - зона 6 (до -23). Местоположение - солнце/полутень.</t>
  </si>
  <si>
    <t>Новая крупнолистная гортензия высотой 0,6м и щириной 0,9м. Образует куполовидные шапки соцветий сначала зеленого, а потом красного цвета. Обильно цветет с июня по октябрь. Листва здоровая, зеленая. Зимостойкость - зона 6 (до -23). Местоположение - солнце/полутень.</t>
  </si>
  <si>
    <t>Новая крупнолистная гортензия высотой 0,6м и щириной 0,9м. Образует куполовидные шапки соцветий, цветки которых открываются в зеленом цвете, а потом приобретают насыщено винный окрас. Обильно цветет с июня по октябрь. Листва здоровая, зеленая. Зимостойкость - зона 6 (до -23). Местоположение - солнце/полутень.</t>
  </si>
  <si>
    <t>Гортензия с компактной кроной, 1,2м высотой и 1,2м шириной; имеет крепкие побеги, которые отлично держат крупные (20-25см) шапки соцветий. Окраска соцветий меняется от зелено-белых оттенков, затем переходит в зеленовато-розовый, а ближе к осени приобретает насыщенный малиновый цвет. Листья темно-зеленые, крупные, яйцевидной формы с заостренной вершиной. Предпочитает плодородные, хорошо дренированные почвы. Высаживать можно на солнечные/полутенистые места. Зимостойка - до -29, зона 4.</t>
  </si>
  <si>
    <t>Новинка 2022!!! Гортензия из сортосерии Gardenligh. Куст компактной формы, 1м высотой и 0,6 шириной. Гортензии этой серии отличаются короткими прочными побегами, которые хорошо держат соцветия. Куст декоративен не только за счет соцветий, но и благодаря листьям, которые меняют свой окрас ближе к осени с ярко зеленого на красный. Цветки крупные, около 3см в диаметре, собраны в крупные щитковые соцветия до 15-20см в диаметре. Цветение обильное. Не выносит долгого затенения, лучшее место для ее посадки – солнечная сторона. Почва для посадки должна быть хорошо дренированной, влажной. Зимостойкость - до -29, 4 зона. Первые два/три года рекомендуется мульчировать пристовльный круг на зиму.</t>
  </si>
  <si>
    <t>новинка (2022)</t>
  </si>
  <si>
    <t>Гортензия с большими цветками, в течении сезона меняет цвет от кремово-белого до темно-розового. Светолюбива, зимостойкость высокая, но молодые растения лучше укрывать.</t>
  </si>
  <si>
    <t>Гортензия с кремовыми, округлыми цветками средней величины. Прекрасно смотрится в небольших группах на газонах. Куст аккуратный и компактный с плотной, округлой формой.</t>
  </si>
  <si>
    <t>Габитус (в х ш), м: 1,8 x 1,8. Зимостойкость: высокая (зона 3, до -34)</t>
  </si>
  <si>
    <t>новинка (2021)</t>
  </si>
  <si>
    <t>Габитус (в х ш), м: 0,6 x 1,0. Зимостойкость: высокая (зона 4, до -29)</t>
  </si>
  <si>
    <t>Новинка 2022!!! Гортензия из сортосерии Gardenligh. Куст компактной формы, 1м высотой и 0,6 шириной. Гортензии этой серии отличаются короткими прочными побегами, которые хорошо держат крупные соцветия (20-25см). Цветки в начале роспуска зеленого цвета, потом становятся бело-зеленого оттенка, а к осени светлозеленые цветки приобретают розоватый румянец. Зимостойкая (зона 4, -29), неприхотливая в уходе.</t>
  </si>
  <si>
    <t>Гортензия цветет более 150 дней, очень компактная, куст не разваливается. Светолюбива, но хорошо растет и в тени. Можно получить роскошную не формируемую бордюрную изгородь.</t>
  </si>
  <si>
    <t>Габитус (в х ш), м: 1,2 x 1,5. Зимостойкость: высокая (зона 3, до -34)</t>
  </si>
  <si>
    <t>Габитус (в х ш), м: 0,5 x 0,7. Зимостойкость: высокая (зона 3, до -34)</t>
  </si>
  <si>
    <t>новинка (2020)</t>
  </si>
  <si>
    <t>Гортензия сначала белого цвета, затем меняет окраску на нежно-розовую и до конца сезона остается в таком цвете. Листья очень темные, зеленого цвета.</t>
  </si>
  <si>
    <t>Компактный куст с прямостоячими жёсткими побегами, высотой до 1–1,2 м. Листья широкояйцевидной формы с зубчатым краем. Соцветия крупные, плотные метёлки широкопирамидальной, почти округлой формы. Цветки имеют зеленоватый оттенок весь период цветения и лишь к концу могут приобрести розоватые тона. Цветение обильное и продолжительное в VІІ–ІХ.</t>
  </si>
  <si>
    <t>Гортензия с компактной кроной, 1,2м высотой и шириной. Соцветие пирамидальное, 15-20см длиной. Цветки стерильные, меняют свой цвет в течение сезона с зеленовато-желтого, до розового ближе к осени, имеют сладкий аромат. Цветение обильное и продолжительное на побегах текущего года. Зимостойкое (до -29). Предпочитает солнечное/полутенистое место с хорошо дренированной, плодородной почвой нейтральной/слабокислой реакцией.</t>
  </si>
  <si>
    <t>НОВИНКА 2023! Гортензия из серии "Living Creations" с компактной округлой кроной. Побеги крепкие, прочные, хорошо держат плотные пышные достаточно крупные (до 20/25см) соцветия. Цветки сначала кремового цвета к концу цветения приобретают насыщенно малиновый окрас. Зимостойкая и неприхотливая в уходе.</t>
  </si>
  <si>
    <t>Габитус (в х ш), м: 2,5 х 2,5. Зимостойкость: высокая (зона 2, до -40)</t>
  </si>
  <si>
    <t>супер новинка (2023)</t>
  </si>
  <si>
    <t>НОВИНКА 2023! Гортензия из серии "Living Creations" примечательна своим компактным размером куста и фантастическими ажурными соцветиями нежного кремово-молочно цвета. Цветки словно россыпь маленьких искорок ярко контрастирует с крупной, темно-зеленой листвой. Идельно подходит для создания малого сада и для высадки в контейнер.</t>
  </si>
  <si>
    <t>Гортензия меняет окрас от белого к ярко-розовому от основания соцветия к макушке. В конце сезона приобретает малиновый цвет. Зимостойкое (до -29). Предпочитает солнечное/полутенистое место с хорошо дренированной, плодородной почвой нейтральной/слабокислой реакцией.</t>
  </si>
  <si>
    <t>Габитус (в х ш), м: 1,2 x 1,2. Зимостойкость: высокая (зона 4, до -29)</t>
  </si>
  <si>
    <t>Новинка 2022!!! Гортензия из патио серии Gardenligh. Куст компактной формы, 1,2м высотой и 1,2 шириной, с крепкими, прямостоячими побегами. Обладает обильным и продолжительным цветением. Соцветие ширококоническое (20-25см), меняет свой окрас с салатового до насыщенно розового цвета. Предпочитает солнечные и полутенистые места, хорошо дренированную, плодородную почву. Зимостойкая, выдерживает морозы до -29 градусов. Идельно для выращивания на террасе, балконе, в контейнере.</t>
  </si>
  <si>
    <t>Гортензия компактных размеров, расцветка меняется весь сезон от белого до темно-розового. Соцветия пирамидальной формы, плотные, среднего размера.</t>
  </si>
  <si>
    <t>Побеги гортензии прочные, хорошо держат крупные (20-25см) соцветия, не требуют подвязки. Зацветает белыми цветками, затем становится малиновой. Место солнечное или полутенистое.</t>
  </si>
  <si>
    <t>Новинка 2022!!! Гортензия из патио серии Gardenligh. Куст компактной формы, 1м высотой и 0,8 шириной, с крепкими, прямостоячими побегами. Обладает обильным и продолжительным цветением. Соцветие крупное, коническое (15-20см), меняет свой окрас с салатового до насыщенно розового цвета. Предпочитает солнечные места, хорошо дренированную, плодородную почву. Зимостойкая, выдерживает морозы до -29 градусов. Идельна для выращивания на террасе, балконе, в контейнере.</t>
  </si>
  <si>
    <t>Компактная гортензия (0,9м высотой и 1,0м шириной) из сортосерии Living Creations с крупными соцветиями, (15-20см в высоту). Цветки в начале роспуска имеют оттенок лайма, затем становятся кремовыми, а в конце приобретают насыщенно-розовый цвет. Предпочитает солнечное либо полутенистое место, хорошо дренированную, плодородную, нейтральную/слабокислую почву. Обладает хорошим иммунитетом. Зимостойкая, может зимовать без укрытия до -29 градусов (5 зона). Нуждается в ежегодной короткой весенней обрезке.</t>
  </si>
  <si>
    <t xml:space="preserve">Гортензия с конусобразными соцветиями, напоминающими клубнику. Цветы окрашены в светло-зелёный тон, с течением времени становятся белого цвета, а в конце цветения — приобретают розовый оттенок. 
</t>
  </si>
  <si>
    <t>Гортензия с пирамидальными соцветиями, миниатюрная. Крона густая, округлая, ветви не разваливаются. Предпочитает рассеянный свет.</t>
  </si>
  <si>
    <t>Гортензия формирует плотный, раскидистый куст. Окрас белый, к концу сезона становится нежно-розовым. Место солнечное или полутенистое.</t>
  </si>
  <si>
    <t>Компактный выразительный сорт из серии Gardenlight, легко растет, хорошо ветвится и имеет темно-зеленые листья, которые красиво контрастируют с белыми цветами. Первоначально цветы имеют лимонный цвет, до превращения в кремовый, далее переходят к белому, осенью цветы становятся светло-розовыми. Куст вырастает до максимальной высоты около 1 метра. Идеален для использования на террасе, патио, балконах.</t>
  </si>
  <si>
    <t>Новинка 2022!!! Гортензия из серии Gardenlight с компактной округлой кроной (0,5м В х 0,7м Ш) и крупными шапками соцветий (20-25см). Цветки сначала зеленовато-желтого оттенка, затем становятся кремовыми, а ближе к осени приобретают нежно-розовый оттенок. Супер зимостойкая, переносит зимы до -38 градусов! Цветение пышное и долгое, с июля по ноябрь. Предпочитает солнечные места, хорошо дренированную, плодородную почву.</t>
  </si>
  <si>
    <t>Любима садоводами за эффектные шарообразные соцветия, состоящими из белых стерильных цветков, расположенных по краю соцветия, которые напоминают пархающих бабочек и светло-сиреневых фертильных, расположенных в центре. Размер куста 1,0м высотой и 1,5м шириной. Цветение с июля по октябрь. Листва зеленая, ланцетовидная, заостренная. Зимостойкость - зона 6 (до -23).</t>
  </si>
  <si>
    <t>Листопадный кустарник высотой 50см и шириной 100см. Форма кроны подушковидная, густая. Цветок кремово-розовый, с оранжевым оттенком. Цветение в июле-октябре. Место солнечное/полутенистое с хорошо дренированной, увлажненнной почвой. Морозостойкость - зона 4 (до -29).</t>
  </si>
  <si>
    <t>Низкорослый кустарник (0,5м высотой и 0,7м шириной) с яркими малиновыми цветками. Цветет обильно и продолжительно с мая по октябрь. Зимостойкость - зона 4 (до -29).</t>
  </si>
  <si>
    <t>Ароматное растение с серо-зелёными душистыми листьями. Внеше растение напоминает лаванду. Растение зацветает в июле и цветёт до сентября. Перовския вырастает до 1,5 метра. Предпочитает солнечные участки и хорошо дренированную почву, которая может оставаться сухой в течение лета.</t>
  </si>
  <si>
    <t>трёхцветные соцветия</t>
  </si>
  <si>
    <t>Красивоцветущий кустарник с подушковидной кроной, 06м высотой и 1,2м диаметром. Цветет на побегах текущего года с июля по август-сентябрь, цветки собраны в плоские щитковидные соцветия. Цветки белого, розового и красного цвета одновременно присутствуют в каждом соцветии-щитке. Светолюбива, но выносит легкое затенение. 
К почвам нетребовательна, но лучше цветет на рыхлых, плодородных и увлажненных. Для поддержания красивой формы кроны необходима весенняя обрезка. Устойчива в городских условиях.</t>
  </si>
  <si>
    <t>Листопадный кустарник с шаровидной кроной (1,м высотой и шириной). Побеги тонкие, но прочные, красного цвета. При распускании молодые листья оранжево-красного цвета, затем становятся бежевато-розовыми, позже приобретают салатовый или зеленовато-лимонный оттенок. Летом – темно-зеленые с оттенком лайма, осенью – золотые, багряные. В конце июня появляются ярко-красные бутоны, распускающиеся в нежно-розовые цветки с фиолетово-красным глазком и длинными тычинками. Обладает высокой зимостойкостью. Светолюбива, но может расти и в полутени. Предпочитает почвы богатые гумусом, но мирится с любыми типами почв. Для поддержания габитуса куста требуется регулярная обрезка ранней весной и повторная в середине лета.</t>
  </si>
  <si>
    <t>Листопадный кустарник компактного размера 0,5м высотой и шириной с округлой формой куста. В мае-июне приобретает карамельный оттенок. Засухоустойчивая, хорошо растет на солнце и в полутени во влажной, хорошо дренированной почве.</t>
  </si>
  <si>
    <t>Компактный кустарник с округлой кроной, высотой и шириной 0,6м. Молодая листва ярко желтого цвета, позже становится зелено-желтой. К осени приобретает бронзовый окрас. Цветение приходится на июль-сентябрь. Цветок розового цвета. Зимостойкость - зона 4 (до -29). Место солнечное, мирится с полутенью.</t>
  </si>
  <si>
    <t>Небольшое дерево с плакучей шатровидной ажурной кроной, высотой до 8,0м и шириной до 6,0м. Листья небольшие, треугольной формы, зубчатые. В летний период зеленые, осенью становятся желтыми. Темп роста средний. Любит солнце, выносит полутень. Почвы переносит любые, от нейтральных до слабо кислых, но чувствительна к засолению, нормально развивается на щелочных почвах.</t>
  </si>
  <si>
    <t>Эффектный декоративный сорт вишни с пурпурно-фиолетовой листвой и махровыми темно-розовыми цветками, в соцветиях по 2-5. деревце высотой 5-7 м, растёт медленно. Крона широкая, вазовидная. Ветви тонкие, изящные, восходящие. Цветение в конце апреля - начале мая. Листья тёмно-бордовые весь сезон. Место солнечное. Почва влажная, хорошо дренированная.</t>
  </si>
  <si>
    <t>Кустарник (1,5-2,0м высотой) с плоско-округлой кроной из вертикально-растущих, прямых, желтовато-оливковых побегов. Цветет до распускания листьев, рано весной. Мужские сережки размером 2,5-5 см розово-красные, пушистые, очень декоративные, сохраняют окраску 7-10 дней, потом становятся серебристо-желтыми. Листья ланцетные, голубовато-серо-зеленые с мелкозубчатым краем, снизу - серебристые от шелковистого опушения, долго не опадающие осенью и декоративные весь сезон. К почвам нетребовательна. Предпочитает влажные, плодородные, суглинистые почвы, мирится с песчаными и глинистыми. Выносит переувлажнение и некоторое засоление почвы. Хорошо переносит городские условия. Хорошо переносит обрезку. Местоположение солнечное. Зимостойкость - зона 5 (до -23).</t>
  </si>
  <si>
    <t>насыщенно-красный весь период</t>
  </si>
  <si>
    <t>Медленнорастущее компактное деревце 2,5м высотой и шириной. Листва красно-коричневого цвета, перисто-рассеченная, к осени приобретает ярко красный окрас. Предочитает солнечное/полутенистое место. Почва: хорошо дренированная, плодородная, увлажненная, нейтральная/слабокислая. Зимостойкость - зона 4 (до -29).</t>
  </si>
  <si>
    <t>Медленнорастущее компактное деревце 2,5м высотой и шириной. Летняя окраска листвы - зеленая, осенью- оранжево-красная. Форма листьев: 5-7-лопастные, рассеченные до середины пластины, со слегка зубчатым краем, на длинных черешках. Предочитает солнечное/полутенистое место. Почва: хорошо дренированная, плодородная, увлажненная, нейтральная/слабокислая. Зимостойкость - зона 4 (до -29). Сорт ценится за неприхотливость, морозостойкость, красивую форму кроны без обрезки. Относится к медленнорастущим, годовой прирост не превышает 5 сантиметров.</t>
  </si>
  <si>
    <t>Представляет собой небольшое листопадное деревцо до 3 м в высоту и до 2 м в ширину, с раскидистой кроной. Побеги длинные, тонкие, образуют зонтичную форму кроны. Листья глубоко рассеченные, остроконечные, по краю крупно и остро дваждыпильчатые. Весной имеют ярко-красную окраску, с начала лета начинают приобретать более глубокий цвет — до бордового, к осени становятся красно-фиолетовыми. Требователен к влажности почвы и воздуха. Рекомендуется высаживать в местах, защищенных от холодных ветров и яркого солнца. Зимостойкость - зона 5 (-29).</t>
  </si>
  <si>
    <t>Медленнорастущее компактное деревце 2,5м высотой и шириной. Сорт примечателен необычноым окрасом листвы - пурпурный летом, к осени становится ярко-малиновым. Форма листа - перисто-рассеченная. Предочитает солнечное/полутенистое место. Почва: хорошо дренированная, плодородная, увлажненная, нейтральная/слабокислая. Зимостойкость - зона 4 (до -29). Растение станет прекрасным акцентом в любом саду.</t>
  </si>
  <si>
    <t>Красиворастущее компактное деревце 2,5м высотой и 4,0м шириной. Темп роста - медленный. Примечателен формой и окраской листвы. 5-7 лопастные глубокорассеченные перистые пурпурно-красные листья к осени становятся ярко красными. Лучше всего выращивать на влажных, богатых органикой, слегка кислых, хорошо дренированных почвах на полном солнце или в полутени. Хорошо растет на супесчаных почвах. Станет прекрасным акцентом у дома, во дворе, в центре альпинария, или у пруда.</t>
  </si>
  <si>
    <t>Медленнорастущее дерево, высотой 5,0м и 3,0 шириной. Отличается идеальной шаровидной кроной, которая формируется самостоятельно и не требует обрезки. Листва зеленая летом и желтая осенью. Засчет высокой декоративности идельно подходит для ландшафтного дизайна и городского озеленения. Предпочитает солнечный защищенный от ветра участок с плодородной и хорошо увлажненной почвой. Сорт отличается зимостойкостью и с легкостью переносит температуру до -35 ºC (зона 3).</t>
  </si>
  <si>
    <t>очень декоративное и интересное дерево</t>
  </si>
  <si>
    <t>Крона молодого дерева имеет пирамидальную форму, по мере взросления приобретает овальный вид. Зелёные широкие листья имеют разную длину: от 9 до 20 см. Листва пронизана жилками, цвет её меняется с наступлением осени: с зелёного на золотой. Начало раскрытия бутонов и превращение в элегантные цветы выпадает на конец мая и длится до середины июня. Цвет лепестков от нежно-жёлтого до кремового. Зимостойкость - зона 6 (до -23). Зимует с укрытием.</t>
  </si>
  <si>
    <t>Листопадное декоративное дерево с плакучей кроной. Темп роста - медленный. Во взрослом возрасте в высоту достигает до 4-5 м при диаметре 2,5 м. Весной восхищает нас огромным количеством розовых ароматных цветков, летом яркими листьями, а к осени – пурпурными плодами (3см в диаметре, овальные, съедобные, долго сохраняются на ветвях). Листья зеленовато-красные с сизой нижней стороной, удлиненные, осенью становятся желто-оранжевыми. Цветение обильное в апреле-мае. Сорт обладает высокой устойчивостью к морозам (зона 4, до -29). Светолюбива, выносит полутень. Прекрасно поддается формировочной обрезке.</t>
  </si>
  <si>
    <t>Листопадное декоративное дерево 6,0м высотой и 4,0м шириной. Листья зеленые овальной формы, слегка удлиненные, осенью становятся желто-оранжевыми. Цветение обильное в апреле-мае, белые цветки распускаются из розовых бутонов. Затем появляются плоды красного цвета, 5см в диаметре с оранжевым оттенком, долго сохраняются на ветвях. Светолюбива, выносит полутень. Сорт обладает высокой устойчивостью к морозам (зона 4, до -29). Плоды прекрасно подходят для приготовления желе, варенья.</t>
  </si>
  <si>
    <t>Невысокое декоративное деревце с широкораскидистой кроной (4,5м х 4,5м) польской селекции. Зацветает в мае розовыми крупными цветками. Плоды небольшие, до 3 см в диаметре, красно-багряного цвета, остаются на дереве до поздней осени, благодаря этому деревце остается дольше декоративным. Листья блестящие, зеленого цвета, в период распускания с пурпурным оттенком. Требовательна к составу почвы, предпочитает влажные и умеренно влажные почвы, не переносит заболоченных мест. Солнцелюбива, но выносит и полутень. Морозостойкая и ветроустойчивая.</t>
  </si>
  <si>
    <t>Лиственное дерево с узкой яйцевидной кроной, 4,0м высотой и 3,0м шириной. Листья зелёные на красноватых черешках. Цветки диаметром 3 см, белые, бутоны светло-розовые. Плоды округлые, жёлто-оранжевые с полосками, с солнечной стороны вишнёво-красные с сизым налётом, долго не опадающие. Зона 5 (-23).</t>
  </si>
  <si>
    <t>Дерево вырастает до 3-4 м в высоту и 1,5м в ширину с плакучей формой, ветви свисают до земли. Листва овальной формы красного цвета весной, зелено-пурпурная - летом. В мае дерево расцветает множеством некрупных темно-розовых цветков. Осенью появляются обильные багрово-красные мелкие плоды. Место предпочитает солнечное/полутенистое с плодородной, хорошо дренированной, нейтральной/слабокислой почвой. Сорт обладает высокой устойчивостью к морозам (зона 4, до -29).</t>
  </si>
  <si>
    <t>Одно из самых эффектных растений с летним цветением для оформления альпинария, цветет с мая по август</t>
  </si>
  <si>
    <t>Хороша в смешанных цветниках (миксбордерах), высота до 30 см. Цветки махровые, светло-розовые цветет в июне-июле</t>
  </si>
  <si>
    <t>Окрас цветка сине-белый.Цветение июнь-июль</t>
  </si>
  <si>
    <t>Расцветка у цветов красная с белым краем. Данные цветы считаются махровыми. Цветение июнь-июль</t>
  </si>
  <si>
    <t>Компактное растение до 50см</t>
  </si>
  <si>
    <t>Крупные, широко открытые густо-розовые цветки у активно разрастающегося сорта</t>
  </si>
  <si>
    <t>Цветет весной крупными белыми цветами.
По сравнению с другими весенними цветами у ветреницы лесной есть несомненный плюс – в условиях культуры она часто цветет ещё и осенью – в сентябре.</t>
  </si>
  <si>
    <t>Цветение наступает в августе и длится до середины осени.</t>
  </si>
  <si>
    <t>Идеален для декора альпийских горок, каменных садов, рабаток, бордюров. Низкорослый сорт до 15см. цветет с первого месяца лета, соцветия имеют сочный розовый тон;</t>
  </si>
  <si>
    <t>Универсальное использование в контейнерах, каменных садах, оконных ящиках. Цветение апрель-май</t>
  </si>
  <si>
    <t>Низкорослое растение высотой до 10 см. в ширину разрастается до 24 см. образует пышный ковер из многочисленных ароматных цветочков, за которыми практически не видно листьев</t>
  </si>
  <si>
    <t>Сорт армерии «Балерина» в 2009 году заслужил золотую медаль от международной организации «Fleuroselect». Широко используется в ландшафтном дизайне для создания красочных композиций, рокариев, миксбордеров, ярких клумб.</t>
  </si>
  <si>
    <t>Особенность сорта "Армада " - компактность, высота цветоносов 25-30 см. Растение первоцвет. Цветение май-июнь в течении 30-40 дней. Образует плотную розетку узких листьев с прямостоячими цветоносами, увенчанными шаровидными соцветиями</t>
  </si>
  <si>
    <t>Вечнозелёный вид с полегающими и стоячими стеблями. Лист яйцевидный и действительно крупный, до 9 см длиной. Цветок классического небесного цвета с широкими лепестками может достигать 5 см в поперечнике.</t>
  </si>
  <si>
    <t>Относится к почвопокровным, быстро распространяется, превращаясь в сплошной «ковер». Его высота варьируется от 30-45 до 60-70 см (в зависимости от условий культивирования).</t>
  </si>
  <si>
    <t>Отличается темно-зелеными листиками с синими цветами и пятиконечным венчиком.</t>
  </si>
  <si>
    <t>Листья кожистые, блестящие, тёмно-зелёные с кремово-белыми краями</t>
  </si>
  <si>
    <t>Глянцевые кожистые тёмно-зелёные листья с золотистой каймой. Высота 10-15 см.</t>
  </si>
  <si>
    <t>Вид цветка напоминает обыкновенный колокольчик.</t>
  </si>
  <si>
    <t>Большие, плотные и кожистые листья с яркими желтыми «мазками» на их поверхности. Отличается небольшим количеством цветов и медленным ростом.</t>
  </si>
  <si>
    <t>Глянцевые тёмно-зелёные листья с белыми краями. Высота 10-15 см</t>
  </si>
  <si>
    <t xml:space="preserve">Листья блестящие, темно-зеленые, глянцевые, на коротких черешках. </t>
  </si>
  <si>
    <t>Вырастает в высоту до 70 сантиметров. Цветы у него оранжевые. Они собраны в небольшие аккуратные соцветия. Ароматные цветы сохраняются на стеблях вплоть до самого октября.</t>
  </si>
  <si>
    <t xml:space="preserve">Окрашивается желтыми пестрыми листьями и золотисто-коричневыми цветами, вырастает от 60 см до 1 метра в высоту.
</t>
  </si>
  <si>
    <t>Стебли, до 2 м высотой, почти всегда сохраняют вертикальное положение, даже после сильных дождей и ветров</t>
  </si>
  <si>
    <t>Эффектный компактный сорт с изящными соцветиями. Цветки крупные, кремово-жёлтые с крупным бордовым глазком, собраны в узкие верхушечные соцветия. Цветение обильное, в июле-августе.</t>
  </si>
  <si>
    <t>Цветки светло-розовые с тёмно-пурпурным центром.</t>
  </si>
  <si>
    <t>Достигает в высоту около 90 см. Цветки мелкие, белого цвета с розовой серединкой, формируют колосовидное пирамидальное соцветие с поникающей острой макушкой высотой 35 см. декоративность сохраняется в течение всего вегетационного срока. Период цветения приходится на весь летний период. Во время цветения растение привлекает большое количество разнообразных бабочек</t>
  </si>
  <si>
    <t>Имеет изящные соцветия ярко-розового и сиреневатого оттенка. В высоту может вырасти куст до 90 см.</t>
  </si>
  <si>
    <t>До 120см очень любят ландшафтные дизайнеры – оно атмосферное и яркое.</t>
  </si>
  <si>
    <t>До 30-40 см высотой. Образует пышные кусты, состоящие из множества остроконечных изящных листиков. Над темно-зеленой листвой в июне-августе возвышаются плотные, изящные и нереально нежные соцветия, состоящие из мельчайших бледно-розовых цветков.</t>
  </si>
  <si>
    <t>Высотой до 40 см. Листья тёмно-зелёные. Соцветие плотное, кистевидное, с мелкими белыми цветочками. Цветение продолжительное – с июня по август.</t>
  </si>
  <si>
    <t xml:space="preserve">Соцветия вероники, состоящие из множества крошечных, ярких, медоносных цветков, могут украшать сад почти все лето – с июля по сентябрь
</t>
  </si>
  <si>
    <t>Высота около 50-60 см. Побеги прямостоячие, покрыты яйцевидными листьями. Соцветия до 20-25 сантиметров длиной. Представлены многочисленными меленькими цветочками яркого розового оттенка.</t>
  </si>
  <si>
    <t>Прелестное миниатюрное растение (не выше 25 см). Станет милым украшением рокария</t>
  </si>
  <si>
    <t>Растение с колосовидными соцветиями насыщенно-розового цвета. Средняя высота куста от 30 до 45см</t>
  </si>
  <si>
    <t>До 50см очень устойчивая</t>
  </si>
  <si>
    <t>Высота взрослого растения до 35 см, ширина куста до 30 см. Куст плотный, отлично держит форму. Соцветие колосовидное, сиренево-синее с зеленой верхушкой</t>
  </si>
  <si>
    <t>До 40см плотный устойчивый куст</t>
  </si>
  <si>
    <t>Невысокое растение 10-25 см высотой</t>
  </si>
  <si>
    <t>Высотой 150 см для солнечных участков. Цветет в июне-июле. Соцветия длинные, колосовидные, сиренево-голубые.</t>
  </si>
  <si>
    <t>Почвопокровное, обильноцветущее многолетнее растение. Образует дернинки, которые в конце июня покрываются сплошным цветочным ковром. Цветки мелкие, до 1,5 см в диаметре, аккуратные, многочисленные, яркие, красно-малинового оттенка. Распускаются с июля по сентябрь.</t>
  </si>
  <si>
    <t>Листва с красивым гофрированным краем. Куст очень плотный. Прекрасно подходит для бордюров</t>
  </si>
  <si>
    <t>Куст высотой 20 - 25 см, шириной до 30 см,На длинных, до 30 см, цветоносах распускаются многочисленные кораллово-красные цветки. листья округлой формы, ярко-зеленого цвета, опушенные. Листья слегка волнистые, с мраморным узором из светло-зеленых пятен. Цветение с середины июня по август.</t>
  </si>
  <si>
    <t>Цветы мелкие, собраны в пышные соцветия-метелки. Они имеют насыщенно-красный оттенок.</t>
  </si>
  <si>
    <t>Сорт с зелеными листами и рубиново-красными цветками.</t>
  </si>
  <si>
    <t>Период цветения начинается в мае и заканчивается в июне, продолжаясь около 3-4 недель.О Их отличительной чертой листьев является серебристо-бордовая окраск. Поверхность листьев гладкая, края резные. Цветоносы длинные, мелкие цветки белого цвета расположены на них строго вертикально.</t>
  </si>
  <si>
    <t>Компактный сорт, который вырастает всего на 60 см в высоту и ширину, с золотисто-оранжевыми лепестками</t>
  </si>
  <si>
    <t>Цветение обильное, повторное. Листья осенью – бронзово-красные. Сорт имеет награду «за садовые достоинства» от королевского садоводческого общества великобритании, 2006 и награду «растение года», 2008. На юбилейной (сотой) цветочной выставке в челси сорт вошёл в десятку лучших растений столетия.</t>
  </si>
  <si>
    <t>Герань Rozanne (Gerwat) была признана растением века на юбилейном сотом Цветочном шоу в Челси-2013. Обладает крупными (до 5 см в диаметре) колокольчиково-синими цветками лишь с небольшой примесью фиолетовинки и белым центром. Каждый лепесток украшают около пяти радиальных пурпурных штрихов. Цветет с мая до конца лета</t>
  </si>
  <si>
    <t>Истья и стебли мягко опушены и имеют сильный аромат.</t>
  </si>
  <si>
    <t>Листья очень эффектные, ремневидные, узкие, фиолетово-чёрные, длиной 25 см,</t>
  </si>
  <si>
    <t>Вечнозеленое низкорослое растение. Идеально подходит для посадки в бордюры, а также для рокариев. Высотой до 30–40 см, листья мелкие (длиной до 7 см), продолговатые, цельнокрайние, темно-зеленые, блестящие. Цветки мелкие, белые, собраны в зонтиковидное соцветие диаметром до 5 см; цветет в мае-июне</t>
  </si>
  <si>
    <t>Хорошо смотрится с можжевельником, просо, мискантусом, горянкой, барбарисом, бузиной, примулой, кипарисом</t>
  </si>
  <si>
    <t>Высота растения не превышает 15 см. Пятилепестные цветочки имеют правильную форму и белую окраску. Время цветения приходится на май-август</t>
  </si>
  <si>
    <t>Высота растения не превышает 15 см. Пятилепестные цветочки имеют правильную форму и розово-красную окраску. Время цветения приходится на май-август</t>
  </si>
  <si>
    <t>Листопадный кустарник с аккуратной округлой формой кроны. Высота до 80 см и ширина до 1 м.</t>
  </si>
  <si>
    <t>Невысокий листопадный кустарник с красивыми и душистыми листьями с красивой золотой листвой весной и летом. Душистые соцветия привлекают бабочек и пчел. Ценится за цветение в конце сезона, когда практически нет цветущих кустарников, а также за яркую листву в течение всего сезона.</t>
  </si>
  <si>
    <t>Компактный кустарник с темно-зелеными листьями</t>
  </si>
  <si>
    <t>Листья продолговато-ланцетные, сверху тёмно-зелёные, с нижней стороны серебристо-сине-зелёные, при соприкосновении издают хвойно-пряный аромат.</t>
  </si>
  <si>
    <t>Кустарник с золотисто-зелеными листьями</t>
  </si>
  <si>
    <t xml:space="preserve">Листья опушённые, серо-зелёные, при прикосновении ароматные. </t>
  </si>
  <si>
    <t>Новый сорт с розовыми цветами. Образует компактный густой куст. Высота 75 см</t>
  </si>
  <si>
    <t xml:space="preserve">Зеленые листья с ярко-золотой окантовкой </t>
  </si>
  <si>
    <t>С пестро-золотистой листвой</t>
  </si>
  <si>
    <t>Стебли ветвистые до 60 см высотой. Для сборных цветников, для срезки, посадки в бордюры или группами.</t>
  </si>
  <si>
    <t>Красивый округлый и компактный куст высотой до 45 см и шириной 55 см. Цветки диаметром 3-4 см, тёмно-красные, ромашковидные. Листья ярко-зелёные, узкие, нитевидные. Засухоустойчив, подходит для бордюров.</t>
  </si>
  <si>
    <t>Кустик компактный, высотой 20-30 см и диаметром около 50 см. Разрастается он быстро. Цветки (до 3 см) ярко-желтые, на солнце отливающие золотистым, с заостренными лепестками.</t>
  </si>
  <si>
    <t>Обильно- и длительноцветущий сорт. Не требует удаления отцветших соцветий, так как способен самоочищаться</t>
  </si>
  <si>
    <t>Отличается своим обильным и продолжительным живописным цветением, гармонично соседствует с дельфиниумом, люпином или чистецом шерстистым.</t>
  </si>
  <si>
    <t>Компактный рост и обильно цветущие пурпурно-синим цветом.</t>
  </si>
  <si>
    <t>Компактное растение до 45-55 см высотой и шириной с крепкими, негнущимися стеблями и с очень крупными цветами. Награжден на chelsea flower show 2013.</t>
  </si>
  <si>
    <t>Цветки многочисленные, лавандово-синие. Листья мелкие, серо-зеленые, ароматные. Растение высотой до 30-40 см. Цветет обильно и продолжительно в июне-августе</t>
  </si>
  <si>
    <t>Около 40-60 см в высоту. Кустик образовывается с сильноветвистых стеблей с густой листвой. Листики серовато-зеленого тона и слегка опушены. Соцветия трубчатой формы, мелкие фиолетового цвета собраны в кисти. Сорт одаривает всегда обильным цветением в июне-августе.</t>
  </si>
  <si>
    <t>Листья большие, серо-зелёные. В высоту куст до 60см</t>
  </si>
  <si>
    <t>Крупнее и крепче лаванды узколистной, более устойчивы к повышенной влажности и дают вдвое больше эфирного масла.</t>
  </si>
  <si>
    <t>Обладает хорошей зимостойкостью и выдерживает сильные холода</t>
  </si>
  <si>
    <t>Новое поколение ароматов phenomenal lavender</t>
  </si>
  <si>
    <t>Компактное растение с хорошим разветвелением. На каждом кусте одновременно распускается множество двухцветных ярких соцветий</t>
  </si>
  <si>
    <t>В случае ранней срезки, растение может зацвести повторно. Компактный сорт до 40см</t>
  </si>
  <si>
    <t>Растет в виде шара и достигает высоты 40 см. Листья опушенные, светло-зеленые</t>
  </si>
  <si>
    <t>Травянистый полукустарник высотой до 40 см в диаметре около 30 см. Листья зеленовато-серые с серебристым оттенком, опушенные. Цветы насыщенно-синие, с фиолетовыми тонами</t>
  </si>
  <si>
    <t>Высота взрослого растения 35-40 см. характеризуется , компактностью и высокой однородностью по габитусу</t>
  </si>
  <si>
    <t>Листья плотные, зеленовато-серые с кремовой окантовкой</t>
  </si>
  <si>
    <t>Самый серебристый сорт лаванды узколистной</t>
  </si>
  <si>
    <t xml:space="preserve">Пышные золотистые колосовидные соцветия, которые в 2-3 раза возвышаеются над розеткой листьев (высота стебля - 100 сантиметров, самой метелки - около 20 сантимтеров). </t>
  </si>
  <si>
    <t>Многолетник, незаменимый при создании классических английских миксбордеров. Мелкие зеленовато-желтые цветки очень многочисленны. Они собраны в пышные метельчатые соцветия, которые наподобие облака располагаются над листьями. Цветет манжетка обильно и продолжительно, с июня по август</t>
  </si>
  <si>
    <t>Плотное растение до 45 см высотой, с обильным цветением</t>
  </si>
  <si>
    <t>Ценится за свой цветочно-лиственный эффект. Растения образуют вертикальный пучок темно-зеленых листьев, которые осенью становятся огненно-оранжевыми и бронзовыми. Высокие шипы очень нежно-розовых цветов развиваются в серебристые перья, которые остаются на всю зиму. Растение вырастает до 120-150 см.</t>
  </si>
  <si>
    <t>Теплолюбивый злак высотой 40-60см (1,2-1,4м высотой с соцветиями). Листья узкие, шершавые, серебрист-серые, осенью желтеют. Цветет в сентябре одноцветковыми колосками в рыхлых, пушистых метелках изначально бронзового, а ближе к осени - белого цвета. Хорошо растет на солнечных, хорошо дренированных, увлажненных почвах.</t>
  </si>
  <si>
    <t>Высотой 1,8 м, шириной 0,8-0,9 м. Широкие кремово-полосатые листья со светло-зелеными прожилками. Ниспадающие листья образуют великолепный фонтан.</t>
  </si>
  <si>
    <t>Метелки красивого красно-коричневого цвета, в высоту 40см</t>
  </si>
  <si>
    <t>Соцветия при раскрытии серебристые, до2м в высоту</t>
  </si>
  <si>
    <t>Лист имеет выраженную белую полосу, из-за которой вся куртина смотрится слегка серебристой. Так же отличается от других мискантусов узким листом. У "нормального" мискантуса лист - то 12 мм, то 15, иногда больше 20. У Морнинг Лайта - 3-4 мм, максимум 5. Из-за этого вся куртина приобретает особенно ажурный, изящный облик.</t>
  </si>
  <si>
    <t>Красноватые кисти, многочисленные стебли достигают высоты до 2 м. Листья узкие, длиной около 1 м, с характерными белыми полосками по краям</t>
  </si>
  <si>
    <t>Прямостоячий эффектный куст с великолепными соцветиями.
Высотой до 1,8 м х шириной 1 м. Узкие листья становятся к осени зелено-красными. Ярко-бордово-красные соцветия к осени постепенно меняют окраску на угольно-фиолетовую, а затем на серебристую.</t>
  </si>
  <si>
    <t>Зеленые листья с ярко-белым цветом жилок ранней весной, летом и осенью окраска варьируется от более теплых ярких оранжево-красных до более прохладных фиолетово-пурпурных оттенков поздней осенью, в высоту100-130см</t>
  </si>
  <si>
    <t xml:space="preserve">Листья темно-зеленые, куст фонтанообразный, высотой до 1,2м. </t>
  </si>
  <si>
    <t xml:space="preserve">С голубовато-зеленым оттенком, а с наступлением осени, становится красно-оранжевым. Кусты данного сорта могут расти как поодиночке, так и большими группами. Характеристика сорта Хайдебраут (Heidebraut)
многолетний злак;
высота: 120-150 см;
</t>
  </si>
  <si>
    <t>Листовые пластины обладают сизо-зеленым окрасом, а осенью становятся золотистыми. В высоту до 1-1,2м</t>
  </si>
  <si>
    <t>Листва сизо-зеленая, куст прямостоячий. Высота куртины 30-40 см, с цветением 100-120 см</t>
  </si>
  <si>
    <t>Высота 40-120 см. Лист узкий, линейный, голубовато-зеленый, осенью— ярко-желтый.</t>
  </si>
  <si>
    <t>В высоту не превышают 40-50 см. Цветки очень пышные и довольно крупные, яркого пурпурно-розового оттенка. Монарда гибридная Пинк Лэйс очень ароматное растение</t>
  </si>
  <si>
    <t>Аромат лимонно-мятный. Стебли этого сорта подходят для срезки, букеты из Панорамы стоят в воде до 20 дней.</t>
  </si>
  <si>
    <t>Высота 100-120 см. Лист шероховатый, перисто-раздельный, от темно-изумрудного до нежно-зеленого цвета с сизым отливом, опушенный снизу. Цветет с июля до конца лета, цветок мелкий, воронковидный, голубой, соцветие - головка, диаметром 3-5,5 см</t>
  </si>
  <si>
    <t>Красивый травяной почвопокровник выглядит красиво, имеет шелковистую структуру поверхности</t>
  </si>
  <si>
    <t>Мятный вкус и банановое послевкусие. Высота: 30–45 см.</t>
  </si>
  <si>
    <t>Сорт мяты с насыщенным запахом апельсина. Благодаря отсутствию резкого холодящего вкуса, прекрасно подойдет как дополнение к десертам и другим сладким блюдам и напиткам.</t>
  </si>
  <si>
    <t>Обладает нежным запахом с нежным оттенком ананаса. Высота 30-40см</t>
  </si>
  <si>
    <t>До 40-50 см в высоту. Мята с сильно выраженным запахом конфетки Дюшес</t>
  </si>
  <si>
    <t>Обладает насыщенным ароматом с оттенком карамели</t>
  </si>
  <si>
    <t>Шоколадная мята свежая, сладковатая на вкус, обладает приятным ароматом. Стебли прочные, ровные, располагаются вертикально. В длину может вырастать до 60 см.</t>
  </si>
  <si>
    <t>Эффектное многолетнее растение имеет махровые или полумахровые цветы. Высота куста достигает 70 см. Достоинства растения: крупные соцветия (7–8 см в диаметре) и яркое сочетание белых лепестков и желтого центра.</t>
  </si>
  <si>
    <t>Овсяница аметистовая — медленно разрастающийся представитель рода. В то же время этот вид не нуждается в частых делениях и пересадках. Образует «игольчатые подушки», которые к 10 годам достигают метра в диаметре.
Листья шиловидные, удлиненные. Листовые пластинки окрашены в различные цвета: от зелено-синего до серебристо-голубого, округлые в основании. Зацветает в мае. Множественные цветоносные стебли несут метельчатые соцветия. На каждый продолговатый колосок приходится до восьми цветков.</t>
  </si>
  <si>
    <t>Декоративный злак шаровидной формы, высотой 25-30см. Листья линейные, жесткие, остроконечные, узкие и скрученные. Цветет в июне-июле. В это время из кочки вырастают длинные стебли с колосовидными сначало зеленоватыми, а затем светло-бежевыми соцветиями. Хорошо растет на освещенных, солнечных местах на любом типе почв, главное условие - сухих.</t>
  </si>
  <si>
    <t xml:space="preserve">Листья темно-зеленые слегка волнистые, красивые блестящие </t>
  </si>
  <si>
    <t>Листья нитевидные бледно-зеленые, цветение непримечательное, незаметное</t>
  </si>
  <si>
    <t>Листья тонкие, нитевидные, цвет листвы бронзово-коричневый, золотистый, цветение непримечательное не заметное</t>
  </si>
  <si>
    <t>Листва медно-коричневая летом, зимой приобретает оранжевый оттенок. Цветение не примечательное</t>
  </si>
  <si>
    <t>Травянистое растение с дугооразной тонкой длинной листвой. Куст до 50см высотой. Листья светло-зеленого цвета с кремовой полоской по середине. Растет медленно. Предпочитает хорошо дренированную, плодородную, увлажненную почву. Лучше растет в легкой тени/полутени. Не терпит засухи и затоплений. Зона зимостойкости 5 - (до -29).</t>
  </si>
  <si>
    <t>Высотой 20 см и шириной 30-40 см. Листья широкие, дуговидные, свеже-зелёные</t>
  </si>
  <si>
    <t>30-35 см ростом зелёная с центральной жёлтой полосой.</t>
  </si>
  <si>
    <t>Бледно-зеленые мясистые листья и стебли. Высота 40 см.</t>
  </si>
  <si>
    <t>Высота – до 40 – 60 см. Куст компактный, плотный. Цветение продолжительное, начинается в конце июля. Цветки не боятся холодов, цветение продолжается до сентября.</t>
  </si>
  <si>
    <t>Листья блестящие, темно-зеленые,декоративные в течение всего сезона цветки малозаметные. Высота растения – 20-30 см.</t>
  </si>
  <si>
    <t>Листья блестящие, зеленые, почвопокровник 20см в высоту</t>
  </si>
  <si>
    <t>Листья узкие, зелёные, высотой 40 см.</t>
  </si>
  <si>
    <t>Лист узкий, линейный, сочно-зеленый, осенью золотисто-желтый, эффектный сорт с длинными колосками</t>
  </si>
  <si>
    <t xml:space="preserve">Высота 0,45-0,6 м, но может быть выше, вырастая до 90 см. Сорт популярен благодаря светло-зеленым колоскам, появляющимся довольно рано – в июне-июле, цветет до октября. Позднее во время цветения соцветия приобретают соломенно-коричневый оттенок
</t>
  </si>
  <si>
    <t>Красивый сорт, образует фонтан листвы с пышными крупными соцветиями</t>
  </si>
  <si>
    <t>Листва золотая весной, летом становится лимонно-зеленой. Компактаня 0,3х0,3</t>
  </si>
  <si>
    <t>Листья дуговидные, узкие, зелёные, осенью золотистые и оранжевые, высотой 60-80 см. Соцветия большие, длиной 20 см</t>
  </si>
  <si>
    <t>Листья высотой 50 см, шириной 7 мм, тёмно-зелёные, осенью - золотисто-жёлтые. Цветоносы высотой 80 см</t>
  </si>
  <si>
    <t>Высота листьев 20 см, высота цветоносов 40 см., листья тёмно-зелёные</t>
  </si>
  <si>
    <t>Цветоносы высотой 75 см. Листья высотой 60 см, более широкие, чем у других сортов</t>
  </si>
  <si>
    <t>Цветоносы высотой 100 см. Листья высотой 50-60 см, узкие,зелёные, осенью – золотисто-коричневые</t>
  </si>
  <si>
    <t>Гибрид, полученный при скрещивании двух видов: лебедолистной и полынной. Кустарник высотой до 60 см с сизоватой листвой и фиолетово-синими цветками. Зацветает в июле</t>
  </si>
  <si>
    <t>Отличается от остальных видов аккуратными, более плотными и компактными соцветиями. Цветение приходится на июль-август.</t>
  </si>
  <si>
    <t>Листья высотой 50-60 см, осенью – красновато-коричневые. Цветоносы высотой 100 см. Соцветия крошечные, собраны в широкие воздушные красивые метёлки</t>
  </si>
  <si>
    <t>Листва зеленая, в течение сезона приобретает бордовые оттенки, высота 0,8м</t>
  </si>
  <si>
    <t>Листья серовато-зеленого цвета, ранней осенью становятся насыщенно-красными, высота 100-120см</t>
  </si>
  <si>
    <t>Метелки серовато-зеленые с оттенком красного. Цветет с начала августа до начала октября. Цветение декоративное. Высота 110-130 см. Превосходно держит форму (куст не разваливается).Листва голубовато-зеленая с медно-красными кончиками, очень эффектная. Осенняя окраска медно-красная.</t>
  </si>
  <si>
    <t xml:space="preserve">Достигает 80 см, с соцветием – 100 см. Ширина куста – 40 см. Цвет листьев темно-зеленый, осенью они становятся красно-пурпурными. Период цветения: июль-сентябрь. 
</t>
  </si>
  <si>
    <t>Изогнутые стебли хорошо смотрятся, в кашпо или на подпорной стене.размер 40х60</t>
  </si>
  <si>
    <t>Листья кожистые светло-зеленого окраса размер 50х80</t>
  </si>
  <si>
    <t xml:space="preserve">Сорт отличается крупными — до 10 см в диаметре — золотисто-желтыми “ромашками” соцветий. Серединка – почти черная. Высота прочных кустов около 70 см. Цветение очень длительное не только из-за обилия соцветий на кусте, но и из-за того, что каждый цветок чрезвычайно долго держится.
</t>
  </si>
  <si>
    <t>Используют для декора садов в провинциальном стиле, при оформлении клумб и цветников. Растение неплохо смотрится в срезке, поэтому востребовано у флористов.</t>
  </si>
  <si>
    <t>Высота до 30-35 см. Листовые пластины очень мясистые, гладкие, окрашенные в голубовато-зеленый тон. Цветение начинается с августа, а завершается во второй половине октября. Соцветия-зонтики, появляющиеся на концах стеблей, формируются из многочисленных мелких цветков. Диаметр зонтичного соцветия – 8-15 см. «Изюминкой» данного сорта является не только пышность соцветий, но и нежный окрас цветков – ярко-розовый.</t>
  </si>
  <si>
    <t>Сорт который украсит участок листвой и стеблями ярко-бронзового цвета. В период цветения, которое начинается в августе, растение покрывается плотными шапками соцветий, которые при закрытых бутонах имеют темно-красный цвет, а после полного открытия цвет становится более ярким, кораллово-красным. Эффектно смотрится с другими видами седума контрастных оттенков, в том числе с почвопокровными.</t>
  </si>
  <si>
    <t>Сеслерия достигает 40-50 сантиметров в высоту и образует полусферическую плотную кочку, листья сизо-зеленый</t>
  </si>
  <si>
    <t xml:space="preserve">Один из лучших сортов розовоцветной тиареллы. Листья тёмно-зелёные с тёмно-красными прожилками. Осенью листва на полном солнце бронзовая, в полутени – тёмно-глянцево-чёрная. Цветоносы высотой до 25 см. </t>
  </si>
  <si>
    <t>Зеленые резные с коричневыми вкраплениями листья</t>
  </si>
  <si>
    <t>Если листовую пластину слегка потереть, сразу ощущается лимонный аромат с присутствием тминово-анисовых ноток.Кисти соцветий состоят из мелких цветков нежно-розового оттенка. Растение цветет на протяжении всего лета</t>
  </si>
  <si>
    <t xml:space="preserve">Высота куста достигает 60-75 см. Листва насыщенная, зеленая и обильная. Изумительные цветки насыщенных и густых рубиновых, темно-красных, малиновых или карминно-огненных оттенков с нежной беловато-желтой сердцевиной.
</t>
  </si>
  <si>
    <t>Вырастает около 80 см в высоту. Период цветение происходит в июле-августе. Цветы белого окраса собраны в колосовидное соцветие.</t>
  </si>
  <si>
    <t>Вырастает около 80 см в высоту. Стебли довольно-таки крепкие и четырехгранные. Листья зеленого окраса и овальной формы. В июле-августе цветет розовыми цветами.</t>
  </si>
  <si>
    <t>Подушковидный куст разрастается до 30-35 сантиметров в диаметре. Стебель густо усыпан жесткими узкими листочками до 5 сантиметров в длину, они сохраняют свой темно-зеленый цвет с ранней весны до сильных морозов. Небольшие цветки (до 2,5 сантиметров) бело-розовые с ярким малиново-красным глазком, образуют соцветия.</t>
  </si>
  <si>
    <t>Имеет зеленую листву и сиреневые цветки. Высота взрослого растения не превышает 17 см. Цветение происходит в мае – июне, иногда осенью оно повторяется.</t>
  </si>
  <si>
    <t>Куст небольшой, около 15 сантиметров в высоту, плотный, хорошо покрывает почву. Зелень хорошо сохраняется до первых заморозков, с мая по июнь куст практически полностью покрыт небольшими, около 2-3 сантиметров в диаметре, белоснежными цветами.</t>
  </si>
  <si>
    <t>Шиловидный флокс с малиновыми цветками, высотой до 15см</t>
  </si>
  <si>
    <t>Листья чашевидные, голубые, медленно растущий сорт, размер м</t>
  </si>
  <si>
    <t>Компактный многолетник, образующий текстурные плотные розетки темно-зеленых листьев с волнистым краем. Цветет чистец очень обильно колосовидными соцветиями, состоящими из множества небольших двугубых цветков розовато-лиловой окраски. Период цветения с середины до конца лета.</t>
  </si>
  <si>
    <t>В отличие от чистеца шерстистого, ценится за привлекательное цветение и является красивоцветущим многолетником, высотой до 40 см, во время цветения до 60 см.</t>
  </si>
  <si>
    <t>Цветки нежно-розовые на безлистных крепких и жёстких цветоносах. Цветение в июне-августе. Высота 50 см, ширина 40 см</t>
  </si>
  <si>
    <t>Этот сорт шалфея может цвести повторно. Первый раз длинные (до 40-50 см) соцветия темно-фиолетового цвета распускаются в июне-июле. Мелкие цветочки могут раскрыться второй раз в сентябре</t>
  </si>
  <si>
    <t>Цветы распускаются в конце июня и собираются в длинные колосоподобные соцветия белого цвета. Период цветения длится до начала сентября.</t>
  </si>
  <si>
    <t>Компактный злак, образует аккуратную кочку длинных темно-зеленых листьев, размером 0,75х0,5. В июне-июле вырастают пышные метелки красновато-коричневого цвета</t>
  </si>
  <si>
    <t>Образует плотную куртинку, как и щучка дернистая, но изящнее, до 30–40 см в диаметре. Высота в цветении до 50–60 см.</t>
  </si>
  <si>
    <t>Эхинацея узколистная знаменита тем, что это очень выносливый и неприхотливый вид. Растения высотой 60–70 см с розовыми цветками. Ее используют в основном для массовых посадок в цветниках природного стиля.</t>
  </si>
  <si>
    <t>В высоту до 60см. Цветки крупные с кремово-белыми лепестками и зелено-желтым выпуклым цен ром. Срок цветения с июля по сентябрь</t>
  </si>
  <si>
    <t>Высотой около 120 сантиметров и шириной около 60 сантиметров. Имеет темно-зеленую листву и крупные пурпурно-зеленые соцветия диаметров до 12 сантиметров. Цветет с июля по сентябрь, при этом цветки издают приятный едва уловимый аромат</t>
  </si>
  <si>
    <t>Высота взрослого многолетника варьируется от 130 до 150 см. Листья имеют насыщенно-зеленый цвет. Цветет с июля по сентябрь, цветы в диаметре могут быть 10-12 сантиметров. Лепестки пурпурно-розового цвета</t>
  </si>
  <si>
    <t>Крупные (до 12 см) лимонно-жёлтые с зелёными конусами в середине. Высота растения – до 90 см, ширина – до 60 см. Ценится за продолжительный период цветения с июня по сентябрь.</t>
  </si>
  <si>
    <t>В высоту до 100-120 см, в ширину до 70 см. Крупные соцветия (диаметр до 12 см) цветут с июля до середины августа. Лепестки эхинацеи пурпурной Rubinstern светло-розовые, серединка отличается оранжевым оттенком</t>
  </si>
  <si>
    <t>Обильное цветение, неприхотливость, быстрый рост, красивая листва с необычным серебристым отливом. Белоснежные цветы, покрывающие сплошным ковром клумбу, опорную стенку или склон.</t>
  </si>
  <si>
    <t>Группа обрезки: II (слабая)</t>
  </si>
  <si>
    <t>новинка (2020); стоит внимания!</t>
  </si>
  <si>
    <t>княжик</t>
  </si>
  <si>
    <t>Группа обрезки: I (без обрезки)</t>
  </si>
  <si>
    <t>новинка (2021); стоит внимания!</t>
  </si>
  <si>
    <t>Группа обрезки: III (сильная)</t>
  </si>
  <si>
    <t>бессемянный</t>
  </si>
  <si>
    <t>белые ягоды</t>
  </si>
  <si>
    <t>перспективный сорт российской селекции</t>
  </si>
  <si>
    <t>Ice Crystal</t>
  </si>
  <si>
    <t>Snow Giant</t>
  </si>
  <si>
    <t>59-28-1701</t>
  </si>
  <si>
    <t>59-28-1366</t>
  </si>
  <si>
    <t>Rosalba</t>
  </si>
  <si>
    <t>59-28-1704</t>
  </si>
  <si>
    <t>87-102-0104</t>
  </si>
  <si>
    <t>махровый, крупный</t>
  </si>
  <si>
    <t>ароматный</t>
  </si>
  <si>
    <t>обильное цветение</t>
  </si>
  <si>
    <t>декоративен весь сезон</t>
  </si>
  <si>
    <t>медонос</t>
  </si>
  <si>
    <t>продолжительное цветение</t>
  </si>
  <si>
    <t>обильное цветение/крупный цветок</t>
  </si>
  <si>
    <t>обильное цветение/продолжительное цветение</t>
  </si>
  <si>
    <t>основный</t>
  </si>
  <si>
    <t>обильное/продолжительное цветение</t>
  </si>
  <si>
    <t>крупный цветок</t>
  </si>
  <si>
    <r>
      <t xml:space="preserve">Многолетние растения, злаки, травы - </t>
    </r>
    <r>
      <rPr>
        <b/>
        <sz val="14"/>
        <color rgb="FFFF0000"/>
        <rFont val="Calibri"/>
        <family val="2"/>
        <charset val="204"/>
        <scheme val="minor"/>
      </rPr>
      <t>Впервые в Предзаказе!</t>
    </r>
  </si>
  <si>
    <t>Самоплодный, зимостойкий, морозостойкость: -32°С.  Рек. регион: Центральный, скороплодность: на 4 год после высадки саженца, ежегодное, цветение: май, плодоношение: август.Сладкие, сочные и крупные плоды с успехом используются как для употребления в свежем виде, так и для консервации и приготовления ароматной выпечки. Даже косточки нашли свое применение в кулинарии.</t>
  </si>
  <si>
    <t>Самоплодный, морозостойкость: -36-40°С. Скороплодность: на 4-5 год после посадки, ежегодное;, полдоношение: начало августа. Универсальное назначение плодов. Популярно в качестве подвоя.</t>
  </si>
  <si>
    <t>Честично самоплодный, сорт среднего срока созревания, создан венгерскими селекционерами, неприхотливый, имеет высокую морозоустойчивость, скороплодность: на 3-4 год.</t>
  </si>
  <si>
    <t>Сорт универсального назначения, идет и для употребления в свежем виде, и для консервации и переработки. Дерево среднерослое, самоопыляемое. Созревает с середины сентября, плодоношение регулярное.</t>
  </si>
  <si>
    <t>Выведенный гибридный сорт винограда универсального предназначения. Употребляют его как в свежем виде, так и консервируют, а также изготавливают из него изюм, так как ягоды этого сорта не имеют косточек.</t>
  </si>
  <si>
    <t>Прекрасно зарекомендовал себя как стойкий к морозам сверхранний виноград без семян. Подходит для высаживания в условиях средней полосы. Широко используется в производстве вин, а также хорош в свежем и сушеном виде.</t>
  </si>
  <si>
    <t>Среднеспелый сорт голубики (созревание ягоды: конец июля-август), созревание ягод неодновременное, плодоношение очень обильное, регулярное, урожайность 6–9 кг. с куста. Ягоды очень вкусные, как в сыром виде, так и в переработанном. Плоды пригодны для домашних заготовок и для заморозки. Ягоды не растрескиваются, хорошо хранятся и транспортируются. Морозостоек до -32 градусов</t>
  </si>
  <si>
    <t>Устойчивость к основным заболеваниям: монилиозу, мумификации плодов, а также отмиранию ветвей. Требуется выращивание в паре с сортами-опылителями. Морозостойкость 30–32 градуса. Высокодекоративный куст.</t>
  </si>
  <si>
    <t>Сорт Бригитта Блю относится к поздним видам голубики, является высокорослым (куст достигает высоты в 1,8 м). Голубика растет быстро, кусты не слишком плотно прижаты друг к другу, плодоносить начинает на 4-м году жизни.</t>
  </si>
  <si>
    <t>Позднего срока плодоношения, с высокой степенью морозоустойчивости, без повреждения стеблей и корневой системы противостоит понижению температуры до -25 C.</t>
  </si>
  <si>
    <t>Среднепоздний сорт (середина августа). Куст высотой 150-190 см. Мякоть плотная, винно-сладкая, с выдающимся ароматом. Максимальный вкус ощущается только при полном созревании. Урожайность высокая, регулярная. Плоды созревают постепенно. В прохладное лето не все плоды успевают созреть до наступления первых заморозков. Зона 5, до -23ºС.</t>
  </si>
  <si>
    <t>Морозоустойчивость: -34 градуса, период от массового цветения до сбора плодов составляет 42–56 дней, поспевает во середине июля. Сорт урожайный — с одного куста можно собрать 6–8 кг ягод, сборы дружные, не растянутые.</t>
  </si>
  <si>
    <t>Голубика Эрлиблю является среднерослым сортом. Главными сортовыми особенностями культуры являются раннее плодоношение, устойчивость к морозам и мучнистой росе.</t>
  </si>
  <si>
    <t>Сорт Элиот относится к группе высокорослых, самоплодных, позднеспелых коммерческих сортов голубики садовой. Ягода при полном вызревании очень вкусная, сладкая, обладает тонким и приятным ароматом.</t>
  </si>
  <si>
    <t>Созревает в середине июля, зрелые плоды не опадают и могут долго висеть на кусте. Вкус очень сладкий. Мякоть плотная. Одинаково хороши в свежем виде и в любых блюдах и заготовках. Ягоды превосходно хранятся и транспортируются. Растения самоплодные, высотой 1,5 м, светолюбивые, предпочитают кислую почву. Отличается повышенной морозостойкостью (до -39 °С)</t>
  </si>
  <si>
    <t>Поздний сорт. На вкус плоды кисло-сладкие. Сорт очень морозостойкий (-35) хорошая устойчивость к заболеваниям.</t>
  </si>
  <si>
    <t>Отлично подходят для выращивания в регионах с суровыми климатическими условиями, благодаря высокому коэффициенту морозостойкости. Созревание ягод происходит в июле-августе. Плоды очень крупные, светло-синего оттенка, с плотной кожицей, которая защищает ягоды от порчи во время транспортировок и хранения. Голубика высокорослая Мидер может использоваться в качестве декоративного кустарника.</t>
  </si>
  <si>
    <t xml:space="preserve"> Ягоды крупные, ароматные, вкусные сладкие. Урожайность регулярно высокая: 8-9 кг со взрослого куста. Самоопыляемый куст голубики "Нельсон" отличается хорошей морозостойкостью, голубика без проблем переносит морозы до -30 градусов и абсолютно неприхотлива в выращивании.</t>
  </si>
  <si>
    <t>Куст очень декоративен благодаря светло-розовой окраске бутонов, темно-зеленым листьям. Цветки бело-розовые, очень эффектны. Ягоды крупные, вкусные, необычного для голубики розового цвета. Зимостойкость высокая. Морозостойкость хорошая, до -29°C.</t>
  </si>
  <si>
    <t>Ягоды насыщенного синего оттенка, круглые, сладкие с десертным ароматом. Плодоносит на второй-третий год после посадки. Плоды употребляются в свежем и переработанном виде для приготовления напитков и блюд На зиму растение не укрывают, при условии что мороз не ниже минус 34 градусов.</t>
  </si>
  <si>
    <t>Высокоурожайный сорт, который формирует вкусные и ароматные плоды. Универсальное назначение ягод позволяет использовать их не только в свежем виде, но и делать витаминные консервации и вкусные десерты</t>
  </si>
  <si>
    <t xml:space="preserve"> Очень урожайный сорт, так как ягоды появляются на растении два раза в год: летом и осенью. Ягоды сине-голубые, крупные и плотные, с сочной и сладкой мякотью. Растение очень выносливое и невероятно устойчивое к болезням, подходит для выращивания в холодных регионах. Употребляется как в свежем виде, так и в домашней кулинарии.</t>
  </si>
  <si>
    <t>Сорт среднераннего срока созревания. Ягоды голубики Торо очень крупные (до 3 см в диаметре, весом до 3-4гр!), красивого сизо-голубого цвета и замечательного вкуса (напоминает лесную чернику). Зимостойкость (-32°С, под снежным покровом выдержит и более низкие температуры).</t>
  </si>
  <si>
    <t>Компактная колоновидная крона, плоды окрашены в красный цвет, ранний сорт, плоды созревают в августе. На вкус груши сладкие, обладают отчетливой приятной кислинкой и совсем лишены терпкости. Плоды этого сорта универсальны в использовании. Дерево устойчиво к парше и другим заболеваниям.</t>
  </si>
  <si>
    <t>Сорт относится к категории рыночных и очень востребован потребителями благодаря хорошему вкусу и товарному внешнему виду плодов. Груши могут использоваться универсально. Сорт нетребователен к почвам. Высокая урожайность. Зимостойкость хорошая. Сорт устойчив к болезням.</t>
  </si>
  <si>
    <t>Очень раннее созревание плодов, высокая зимостойкость, урожайность, устойчивость к парше</t>
  </si>
  <si>
    <t>Высокая зимостойкость, скороплодность, хороший внешний вид плодов, вступает в плодоношение на 3-4 год после прививки. Урожай с дерева до 50 кг. Плодоношение регулярное. Зимостойкость очень высокая. Устойчив к парше. Высоко устойчив к экстремальным условиям среды и к болезням.</t>
  </si>
  <si>
    <t>Летний сорт. Получен от скрещивания (Вахта х Любимица Клапа) во  ВНИИГиСПР. Высокоурожайный. Зимостойкий. Дерево среднерослое. В плодоношение вступает на 4-5-й год. Крона компактная, узкопирамидальная. Плоды 140-160 г. Основной окрас зеленовато-желтый, покровная- буровато-красная по всей поверхности плода. Мякоть кремовая, нежная, очень сочная, маслянистая, кисловато-сладкого вкуса, с ароматом муската. Вкус очень приятный.</t>
  </si>
  <si>
    <t>Высокоурожайный зимний сорт с отменной лежкостью. Съемная зрелость одномерных, с выраженной грушевидной формой сладких плодов приходится на середину сентября.</t>
  </si>
  <si>
    <t>Известная ежевика Техас славится своей высокой урожайностью – до 5-7 кг вкусных ягод каждая по 10 г весом. Плоды созревают дружно в июле, в зависимости от весенних заморозков. Гибрид обильно и регулярно плодоносит, отличается большой силой роста.</t>
  </si>
  <si>
    <t xml:space="preserve">Вкус ягод — десертного типа, кисло-сладкий, без горечи. По использованию сорт универсальный: потребление в свежем виде, переработка (варенье, соки, джемы, вино, компоты), заморозка, сушка. Плоды созревают обычно в середине июня.
</t>
  </si>
  <si>
    <t>Среднепозднего срока созревания. Устойчив к осыпанию. Средняя урожайность с одного куста составляет 2,1 кг. Ягоды Жимолости съедобной 'Зимородок' крупные, массой 1,1 г., сочные, округло-овальной формы с утолщенным кончиком, темно-синие с голубым налетом. Вкус очень хороший, сладкий, без аромата, освежающий, без горечи. Назначение — десертное.</t>
  </si>
  <si>
    <t>К главным достоинствам жимолости Лазурная относят: крупные плоды с хорошим вкусом, частичную самоплодность, слабую осыпаемость ягод.</t>
  </si>
  <si>
    <t>Вкус десертный кисло-сладкий, без горечи. Для универсального использования.</t>
  </si>
  <si>
    <t>Вкус кисло-сладкий. Плоды не осыпаются. Созревание раннее, растянутое. Сорт универсального назначения. Зимостойкость и засухоустойчивость высокая. Не поражается болезнямии вредителями. Скороплодный, плодоносит на 2-й год после посадки в сад.</t>
  </si>
  <si>
    <t>Десертный вкус плодов, удобный сбор ягод, отличная урожайность, морозоустойчивость до -35 градусов.</t>
  </si>
  <si>
    <t>Высокая урожайность, раннее созревания, крупноплодность, хороший вкус плодов.</t>
  </si>
  <si>
    <t>Ягоды очень крупные,  масса 1 плода 1,4 г, кувшиновидные, фиолетово-синие, со слабо бугристой поверхностью. Вкус сладкий. Срок созревания ранний. Отличается отсутствием осыпаемости и высокой зимостойкостью.</t>
  </si>
  <si>
    <t xml:space="preserve">Крупные удлиненно-овальные ягоды с отличным десертным вкусом, массой до 2,1.  Сорт зимостойкий, относительно устойчивый к болезням. </t>
  </si>
  <si>
    <t>Ягоды крупные, массой до 1 г, красно – бордовые, с небольшой горчинкой. Грозди очень крупные. Период плодоношения приходится на сентябрь. К почве относительно нетребовательна, главное условие – достаточная плодородность. Зимостойкость хорошая, до – 25ºС.</t>
  </si>
  <si>
    <t>Сорт среднего срока созревания с высокой урожайностью, около 10-12 кг ягод с куста. Сорт самоплодный, но для лучшего урожая рекомендуется посадить еще хотя бы один куст другого сорта для опыления. Плоды ярко-красные, крупные, вкус кисло-сладкий с небольшой горечью.</t>
  </si>
  <si>
    <t>Зрелые плоды ярко-красные, округлые, крупные. Масса плода 0,9 грамм.
Вкус слабогорький с сильным ароматом. Высокая плотность кисти, урожайность нередко превышает 10 кг с куста. Сорт нетребователен к почвам. Морозостойкость и зимостойкость высокая.</t>
  </si>
  <si>
    <t>Ягоды насыщенного тёмно-красного почти бордового цвета кисло-сладкого вкуса со слабой горечью, содержат очень много витамина С! А также сорт прекрасно переносит морозы до -30°С, не подвержен заболеваниям и устойчив к вредителям.</t>
  </si>
  <si>
    <t>Куст сильнорослый со стелющимися толстыми побегами. Ягода очень крупная – до 3г, округлой формы. Кожица розовая, вкус кислый. Вступает в пору полного плодоношения на 3 – 4 год. Морозоустойчив.</t>
  </si>
  <si>
    <t>Созревание ягод происходит с конца октября. Они темно-красные до 2,5 см в диаметре и восковым налетом. Масса одной штуки от 1,5 до 1,9 грамм. Мякоть упругая твердая, у неё отличный вкус.</t>
  </si>
  <si>
    <t>Созревает в начале сентября. Плоды: красные, вес в пределах 1-2 г. Ягода очень ароматная и похожа на малину, состоит из 30-50 маленьких плодов. Вкус сладкий, с кислинкой. Является гибридом княженики и костяники.</t>
  </si>
  <si>
    <t xml:space="preserve">Это один из самых "долгоиграющих" крыжовников: общий период плодоношения составляет 15 лет! Плодоносит с середины лета до начала сентября. </t>
  </si>
  <si>
    <t>Бесшипный, морозоустойчивый, среднепоздний, сочные и мясистые плоды отличаются кисло-сладким вкусом. Сорт относится к десертным, но многие садоводы отмечают посредственность вкуса.</t>
  </si>
  <si>
    <t>Крупные ягоды весом до 6,5 г, круглые по форме, насыщенного красного оттенка, кожица тонкая, среднее количество семян; плоды имеют умеренный кислый вкус с небольшой сладостью; отличается устойчивостью к мучнистой росе, среднеустойчив к пилильщику и септориозу;хорошие показатели зимостойкости и засухоустойчивости;назначение универсальное, транспортабельность низкая.</t>
  </si>
  <si>
    <t>Продуктивность до 6 кг/куст, самоплодность до 49%. Зимостойкость и устойчивость к грибным болезням средняя. Достоинства сорта: десертный вкус и привлекательный внешний вид ягод.</t>
  </si>
  <si>
    <t>Сорт слегка шиповатый. Шипы редкие, короткие, слабые. На верхушках побегов и многолетних ветвях шипов нет. Назначение плодов универсальное. Ягоды в компотах не лопаются и не обесцвечиваются. Сорт обладает хорошей зимостойкостью.</t>
  </si>
  <si>
    <t>Достоинства сорта: высокая зимостойкость и продуктивность, устойчивость к американской мучнистой росе, крупноплодность и хорошие вкусовые качества ягод.</t>
  </si>
  <si>
    <t>Ремонтантный , крупноплодный сорт, побеги имеют крепкие острые шипы. Первые ягоды поспевают в конце августа. Один куст дает от 3кг малины.Цвет оригинальный, светло-желтый, при полном вызревании приближается к золотистому. Вкус сладковатый, с освежающей кислинкой.</t>
  </si>
  <si>
    <t>Бабье Лето – один из родоначальников многих ремонтантных сортов малины отечественной селекции. Относится к зимостойким сортам, под слоем снега (без искусственного укрытия) способна пережить морозы до –30°С. Мякоть – сочная, сладкая.</t>
  </si>
  <si>
    <t>Ягоды средней величины, при созревании черные с синеватым отливом, благодаря наличию воскового налета. В отличие от ежевики имеет мелкие косточки. Вкус плодов сладкий с привкусом черники. Морозостойкая.</t>
  </si>
  <si>
    <t>Вид: ремонтантный. Срок созревания: ранний, июль-октябрь. Плоды: 15-18 гр., малиново-красные. Урожайность: 5,5 кг/куст. Условия выращивания: открытый грунт.</t>
  </si>
  <si>
    <t>Плюсы облепихи Фругана: - обильный урожай - интересный внешний вид - не нужен сложный, постоянный уход Плоды облепихи Фругана созревают в августе-сентябре. Обладают округлой формой, ярким оранжевым цветом и собраны в плотные кисти.</t>
  </si>
  <si>
    <t>При средней сахаристости, плоды Гринсборо отличаются сбалансированным кисло-сладким вкусом и сильным персиковым ароматом. Раннеспелый, высокоурожайный сорт сочетает в себе зимостойкость и устойчивость к засухам, что позволяет значительно расширять зоны его выращивания.</t>
  </si>
  <si>
    <t>Рябина обыкновенная "Солнечная" раннеосеннего срока созревания, универсального назначения. Дерево среднерослое с метельчатой редкой кроной. В плодоношение вступает на 5-й год. Плоды продолговатые, ярко-оранжевые, массой 1,8 г. Мякоть ярко-желтая, без терпкости и горечи</t>
  </si>
  <si>
    <t>Слива Империал относится к колоновидным сортам. Компактное деревце не требовательно в уходе, обильно плодоносит, занимает мало места в саду. Сливу по праву можно назвать товарной из-за изысканного вкуса плодов, хорошей транспортабельности урожая.</t>
  </si>
  <si>
    <t xml:space="preserve">Сорт скороплодный, частично даже самоплодный. Он плодоносит на однолетнем приросте и на букетных веточках, опылители – сорта домашней сливы, урожай довольно регулярный. Вкус очень сладкий, мякоть зелено-желтого цвета, средней плотности, сочная. Созревают плоды 10-15 сентября, пригодны для потребления в свежем виде и для переработки. </t>
  </si>
  <si>
    <t>Плоды крупные до 20 г, кисло-сладкие, темно-синего цвета с восковым налетом. Мякоть грубая, ярко-желтого цвета, косточка легко отделяется от мякоти. Плоды созревают к середине сентября.</t>
  </si>
  <si>
    <t>Достоинства сорта: зимостойкость, урожайность, вкусовые качества, размер и внешний вид плодов.</t>
  </si>
  <si>
    <t>Среди главных достоинств сливы Утро: раннеспелость, самоплодность, относительная устойчивость к болезням, регулярность в плодоношении.</t>
  </si>
  <si>
    <t>Достоинства: повышенная зимостойкость древесины и цветковых почек, скороплодность, высокая урожайность, плоды привлекательные, хороших вкусовых качеств.</t>
  </si>
  <si>
    <t>В плодоношение дерево вступает на 3-й год после посадки, самобесплодный, но ранний сорт. Созревание плодов происходит в середине августа. Сорт может выдерживать очень сильные морозы, до –37 и даже –40С, но теплые зимы для нее губительны, потому что у дерева подпревает кора в нижней части ствола.</t>
  </si>
  <si>
    <t>Куст среднерослый, среднераскидистый, густой. Неодревесневшие побеги толстые, светло-зеленые, с розовым "загаром", блестящие. Морозостойкость высокая.</t>
  </si>
  <si>
    <t>Высокая урожайность, насыщенный вкус, рано даёт первые плоды, полна витаминов и устойчива к переменчивой погоде, высаживают во всех районах страны, где позволяют климатические условия.</t>
  </si>
  <si>
    <t>Высокоурожайный ранний сорт черной смородины польской селекции</t>
  </si>
  <si>
    <t>Высокоурожайный сорт смородины с привлекательными крупными ягодами, морозостойкий до -29 градусов.</t>
  </si>
  <si>
    <t>Крупноплодность, высокая урожайность и устойчивость к септориозу, антракнозу, галловой тле, очень хороший вкус ягод.</t>
  </si>
  <si>
    <t>Сорт зимостойкий, самоплодный, характеризуется высокой полевой устойчивостью к болезням и вредителям. Достоинства сорта: крупноплодный, урожайный, пряморослый, устойчив к мучнистой росе и антракнозу.</t>
  </si>
  <si>
    <t>Сорт зимостойкий, скороплодный, устойчив к мучнистой росе, пригоден для механизированной технологии возделывания, средняя урожайность 12,0 т/га. Достоинства сорта: скороплодность, крупноплодность, высокая продуктивность, отличные вкусовые качества ягод и продуктов переработки.</t>
  </si>
  <si>
    <t>Смородина Сюита Киевская - ранний сорт черной смородины. Кусты средней высоты. Побеги густо покрыты гроздьями ягод. Плоды - в меру ароматные сладкие достаточно большого размера ягоды с заметной кислинкой. Созревают почти одновременно. Побеги эластичны, поэтому плоды не осыпаются. Приспособлены для ручного сбора.</t>
  </si>
  <si>
    <t>Поздние сроки созревания в умеренном климате позволяют собирать обильный урожай в августе. Сорт неприхотливый в уходе, устойчивый к болезням. Нежные и ароматные ягоды десертного вкуса годны к употреблению в свежем, замороженном и консервированном виде.</t>
  </si>
  <si>
    <t xml:space="preserve">Саженцы смородины Маленький отличаются от других сортов тем, что они довольно устойчивы к изменениям окружающей среды и прекрасно выдерживают как летнюю жару, так и довольно сильные зимние морозы. </t>
  </si>
  <si>
    <t>Сорт среднего срока созревания. Куст сильнорослый, слабораскидистый, средней густоты. Растущие побеги средней толщины, блестящие, неопушенные, неокрашенные.</t>
  </si>
  <si>
    <t>Вызревает в середине июля, урожай собирают до сентября. Культура отличается стабильным, обильным плодоношением, со временем ягоды не мельчают</t>
  </si>
  <si>
    <t>Сорт черной смородины Пигмей отличается прекрасной урожайностью и очень крупными, вкусными сладкими плодами. Многие садоводы предпочитают именно этот сорт благодаря его непривычному сладкому вкусу.</t>
  </si>
  <si>
    <t>Один из лучших гибридов в обильности плодоношения. Высокоурожайный, самоплодный, скороплодный сорт. Крупная ягода, черная с небольшим блеском, кисло сладкого вкуса.</t>
  </si>
  <si>
    <t>Раннего срока созревания. Куст среднерослый, слабораскидистый, густой. Ягоды ладко-кислые. Сорт высокоурожайный, скороплодный и самоплодный. Почковым клещем и мучнистой росой поражается слабо.</t>
  </si>
  <si>
    <t>Относится к сортам черноплодной смородины среднепозднего срока созревания (в среднем, сбор ягод приходится на вторую половину июля), с высокими показателями морозостойкости и устойчивости к характерным грибковым недугам ягодных культур.</t>
  </si>
  <si>
    <t>Неприхотливый среднеспелый сорт, выведенный для климатических условий Урала и Сибири. Культуру успешно выращивают по всей России, поскольку она хорошо переносит морозы, засуху и перепады температур. Урожайность средняя.</t>
  </si>
  <si>
    <t>Желтоплодная черешня Рондо раннего срока созревания. Плоды средние (масса 4,7 г). Плоды золотисто-желтого цвета, со светло-желтым соком. Мякоть мягкая, нежная, очень сочная.</t>
  </si>
  <si>
    <t>Рубиновая ранняя – транспортабельный сорт раннего цветения, урожайный, устойчив к заболеваниям. Преимущества сорта: высокая урожайность, засухоустойчивость, хорошая переносимость зимы, ранний срок созревания плодов, десертный вкус.</t>
  </si>
  <si>
    <t>Летний сорт, выведенный в Германии. Среднерослое дерево, зимостойкое, устойчиво к парше и мучнистой росе. Плодоносит ежегодно, обильно. Мякоть плотная, скалывающаяся, очень сочная, кисло-сладкая с сильным, карамельным ароматом, отличного вкуса.</t>
  </si>
  <si>
    <t>Главным преимуществом этой яблони является ее завидная устойчивость к низким температурам. Культура имеет повышенную резистентность к парше и другим яблоневым инфекциям, регулярно дает высокие урожаи, неприхотлива в уходе и нетребовательная к почвам. Вкусные яблоки высокого товарного вида</t>
  </si>
  <si>
    <t>Самый распространенный в России сортотип яблони, классика садоводства</t>
  </si>
  <si>
    <t>Сорт яблони канадского происхождения, созревание плодов происходит в летний период. Мантет включен в Госреестр по Средневолжскому и Центральному регионам. Несмотря на некую схожесть с Грушовкой московской, плоды отличаются немного более крупными размерами и лучшими вкусовыми качествами.</t>
  </si>
  <si>
    <t>Высокие вкусовые и товарные качества плодов при зимостойкости выше Антоновки обыкновенной. Среди северных сортов десертного типа выделяется кроной, хорошим габитусом природного полукарлика, регулярным плодоношением.</t>
  </si>
  <si>
    <t>Достоинства сорта; скороплодность, высокая урожайность, высокие товарные и потребительские качества плодов летнего созревания, по зимостойкости и устойчивости к парше превосходит Мелбу.</t>
  </si>
  <si>
    <t>Дерево штамбовое, у сорта высокая зимостойкость для областей севернее Москвы, крупные, красные плоды рыночного типа, позднезимнее потребление плодов в сроки, когда практически все местные сорта уже вышли из лежки.</t>
  </si>
  <si>
    <t>Плоды средней массы, созревание приходится на конец лета; цвет ярко-желтый, покровный, полностью темной-красный или просто присутствует красный румянец; мякоть у яблок плотная, кремовая, легко откалывается, вкус характеризуется как кисло-сладкий.</t>
  </si>
  <si>
    <t>Отличаются скороплодностью, хорошей урожайностью и стабильностью плодоношения, а также длительным сроком хранения и устойчивостью к негативным факторам внешней среды. Яблони плодоносят уже на 3-й год после высадки. Когда урожай созревает, осыпаемость плодов не наблюдается</t>
  </si>
  <si>
    <t>Неприхотливость, устойчивость к парше и другим заболеваниям, высокая зимостойкость и урожайность отличают сорт яблони Юбиляр, дающий при этом вкуснейшие плоды отличных товарных качеств.</t>
  </si>
  <si>
    <t>Американская селекция, цветет в мае, созревает в середине сентября,кожица, и мякоть имеют бордово-красный оттенок, плодоношение начинается на 3-4 год после высадки саженца в открытый грунт выдерживает зимнюю температуру до -30°С</t>
  </si>
  <si>
    <t>Двудомная быстрорастущая лиана, сорт итальянской селекции. Зимостойкость до -28⁰C. Срок созревания-средне-поздний (конец сентября). Плоды могут достигать 30 г. Форма вытянуто-цилиндрическая, сжатая по бокам. Вкус очень сладкий с явно выраженным ароматом. Не допускать перезревания ягод, т.к. они могут растрескиваться и опадать. Лиана подходит для использования в декоративном качестве.</t>
  </si>
  <si>
    <t>Растения этого сорта не плодоносят, зато выступают опылителями для женских лиан. Декоративен, высокая морозостойкость</t>
  </si>
  <si>
    <t>Растение двудомное, быстрорастущее. Цветет в июне. Плодоносить начинает на 3-4-й год. Плоды крупные, яркой пурпурной окраски, созревают достаточно поздно - во второй половине сентября. Чтобы получить хороший урожай, необходимо иметь 2 мужских экземпляра на 5 женских. Морозостоей до -29⁰C</t>
  </si>
  <si>
    <t>Сорт годжи Биг Лайфберри выведен в Германии. Отличается очень крупными, сладкими плодами. Свободно выдерживают температуру от -26 до 38 градусов.</t>
  </si>
  <si>
    <t>Сорт желтоплодной малины польской селекции, ремонтантный (плодоношение на побегах текущего года),побеги высотой до 1.8 метра и выше,ошипован,ягода округлой формы 4-6 грамм, сорт урожайный , растянутого срока плодоношения (с начала августа и до заморозков) .Ягода данного сорта пригодна как для прямого потребления, так и для переработки.</t>
  </si>
  <si>
    <t>Сорт сливы среднего срока созревания, венгерка, масса плодов около 40г, тёмно-гаранатового цвета, созревание плодов в первой половине августа - 7-10 числа. Селекция Югославии. Мякоть плодов плотная, очень сладкая, с приятным ароматом, высоких вкусовых качеств. Очень хороший  промышленный сорт сливы.</t>
  </si>
  <si>
    <t>Достоинства сорта: высокая урожайность, высокие вкусовые качества, устойчив к грибковым заболеваниям</t>
  </si>
  <si>
    <t>Смородина белая Бланка обладает высокой устойчивостью к септориозу и другим заболеваниям. Этот самоплодный сорт регулярно и обильно плодоносит. Ягоды созревают в июле, принося до 4 кг с каждого куста. Полупрозрачные сладкие плоды универсальны в использовании. Они подходят для приготовления домашних вин, десертных блюд и выпечки.</t>
  </si>
  <si>
    <t>Сорт черешни раннего срока цветения, раннего срока созревания, плоды предназначены, главным образом, для потребления в свежем виде, но пригодны также для консервирования.</t>
  </si>
  <si>
    <t>Популярный сорт с крупными желтыми плодами с розово-красным румянцем с очень хорошими вкусовыми качествами. Мякоть кремово-желтая, сладкая с легко выраженным ароматом. Проявляет склонность к растрескиванию после дождя. Хорошо переносит транспортировку. Сроки созревания – середина июля.</t>
  </si>
  <si>
    <t>Плоды черешни Кордия черного цвета с плотной ароматной мякотью, очень вкусные и крупные до 11 грамм, сердцевидной слегка удлиненной формы. Преимущественно десертный сорт. Кордия созревает в среднепоздние сроки, на 7ю-8ю неделю от начала созревания первых сортов</t>
  </si>
  <si>
    <t>Главными достоинствами сорта Чемпион являются: высокие вкусовые качества плодов и их привлекательный внешний вид, высокая урожайность и скороплодность.</t>
  </si>
  <si>
    <t>на штамбе!</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</si>
  <si>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</si>
  <si>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Выдача заказов: с 17 апреля 2023</t>
  </si>
  <si>
    <t>46-335-0089</t>
  </si>
  <si>
    <t>46-335-0090</t>
  </si>
  <si>
    <t>46-335-0091</t>
  </si>
  <si>
    <t>46-335-0092</t>
  </si>
  <si>
    <t>46-335-0093</t>
  </si>
  <si>
    <t>46-335-0094</t>
  </si>
  <si>
    <t>46-335-0095</t>
  </si>
  <si>
    <t>46-335-0096</t>
  </si>
  <si>
    <t>46-335-0097</t>
  </si>
  <si>
    <t>46-335-0098</t>
  </si>
  <si>
    <t>46-335-0099</t>
  </si>
  <si>
    <t>46-335-0100</t>
  </si>
  <si>
    <t>46-335-0101</t>
  </si>
  <si>
    <t>46-335-0102</t>
  </si>
  <si>
    <t>87-07-10740</t>
  </si>
  <si>
    <t>87-07-10773</t>
  </si>
  <si>
    <t>87-07-11099</t>
  </si>
  <si>
    <t>87-07-11185</t>
  </si>
  <si>
    <t>87-07-2024</t>
  </si>
  <si>
    <t>87-07-7359</t>
  </si>
  <si>
    <t>87-07-7595</t>
  </si>
  <si>
    <t>87-07-7808</t>
  </si>
  <si>
    <t>87-07-9314</t>
  </si>
  <si>
    <t>59-60-1200</t>
  </si>
  <si>
    <t>59-60-1201</t>
  </si>
  <si>
    <t>59-03-1553</t>
  </si>
  <si>
    <t>59-03-2170</t>
  </si>
  <si>
    <t>59-60-1199</t>
  </si>
  <si>
    <t>59-03-1907</t>
  </si>
  <si>
    <t>59-60-1198</t>
  </si>
  <si>
    <t>46-38-11320</t>
  </si>
  <si>
    <t>46-38-3153</t>
  </si>
  <si>
    <t>46-38-0317</t>
  </si>
  <si>
    <t>46-38-0594</t>
  </si>
  <si>
    <t>46-38-11256</t>
  </si>
  <si>
    <t>59-03-1220</t>
  </si>
  <si>
    <t>59-03-1910</t>
  </si>
  <si>
    <t>46-38-2124</t>
  </si>
  <si>
    <t>59-03-0292</t>
  </si>
  <si>
    <t>59-03-0029</t>
  </si>
  <si>
    <t>46-38-0973</t>
  </si>
  <si>
    <t>46-38-1679</t>
  </si>
  <si>
    <t>46-38-2067</t>
  </si>
  <si>
    <t>46-38-7144</t>
  </si>
  <si>
    <t>46-38-0977</t>
  </si>
  <si>
    <t>87-115-0002</t>
  </si>
  <si>
    <t>87-115-0003</t>
  </si>
  <si>
    <t>87-115-0004</t>
  </si>
  <si>
    <t>87-115-0001</t>
  </si>
  <si>
    <t>87-115-0005</t>
  </si>
  <si>
    <t>87-115-0006</t>
  </si>
  <si>
    <t>87-115-0007</t>
  </si>
  <si>
    <t>87-115-0008</t>
  </si>
  <si>
    <t>87-115-0009</t>
  </si>
  <si>
    <t>87-115-0010</t>
  </si>
  <si>
    <t>87-115-0011</t>
  </si>
  <si>
    <t>87-115-0012</t>
  </si>
  <si>
    <t>87-115-0013</t>
  </si>
  <si>
    <t>87-115-0014</t>
  </si>
  <si>
    <t>87-71-0042</t>
  </si>
  <si>
    <t>87-71-0043</t>
  </si>
  <si>
    <t>87-71-0038</t>
  </si>
  <si>
    <t>87-71-0039</t>
  </si>
  <si>
    <t>87-71-0044</t>
  </si>
  <si>
    <t>87-71-0045</t>
  </si>
  <si>
    <t>87-71-0046</t>
  </si>
  <si>
    <t>87-71-0040</t>
  </si>
  <si>
    <t>87-71-0047</t>
  </si>
  <si>
    <t>87-71-0041</t>
  </si>
  <si>
    <t>87-71-0048</t>
  </si>
  <si>
    <t>87-115-0015</t>
  </si>
  <si>
    <t>87-115-0016</t>
  </si>
  <si>
    <t>87-115-0017</t>
  </si>
  <si>
    <t>87-115-0018</t>
  </si>
  <si>
    <t>87-115-0019</t>
  </si>
  <si>
    <t>87-115-0020</t>
  </si>
  <si>
    <t>87-115-0021</t>
  </si>
  <si>
    <t>87-115-0022</t>
  </si>
  <si>
    <t>87-115-0023</t>
  </si>
  <si>
    <t>87-115-0024</t>
  </si>
  <si>
    <t>87-115-0025</t>
  </si>
  <si>
    <t>87-115-0026</t>
  </si>
  <si>
    <t>46-38-11026</t>
  </si>
  <si>
    <t>46-38-3807</t>
  </si>
  <si>
    <t>46-38-11027</t>
  </si>
  <si>
    <t>46-38-11028</t>
  </si>
  <si>
    <t>46-38-11053</t>
  </si>
  <si>
    <t>30-05-0001</t>
  </si>
  <si>
    <t>46-38-11016</t>
  </si>
  <si>
    <t>46-38-7265</t>
  </si>
  <si>
    <t>46-38-11085</t>
  </si>
  <si>
    <t>46-38-11372</t>
  </si>
  <si>
    <t>46-38-0084</t>
  </si>
  <si>
    <t>46-38-1045</t>
  </si>
  <si>
    <t>46-38-2585</t>
  </si>
  <si>
    <t>46-38-3427</t>
  </si>
  <si>
    <t>46-38-11368</t>
  </si>
  <si>
    <t>46-38-0098</t>
  </si>
  <si>
    <t>46-38-1658</t>
  </si>
  <si>
    <t>46-38-0148</t>
  </si>
  <si>
    <t>46-38-7274</t>
  </si>
  <si>
    <t>46-38-11382</t>
  </si>
  <si>
    <t>46-38-7992</t>
  </si>
  <si>
    <t>46-38-11268</t>
  </si>
  <si>
    <t>46-38-11011</t>
  </si>
  <si>
    <t>46-38-0828</t>
  </si>
  <si>
    <t>46-38-2122</t>
  </si>
  <si>
    <t>46-38-0982</t>
  </si>
  <si>
    <t>46-38-11549</t>
  </si>
  <si>
    <t>46-38-12701</t>
  </si>
  <si>
    <t>46-38-3015</t>
  </si>
  <si>
    <t>46-38-11094</t>
  </si>
  <si>
    <t>46-38-11095</t>
  </si>
  <si>
    <t>46-38-11096</t>
  </si>
  <si>
    <t>46-38-11097</t>
  </si>
  <si>
    <t>46-38-0259</t>
  </si>
  <si>
    <t>46-38-1537</t>
  </si>
  <si>
    <t>46-38-7284</t>
  </si>
  <si>
    <t>46-38-11361</t>
  </si>
  <si>
    <t>46-38-3016</t>
  </si>
  <si>
    <t>46-38-2804</t>
  </si>
  <si>
    <t>46-38-0251</t>
  </si>
  <si>
    <t>46-38-1129</t>
  </si>
  <si>
    <t>46-38-11859</t>
  </si>
  <si>
    <t>46-38-11860</t>
  </si>
  <si>
    <t>46-38-0257</t>
  </si>
  <si>
    <t>46-38-11863</t>
  </si>
  <si>
    <t>46-38-4736</t>
  </si>
  <si>
    <t>46-38-2196/1</t>
  </si>
  <si>
    <t>46-38-2196</t>
  </si>
  <si>
    <t>46-38-11835</t>
  </si>
  <si>
    <t>46-38-1425/1</t>
  </si>
  <si>
    <t>46-38-2595</t>
  </si>
  <si>
    <t>46-38-11862</t>
  </si>
  <si>
    <t>46-38-11354</t>
  </si>
  <si>
    <t>46-38-11864</t>
  </si>
  <si>
    <t>46-38-11836</t>
  </si>
  <si>
    <t>46-38-11434</t>
  </si>
  <si>
    <t>46-38-5336</t>
  </si>
  <si>
    <t>46-38-11299</t>
  </si>
  <si>
    <t>46-38-0922</t>
  </si>
  <si>
    <t>46-38-1001</t>
  </si>
  <si>
    <t>46-38-2851/1</t>
  </si>
  <si>
    <t>46-38-4177</t>
  </si>
  <si>
    <t>46-38-2876/1</t>
  </si>
  <si>
    <t>46-38-4428/1</t>
  </si>
  <si>
    <t>46-38-0188</t>
  </si>
  <si>
    <t>46-38-11288</t>
  </si>
  <si>
    <t>46-38-11229</t>
  </si>
  <si>
    <t>46-38-2895/1</t>
  </si>
  <si>
    <t>46-38-11231</t>
  </si>
  <si>
    <t>46-38-2909/1</t>
  </si>
  <si>
    <t>46-38-2915/1</t>
  </si>
  <si>
    <t>46-38-11206</t>
  </si>
  <si>
    <t>46-38-8650/1</t>
  </si>
  <si>
    <t>46-38-8018/1</t>
  </si>
  <si>
    <t>46-38-11211</t>
  </si>
  <si>
    <t>46-38-11212</t>
  </si>
  <si>
    <t>46-38-5827</t>
  </si>
  <si>
    <t>46-38-2929/1</t>
  </si>
  <si>
    <t>46-38-2141/1</t>
  </si>
  <si>
    <t>46-38-7835</t>
  </si>
  <si>
    <t>PA 100-115</t>
  </si>
  <si>
    <t>Super Blue</t>
  </si>
  <si>
    <t>Maingold</t>
  </si>
  <si>
    <t>Rainbow's End</t>
  </si>
  <si>
    <t>Pumilio</t>
  </si>
  <si>
    <t>С2</t>
  </si>
  <si>
    <t>Atropurpurea</t>
  </si>
  <si>
    <t>Crataegus monogyna</t>
  </si>
  <si>
    <t>Боярышник однопестичный</t>
  </si>
  <si>
    <t>Annabelle</t>
  </si>
  <si>
    <t>Гортензия дуболистная (Hydrangea quercifolia Ice Crystal C5 40-60)</t>
  </si>
  <si>
    <t>Гортензия дуболистная (Hydrangea quercifolia Snow Giant C5 40-60)</t>
  </si>
  <si>
    <t xml:space="preserve">Black Diamonds Dark Angel® purple
</t>
  </si>
  <si>
    <t>Black Diamonds Dark Angel® red</t>
  </si>
  <si>
    <t>Black Diamonds Red Angel® purple</t>
  </si>
  <si>
    <t>Black Diamonds Red Angel® red</t>
  </si>
  <si>
    <t>Endless Summer® 'Bloomstar'® Pink</t>
  </si>
  <si>
    <t>Endless Summer® 'Summer Love' Purple</t>
  </si>
  <si>
    <t>Endless Summer® 'Summer Love' Red</t>
  </si>
  <si>
    <t>Endless Summer® 'The Bride</t>
  </si>
  <si>
    <t>Endless Summer® 'The Original Blue'</t>
  </si>
  <si>
    <t>Forever &amp; Ever® blue</t>
  </si>
  <si>
    <t>Forever &amp; Ever® pink</t>
  </si>
  <si>
    <t>Forever &amp; Ever® purple</t>
  </si>
  <si>
    <t>Forever &amp; Ever® red</t>
  </si>
  <si>
    <t>Forever &amp; Ever® white</t>
  </si>
  <si>
    <t>Light My Fire</t>
  </si>
  <si>
    <t>Magical Allegretto</t>
  </si>
  <si>
    <t>Magical Amazone</t>
  </si>
  <si>
    <t>Magical Amethyst</t>
  </si>
  <si>
    <t>Magical Blossom</t>
  </si>
  <si>
    <t>Magical Charlotte</t>
  </si>
  <si>
    <t>Magical Chocolate</t>
  </si>
  <si>
    <t>Magical Coral</t>
  </si>
  <si>
    <t>Magical Crimson</t>
  </si>
  <si>
    <t>Magical Linn</t>
  </si>
  <si>
    <t>Magical Sweet Ruby</t>
  </si>
  <si>
    <t>Music Collection Blue Ballad®</t>
  </si>
  <si>
    <t>Music Collection Blue Boogiewoogie®</t>
  </si>
  <si>
    <t>Music Collection Deep Purple Dance®</t>
  </si>
  <si>
    <t>Music Collection Pink Punk®</t>
  </si>
  <si>
    <t>Music Collection Red Reggae</t>
  </si>
  <si>
    <t>Music Collection Soft Pink Salsa</t>
  </si>
  <si>
    <t>Royalty Angel Wings® Blue</t>
  </si>
  <si>
    <t>Royalty Beauty of Boskoop®</t>
  </si>
  <si>
    <t>Royalty Black Knight</t>
  </si>
  <si>
    <t>Royalty Burning Hot</t>
  </si>
  <si>
    <t>Royalty Lady Mata Hari® blue</t>
  </si>
  <si>
    <t>Royalty Rosie® Purple</t>
  </si>
  <si>
    <t>Angels Blush</t>
  </si>
  <si>
    <t>Big Ben</t>
  </si>
  <si>
    <t>Candlelight</t>
  </si>
  <si>
    <t>Framboisine = Samarskya Lydia</t>
  </si>
  <si>
    <t>C1,3</t>
  </si>
  <si>
    <t>Little Fraise</t>
  </si>
  <si>
    <t>Magical Andes</t>
  </si>
  <si>
    <t>Elegantissima</t>
  </si>
  <si>
    <t>Kesselringii</t>
  </si>
  <si>
    <t>Cornus stolonifera</t>
  </si>
  <si>
    <t>Дерен отпрысковый</t>
  </si>
  <si>
    <t>Flaviramea</t>
  </si>
  <si>
    <t>Lonicera tatarica</t>
  </si>
  <si>
    <t>Жимолость татарская</t>
  </si>
  <si>
    <t>Cotoneaster lucidus</t>
  </si>
  <si>
    <t>Кизильник блестящий</t>
  </si>
  <si>
    <t>Goldfinger</t>
  </si>
  <si>
    <t>Marian Red Robin/Marrob</t>
  </si>
  <si>
    <t>Corylus avellana</t>
  </si>
  <si>
    <t>Лещина/Орешник обыкновенная</t>
  </si>
  <si>
    <t>Elaeagnus commutata</t>
  </si>
  <si>
    <t>Лох серебристый</t>
  </si>
  <si>
    <t>Elaeagnus angustifolia</t>
  </si>
  <si>
    <t>Лох узколистный</t>
  </si>
  <si>
    <t>Andre</t>
  </si>
  <si>
    <t>Rose rugosa</t>
  </si>
  <si>
    <t>Роза морщинистая</t>
  </si>
  <si>
    <t>Sorbaria sorbifolia</t>
  </si>
  <si>
    <t>Рябинник рябинолистный</t>
  </si>
  <si>
    <t>Syringa josikaea</t>
  </si>
  <si>
    <t>Сирень венгерская</t>
  </si>
  <si>
    <t>Amethyst</t>
  </si>
  <si>
    <t>President Grevy</t>
  </si>
  <si>
    <t>Zashchitnikam Bresta</t>
  </si>
  <si>
    <t>King Edward VII</t>
  </si>
  <si>
    <t>Spiraea arguta</t>
  </si>
  <si>
    <t>Спирея Аргута</t>
  </si>
  <si>
    <t>Spiraea billiardii</t>
  </si>
  <si>
    <t>Спирея Билларда</t>
  </si>
  <si>
    <t>Dipp</t>
  </si>
  <si>
    <t>Spiraea vanhouttei</t>
  </si>
  <si>
    <t>Спирея Вангутта</t>
  </si>
  <si>
    <t>Spiraea nipponica</t>
  </si>
  <si>
    <t>Спирея ниппонская</t>
  </si>
  <si>
    <t>Halward's Silver</t>
  </si>
  <si>
    <t>Snowmound</t>
  </si>
  <si>
    <t>Spiraea cinerea</t>
  </si>
  <si>
    <t>Спирея серая</t>
  </si>
  <si>
    <t>Grefsheim</t>
  </si>
  <si>
    <t>Firelight</t>
  </si>
  <si>
    <t>Goldmound</t>
  </si>
  <si>
    <t>Philadelphus coronarius</t>
  </si>
  <si>
    <t>Чубушник венечный</t>
  </si>
  <si>
    <t>Lavina</t>
  </si>
  <si>
    <t>Salix purpurea</t>
  </si>
  <si>
    <t>Ива пурпурная</t>
  </si>
  <si>
    <t>First Love</t>
  </si>
  <si>
    <t>Р9</t>
  </si>
  <si>
    <t>First Match</t>
  </si>
  <si>
    <t>Gaura lindheimeri</t>
  </si>
  <si>
    <t>Гаура Линдхеймера</t>
  </si>
  <si>
    <t>Cherry Brandy</t>
  </si>
  <si>
    <t>Heuchera villosa</t>
  </si>
  <si>
    <t>Гейхера волосистая</t>
  </si>
  <si>
    <t>Pistaсhe</t>
  </si>
  <si>
    <t>Heuchera hybrida</t>
  </si>
  <si>
    <t>Гейхера гибридная</t>
  </si>
  <si>
    <t>Binoche</t>
  </si>
  <si>
    <t>Red Lightning</t>
  </si>
  <si>
    <t>Hypericum</t>
  </si>
  <si>
    <t>Зверобой</t>
  </si>
  <si>
    <t>Kerria japonica</t>
  </si>
  <si>
    <t>Керрия японская</t>
  </si>
  <si>
    <t>Golden Guinea</t>
  </si>
  <si>
    <t>Yaku Jima</t>
  </si>
  <si>
    <t>Zebrinus</t>
  </si>
  <si>
    <t>Brillant</t>
  </si>
  <si>
    <t>Sedum hybride</t>
  </si>
  <si>
    <t>Очиток обыкновенный</t>
  </si>
  <si>
    <t>Herbstfreude</t>
  </si>
  <si>
    <t>Big Daddy</t>
  </si>
  <si>
    <t>Echinacea hybrid</t>
  </si>
  <si>
    <t>Эхинацея гибридная</t>
  </si>
  <si>
    <t>Mama Mia</t>
  </si>
  <si>
    <t>Guava Ice</t>
  </si>
  <si>
    <t>Milkshake</t>
  </si>
  <si>
    <t>Pink Poodle</t>
  </si>
  <si>
    <t>Virgin</t>
  </si>
  <si>
    <t>Алыча/Русская слива</t>
  </si>
  <si>
    <t>Кубанская комета</t>
  </si>
  <si>
    <t>C5/7</t>
  </si>
  <si>
    <t>Ника</t>
  </si>
  <si>
    <t>140-180</t>
  </si>
  <si>
    <t>Просто Мария</t>
  </si>
  <si>
    <t>Донской морозоустойчивый</t>
  </si>
  <si>
    <t>Sorbus aucuparia</t>
  </si>
  <si>
    <t>Sheerwater Seedling</t>
  </si>
  <si>
    <t>Желтая самоплодная</t>
  </si>
  <si>
    <t>Синий дар</t>
  </si>
  <si>
    <t>Брянская</t>
  </si>
  <si>
    <t>C7/10</t>
  </si>
  <si>
    <t>Фатеж</t>
  </si>
  <si>
    <t>C5/10</t>
  </si>
  <si>
    <t>Янтарная</t>
  </si>
  <si>
    <t>Morus alba</t>
  </si>
  <si>
    <t>Шелковица белая</t>
  </si>
  <si>
    <t>Morus black</t>
  </si>
  <si>
    <t>Шелковица черная</t>
  </si>
  <si>
    <t>Антоновка золотая</t>
  </si>
  <si>
    <t>Коричное новое</t>
  </si>
  <si>
    <t>Красное раннее</t>
  </si>
  <si>
    <t>Мелба</t>
  </si>
  <si>
    <t>Пепин Шафранный</t>
  </si>
  <si>
    <t>Свежесть</t>
  </si>
  <si>
    <t xml:space="preserve">Медленнорастущий карликовый сорт с плотной конической кроной. С короткой тёмно-зелёной хвоей и вертикально расположенными побегами. Весенний прирост светло-кремово-зелёного цвета, летний имеет более интенсивную кремово-жёлтую окраску.
</t>
  </si>
  <si>
    <t>Куст высотой до 1,2 м, густой, компактный. Листья крупные, темно-зеленые с глубокими бордово - коричневыми оттенками и светло-зелеными прожилками. Стерильные цветки большие, лилово-фиолетовые, в известковой почве будут розовыми. Плодущие центральные цветки – почти всегда в нераскрытых бутонах. Зимостойкость до -24</t>
  </si>
  <si>
    <t>Куст высотой до 1,2 м, густой, компактный. Листья крупные, темно-зеленые с глубокими бордово - коричневыми оттенками и светло-зелеными прожилками. Осенью становятся темно-красными. Соцветия плоские, щитковидные. Стерильные цветки по краям соцветия раскрываются насыщенно пурпурно-красным цветом по краю лепестка и почти желтым в центре. Средний диаметр бутонов — 25-30 см. Не менее важной особенностью сортовой разновидности является большое количество отдельных цветков, средний диаметр которых составляет 2-3 см Цвет цветка определяется рН почвы.  Особенность гибрида — это обильное и продолжительное цветение, которое длится с июля по октябрь в зависимости от климатических условий и выбранного метода выращивания. Зимостойкость до -24</t>
  </si>
  <si>
    <t xml:space="preserve"> Золотая медаль и Лучший новый сорт GLAS (Ирландия)
- Золотая медаль RHS Hampton Court Palace Flower Show 2014
- Серебряная медаль HTA National Plant Show 2014 Великобритания.</t>
  </si>
  <si>
    <t>Куст высотой до 1,2м, густой, компактный. Листья большие, тёмно-зелёные с бронзово-коричневатым налётом, молодые листья пурпурные, жилки очень заметные, зелёные.Стерильные цветки большие, фиолетовые в кислой почве и красные в щелочной. Плодущие центральные цветки – почти всегда в нераскрытых бутонах. Соцветия щитковидные. Цветение в июле-сентябре на прошлогодних побегах. Зимостойкость до -24</t>
  </si>
  <si>
    <t>Куст высотой до 1,2м, густой, компактный. Листья крупные чёрно-зелёные, зеленые с контрастными светлыми прожилками, осенью желто-зеленые. Соцветия сначала желтоватые, позже розовеют, затем становятся красными (в щелочной почве) . Средний диаметр бутонов — 25-30 см. Зимостойкость до -24</t>
  </si>
  <si>
    <t>Куст высотой и диаметром до 1,5м. Побеги бордовые, прочные. Жилки и вены на листовой пластинке бордовые. Цветет красивыми, крупными шарообразными соцветиями диаметром 15-18 см, состоящими из стерильных цветов розового или синего цвета - в зависимости от кислотности почвы. Способна образовывать цветки на побегах этого года так же хорошо, как и на побегах прошлого года. Зимостойкость до -24</t>
  </si>
  <si>
    <t>Куст компактный, густой до 1м. и диаметром 70 см. Цветки тёмно-фиолетовые, в шаровидных соцветиях. Окраска может медленно меняться в зависимости от кислотности почвы. Цветение обильное, длительное, в июне-сентябре. Цветёт на прошлогодних побегах и побегах текущего года. Побеги прочные, толстые, рубиново-красные. Зимостойкость до -24</t>
  </si>
  <si>
    <t>Куст компактный, густой до 1м. и диаметром 70 см. Цветки малиново-красные, в шаровидных соцветиях. Окраска может медленно меняться в зависимости от кислотности почвы. Цветение обильное, длительное, в июне-сентябре. Цветёт на прошлогодних побегах и побегах текущего года. Побеги прочные, толстые, рубиново-красные. Зимостойкость до -24</t>
  </si>
  <si>
    <t>Куст компактный, высотой до1,2 м и и шириной 1,20 м. Листья глянцевые, тёмно-зелёные, устойчивые к болезням. Побеги сильные. Цветки преимущественно стерильные, большинство из них полумахровые, вначале белые, затем постепенно приобретают бледно-розовый цвет на щелочных почвах или светло-голубой цвет на кислых почвах. Зимостойкость до -24</t>
  </si>
  <si>
    <t>Куст высотой и шириной до1,2 м. Побеги прочные, толстые, рубиново-красные.Цветки голубые, в красивых шаровидных соцветиях диаметром 10-15 см. При выращивании в нейтральной или щелочной почве цветки будут медленно розоветь, при выращивании в кислой почве останутся голубыми. Цветение при благоприятных условиях обильное, длительное, на прошлогодних побегах и побегах текущего года в июне-августе. Зимостойкость до -24</t>
  </si>
  <si>
    <t>Куст высотой и шириной до 1м. Листья крупные, вначале ярко-зелёные, затем тёмно-зелёные.  Цветки интенсивно голубые (в щелочной почве будут розовыми), собраны в красивые шаровидные соцветия. диаметром 15-20 см. Цветение обильное в июле-сентябре на побегах прошлого года и текущего. Зимостойкость до -24</t>
  </si>
  <si>
    <t>Куст высотой и шириной до 1м. Листья крупные, вначале ярко-зелёные, затем тёмно-зелёные.  Цветки стерильные, розовые, при посадке в кислую почву будут голубыми. Соцветия красивые, шаровидные, диаметром 10-15 см. Цветёт всё лето на прошлогодних побегах и побегах текущего года.  Зимостойкость до -24</t>
  </si>
  <si>
    <t>Куст высотой и шириной до 1м. Листья крупные, глянцевые. Цветки с фиолетовыми оттенками, собраны в большие шаровидные соцветия. Цветение обильное в июле-сентябре на побегах прошлого года и текущего. Зимостойкость до -24</t>
  </si>
  <si>
    <t>Куст высотой и шириной до 1м. Листья крупные, глянцевые. Побеги бордовые.  Цветки блестящие,  красные, собраны в большие шаровидные соцветия. Цветение обильное в июле-сентябре на побегах прошлого года и текущего.Зимостойкость до -24</t>
  </si>
  <si>
    <t>Куст высотой и шириной до 1м. Листья крупные, вначале ярко-зелёные, затем тёмно-зелёные. Цветки белые, собраны в красивые шаровидные соцветия. Цветение обильное в июле-сентябре на побегах прошлого года и текущего. Зимостойкость до -24</t>
  </si>
  <si>
    <t>Гортензия хамелеон, меняет окрас 3-4 раза за сезон</t>
  </si>
  <si>
    <t xml:space="preserve"> Гортензия из серии  "Black Diamonds". Эффектные соцветия,  бело-зеленые лепестки с огненно-красным краем. Лист тем но-зеленый. Куст компактный высотой и шириной до 1м. Зимостойкость до -24</t>
  </si>
  <si>
    <t>Компактная гортензия с обилием ярко-красных соцветий, цветы с оригинальной «надорванной» формой лепестка диаметром 5-5,5 см собраны в соцветия-шары размером 15-20 см. Зимостойкость до -24</t>
  </si>
  <si>
    <t>Исключительная гортензия, изящные чашеобразные цветы образуют плотные соцветия, создающие кружевной эффект. Цветы обычно розовые с оттенком зеленого на кончиках, но могут быть и голубыми, в зависимости от рН  почвы. Диаметр цветка до 25см. Цветёт на прошлогодних побегах и побегах текущего года. Куст компактный высотой и шириной до 1м. Зимостойкость до -24</t>
  </si>
  <si>
    <t>Очень оригинальный сорт. Цветки постоянно меняют окраску. Соцветия  шаровидные,  крупные, до 25 см в диаметре. Цветки могут быть розовыми полностью, а могут – зеленоватыми. Но к осени они все равно станут розовыми с выразительной зеленой окантовкой.  Компактный куст, 90-120 см в высоту и до 90 см в диаметре. Зимостойкость до -24</t>
  </si>
  <si>
    <t>Компактная гортензия с нежно-розовыми цветками, переходящими в зеленый с розового края. Листья темно зеленые. Куст компактный высотой и шириной до 1м. Зимостойкость до -24</t>
  </si>
  <si>
    <t>Крупные красные цветы с зелеными кончиками лепестков. Листья темно-зеленые, зубчатые.  Куст компактный  высотой  и шириной до 1 м. Зимостойкость -24</t>
  </si>
  <si>
    <t xml:space="preserve">Соцветия эффектного шоколадно-бордового цвета, диаметром до 20см. Куст компактный  высотой  и шириной до 1 м. Зимостойкость -24 </t>
  </si>
  <si>
    <t>Цветение очень обильное. Цветки вначале бледно-зелёные, затем кораллово-розовые до розовых с фиолетовыми краями, потом зелёные с белыми краями. Цветки собраны в большие соцветия диаметром 20 см, которые отлично подходят для срезки. Кусты высотой и шириной  до 1 м. Побеги толстые, крепкие. Листья тёмно-зелёные. Зимостойкость до -24</t>
  </si>
  <si>
    <t>Компактный куст, чьи яблочно-зеленые цветки с кружевной каймой раскрываются с красным оттенком, к осени преобретая красно-бордовый цвет. Зимостойкость до -24</t>
  </si>
  <si>
    <t>Волшебные двухцветные цветы.  Красивый бело-розовый цветок, до 20см в диаметре. Куст компактный высотой и шириной  до 0,8 м.Зимостойкость до -24</t>
  </si>
  <si>
    <t xml:space="preserve">Соцветия ярко-розовые, крупные до 20см в диметре. Лист темно-зеленый. Куст компактный  высотой  и шириной до 1 м. Зимостойкость -24 </t>
  </si>
  <si>
    <t>Куст высотой и шириной до 1м. Листья крупные, сочно зеленые. Шапки соцветий пышные, округлые, собраны из крупных сине-голубых цветков.  Цветет с июня по сентябрь  как на перезимовавших побегах, так и на побегах текущего года. Зимостойкость до -24</t>
  </si>
  <si>
    <t>Куст высотой и шириной до 1м. Листья крупные, темно зеленые. Шапки соцветий пышные, округлые, собраны из крупных темно-синих цветков. Цветение обильное, на побегах текущего года с июля по сентябрь. Зимостойкость до -24</t>
  </si>
  <si>
    <t>Куст высотой до 1м и шириной до 0,8м. Листва глянцевая, зубчатая по краю.  Цветки крупные, в начале роспуска красно-фиолетовые, затем фиолетовые и позднее тёмно-фиолетовые. Соцветия шаровидные, крупные. Цветение обильное, на побегах текущего года с июля по сентябрь. Зимостойкость до -24</t>
  </si>
  <si>
    <t>Куст высотой и шириной до 1м. Листья крупные, темно зеленые. Шапки соцветий пышные, округлые, собраны из крупных густо-розовых цветков. Цветение обильное, на побегах текущего года с июля по сентябрь. Зимостойкость до -24</t>
  </si>
  <si>
    <t>Куст высотой и шириной до 1м. Листья крупные, темно зеленые. Цветки вначале зеленовато-жёлтые, затем тёмно-красные, на ярком солнце розово-красные. При посадке в кислую почву постепенно становятся фиолетовыми, на ярком солнце голубыми. Соцветия шаровидные, крупные. Цветение обильное, на побегах текущего года с июля по сентябрь. Зимостойкость до -24</t>
  </si>
  <si>
    <t>Куст высотой и шириной до 1м.Листва тёмно-зелёная, глянцевая, зубчатая по краю. Цветки крупные, нежно-розовые. Соцветия шаровидные, крупные.  Цветение обильное, на побегах текущего года с июля по сентябрь. Зимостойкость до -24</t>
  </si>
  <si>
    <t>Куст высотой 90см и шириной 1,2м. Листья зеленые, зубчатые по краю. Соцветия  большие  раскрываются с бледно-зеленого, а затем  до нежного  фиолетово-синего цвета.  Зимостойкость до -24</t>
  </si>
  <si>
    <t>Куст высотой до 1м. Листья темно-зеленые. Соцветия большие раскрываются зелеными с ярко-розовым краем, затем до кремово-белого с ярко-розовым краем. Зимостойкость до -24</t>
  </si>
  <si>
    <t>Золотая медалистка Plantarium 2018.</t>
  </si>
  <si>
    <t>Куст высотой до 1м. Листья темно-зеленые. Соцветия очень темные, бордово-красные луковичные цветы с оттенками черного. Цветение длительное.  Новинка 2018г Золотая медалистка Plantarium 2018. Зимостойкость до -24</t>
  </si>
  <si>
    <t>Куст высотой до 1м. Листья темно-зеленые. Соцветия большие, темно-красные . Зимостойкость до -24</t>
  </si>
  <si>
    <t>Куст высотой до 1м. Листья темно-зеленые. Стебли крепкие. Оттенок цветков варьируется от красно-кремово-белого с зеленым до фиолетового. Уникальность его заключается в большом разнообразии различных фаз отдельных цветков на растении, а также в сочетании темных и светлых цветков в одном соцветии и в одном цветке. Признана лучшей новинкой на  выставки Plantarium-2017. Зимостойкость до -24</t>
  </si>
  <si>
    <t>Куст высотой до 1м. Листья темно-зеленые. Стебли крепкие.Соцветия крупные, плотные пурупурного цвета. Зимостойкость -24</t>
  </si>
  <si>
    <t>стоит внимания! Популярный</t>
  </si>
  <si>
    <t>интересный сорт, очень перспективный, российская селекция</t>
  </si>
  <si>
    <t>FR</t>
  </si>
  <si>
    <t>BL</t>
  </si>
  <si>
    <t>PA 40-60</t>
  </si>
  <si>
    <t>87-34-0075</t>
  </si>
  <si>
    <t>87-34-0294</t>
  </si>
  <si>
    <t>Nelly D</t>
  </si>
  <si>
    <t>59-60-1202</t>
  </si>
  <si>
    <t>59-60-1203</t>
  </si>
  <si>
    <t>Peve Tijn (syn.Tijn)</t>
  </si>
  <si>
    <t>59-22-0674</t>
  </si>
  <si>
    <t>59-22-0690</t>
  </si>
  <si>
    <t>Glauca</t>
  </si>
  <si>
    <t>87-115-0027</t>
  </si>
  <si>
    <t>87-102-0187</t>
  </si>
  <si>
    <t>87-102-0048</t>
  </si>
  <si>
    <t>Sanders Blue</t>
  </si>
  <si>
    <t>54-05-0098</t>
  </si>
  <si>
    <t xml:space="preserve">Juniperus scopulorum </t>
  </si>
  <si>
    <t>54-05-0051</t>
  </si>
  <si>
    <t>Moonglow</t>
  </si>
  <si>
    <t>54-05-0211</t>
  </si>
  <si>
    <t xml:space="preserve">Juniperus procumbens </t>
  </si>
  <si>
    <t xml:space="preserve">Nana </t>
  </si>
  <si>
    <t>54-05-0035</t>
  </si>
  <si>
    <t xml:space="preserve">Juniperus chinensis </t>
  </si>
  <si>
    <t>54-05-0212</t>
  </si>
  <si>
    <t xml:space="preserve">Thuja occidentalis </t>
  </si>
  <si>
    <t>54-05-0195</t>
  </si>
  <si>
    <t>100+</t>
  </si>
  <si>
    <t>54-05-0126</t>
  </si>
  <si>
    <t>125+</t>
  </si>
  <si>
    <t>54-05-0038</t>
  </si>
  <si>
    <t>54-05-0213</t>
  </si>
  <si>
    <t>54-05-0130</t>
  </si>
  <si>
    <t>54-05-0143</t>
  </si>
  <si>
    <t xml:space="preserve">Yellow Ribbon </t>
  </si>
  <si>
    <t>54-05-0028</t>
  </si>
  <si>
    <t xml:space="preserve">Smaragd </t>
  </si>
  <si>
    <t>54-05-0015</t>
  </si>
  <si>
    <t>100-125</t>
  </si>
  <si>
    <t>54-05-0048</t>
  </si>
  <si>
    <t>59-03-0030</t>
  </si>
  <si>
    <t>Карликовое хвойное дерево, которое в первую очередь ценится в саду за декоративную шаровидную форму. Имеет привлекательную светло-зеленую хвою с голубоватым пестрым оттенком. Скрученная хвоя очень декоративна и остается светло-зеленой в течение всей зимы.</t>
  </si>
  <si>
    <t>Карликовая ель,  хвоя жёлто-зелёная, снизу серебристо-зелёная, что даёт красивый трёхцветный эффект. </t>
  </si>
  <si>
    <t>Стелющийся кустарник, в высоту достигающий 1,5 м, а диаметр его- около 4 метров. Считается кустарником быстрорастущим, с течением времени охватывает большие территории. Хвоя сине-зеленого цвета, ближе к зиме становится с бронзовым оттенком.</t>
  </si>
  <si>
    <t>Самый популярный сорт Туи западной со стройной компактной равномерной кроной, высотой до 4–6 м и диаметром кроны до 1–1,8 м. Хвоя глянцевая, ярко-зелёная, плотная. Растёт быстро.</t>
  </si>
  <si>
    <t>нежной голубой окрас кроны</t>
  </si>
  <si>
    <t>Красивая конусовидная форма кроны, вместе с нежной голубой раскраской кроны идеально подчеркивает практически любую композицию. Растет эта ель относительно медленно, по 5-7 см в год. В 10 лет высота в пределах 0,7-0,8 м. </t>
  </si>
  <si>
    <t>Декоративный вечнозеленый кустарник. Форма кроны – пирамидальная с широким основанием. Ветви имеют вертикальное направление, слегка отклоняются в стороны.Хвоя красивого серебристо-голубого оттенка, чешуйчатая, плотная, не колючая.</t>
  </si>
  <si>
    <t>Стелющаяся низкая форма с плотной кроной и жестковатыми короткими побегами, высотой до 0,4 м и диаметром кроны до 1–1,5 м. Побеги расположены густо и образуют подушки. Хвоя игольчатая, образует мутовки, голубовато-зелёные. Ценный подушковидный сорт.  </t>
  </si>
  <si>
    <t>Жёлтоокрашенная разновидность туи западной «Danica». Карликовая форма с густой шаровидной кроной. Растёт медленно, к 10-ти годам высота 80 см, ширина 100 см. Хвоя густая, мягкая.</t>
  </si>
  <si>
    <t>Очень декоративный сорт: желтые кончики побегов, которым достается много солнца, полностью покрывают растение, хотя внутри шара листва ярко-зеленая. Осенью хвоя приобретает медный оттенок, но весной снова становится золотистой. Растет медленно 8-10 см в год.</t>
  </si>
  <si>
    <t>Negishi (syn.Bonsai)</t>
  </si>
  <si>
    <t>59-54-0333</t>
  </si>
  <si>
    <t>59-54-0108</t>
  </si>
  <si>
    <t>59-54-0141</t>
  </si>
  <si>
    <t>59-54-0026</t>
  </si>
  <si>
    <t>87-07-8057</t>
  </si>
  <si>
    <t>59-54-0732</t>
  </si>
  <si>
    <t>87-07-8058</t>
  </si>
  <si>
    <t>59-54-0012</t>
  </si>
  <si>
    <t>59-54-0214</t>
  </si>
  <si>
    <t>59-54-0118</t>
  </si>
  <si>
    <t>59-54-0021</t>
  </si>
  <si>
    <t>87-07-8060</t>
  </si>
  <si>
    <t>59-54-0016</t>
  </si>
  <si>
    <t>59-54-0747</t>
  </si>
  <si>
    <t>59-57-0264</t>
  </si>
  <si>
    <t>87-07-8061</t>
  </si>
  <si>
    <t>59-54-0010</t>
  </si>
  <si>
    <t>59-54-0176</t>
  </si>
  <si>
    <t>59-54-0751</t>
  </si>
  <si>
    <t>59-54-0014</t>
  </si>
  <si>
    <t>59-54-0025</t>
  </si>
  <si>
    <t>59-54-0020</t>
  </si>
  <si>
    <t>59-54-0174</t>
  </si>
  <si>
    <t>59-57-0260</t>
  </si>
  <si>
    <t>59-57-0237</t>
  </si>
  <si>
    <t>59-54-0739</t>
  </si>
  <si>
    <t>59-57-0238</t>
  </si>
  <si>
    <t>59-54-0738</t>
  </si>
  <si>
    <t>59-57-0239</t>
  </si>
  <si>
    <t>59-54-0741</t>
  </si>
  <si>
    <t>59-57-0242</t>
  </si>
  <si>
    <t>59-54-0756</t>
  </si>
  <si>
    <t>59-54-0742</t>
  </si>
  <si>
    <t>59-57-0244</t>
  </si>
  <si>
    <t>59-57-0245</t>
  </si>
  <si>
    <t>59-57-0246</t>
  </si>
  <si>
    <t>59-54-0743</t>
  </si>
  <si>
    <t>59-57-0247</t>
  </si>
  <si>
    <t>59-54-0744</t>
  </si>
  <si>
    <t>59-57-0248</t>
  </si>
  <si>
    <t>59-54-0745</t>
  </si>
  <si>
    <t>59-54-0755</t>
  </si>
  <si>
    <t>59-57-0250</t>
  </si>
  <si>
    <t>59-54-0351</t>
  </si>
  <si>
    <t>59-54-0308</t>
  </si>
  <si>
    <t>59-54-0746</t>
  </si>
  <si>
    <t>59-57-0252</t>
  </si>
  <si>
    <t>59-57-0253</t>
  </si>
  <si>
    <t>59-57-0254</t>
  </si>
  <si>
    <t>59-54-0312</t>
  </si>
  <si>
    <t>59-57-0261</t>
  </si>
  <si>
    <t>59-54-0299</t>
  </si>
  <si>
    <t>59-54-0037</t>
  </si>
  <si>
    <t>59-57-0262</t>
  </si>
  <si>
    <t>59-54-0757</t>
  </si>
  <si>
    <t>59-54-0754</t>
  </si>
  <si>
    <t>59-54-0007</t>
  </si>
  <si>
    <t>59-54-0750</t>
  </si>
  <si>
    <t>59-54-0184</t>
  </si>
  <si>
    <t>59-54-0535</t>
  </si>
  <si>
    <t>59-54-0003</t>
  </si>
  <si>
    <t>46-38-0943</t>
  </si>
  <si>
    <t>Grandiflorum</t>
  </si>
  <si>
    <t>С4</t>
  </si>
  <si>
    <t>46-38-12144</t>
  </si>
  <si>
    <t>Brigitte</t>
  </si>
  <si>
    <t>46-38-12145</t>
  </si>
  <si>
    <t>Goldkrone</t>
  </si>
  <si>
    <t>46-38-12146</t>
  </si>
  <si>
    <t>Calsap</t>
  </si>
  <si>
    <t>Roseum Elegans</t>
  </si>
  <si>
    <t>46-38-12241</t>
  </si>
  <si>
    <t>Silvester</t>
  </si>
  <si>
    <t>Astrid</t>
  </si>
  <si>
    <t>59-54-0110</t>
  </si>
  <si>
    <t>Jan III Sobieski</t>
  </si>
  <si>
    <t>59-54-0134</t>
  </si>
  <si>
    <t>Alfred</t>
  </si>
  <si>
    <t>59-54-0137</t>
  </si>
  <si>
    <t>Azurro</t>
  </si>
  <si>
    <t>Libretto</t>
  </si>
  <si>
    <t>59-54-0171</t>
  </si>
  <si>
    <t>Pink Purple Dream</t>
  </si>
  <si>
    <t>Pohjola's Daughter</t>
  </si>
  <si>
    <t>59-54-0199</t>
  </si>
  <si>
    <t>Brisanz</t>
  </si>
  <si>
    <t>59-54-0210</t>
  </si>
  <si>
    <t>Haaga</t>
  </si>
  <si>
    <t>59-54-0212</t>
  </si>
  <si>
    <t>Hachmann's Feuerschein</t>
  </si>
  <si>
    <t>59-54-0228</t>
  </si>
  <si>
    <t>59-54-0240</t>
  </si>
  <si>
    <t>Blurettia</t>
  </si>
  <si>
    <t>59-54-0255</t>
  </si>
  <si>
    <t>Sneezy</t>
  </si>
  <si>
    <t>Northern Hi-Lights</t>
  </si>
  <si>
    <t>59-54-0301</t>
  </si>
  <si>
    <t>Schneegold</t>
  </si>
  <si>
    <t>Parkfeuer</t>
  </si>
  <si>
    <t>Oxydol</t>
  </si>
  <si>
    <t>Tunis</t>
  </si>
  <si>
    <t>59-54-0314</t>
  </si>
  <si>
    <t>Chanel</t>
  </si>
  <si>
    <t>59-54-0423</t>
  </si>
  <si>
    <t>Germania</t>
  </si>
  <si>
    <t>59-54-0437</t>
  </si>
  <si>
    <t>Kabarett</t>
  </si>
  <si>
    <t>59-54-0448</t>
  </si>
  <si>
    <t>Lugano</t>
  </si>
  <si>
    <t>59-54-0470</t>
  </si>
  <si>
    <t>Purple Splendour</t>
  </si>
  <si>
    <t>59-54-0477</t>
  </si>
  <si>
    <t>Scarlet Wonder</t>
  </si>
  <si>
    <t>Nova Zembla</t>
  </si>
  <si>
    <t>59-54-0683</t>
  </si>
  <si>
    <t>Nabucco</t>
  </si>
  <si>
    <t>59-54-0685</t>
  </si>
  <si>
    <t>Red Jack</t>
  </si>
  <si>
    <t>59-54-0697</t>
  </si>
  <si>
    <t>Andantino</t>
  </si>
  <si>
    <t>59-54-0699</t>
  </si>
  <si>
    <t>Dotella</t>
  </si>
  <si>
    <t>59-54-0701</t>
  </si>
  <si>
    <t>Marlis</t>
  </si>
  <si>
    <t>87-07-6909</t>
  </si>
  <si>
    <t>87-103-0193</t>
  </si>
  <si>
    <t>Азалии и рододендроны</t>
  </si>
  <si>
    <t>Anneke</t>
  </si>
  <si>
    <t>С5 20-25</t>
  </si>
  <si>
    <t>С15</t>
  </si>
  <si>
    <t>Boleslaw Chrobry</t>
  </si>
  <si>
    <t>С1</t>
  </si>
  <si>
    <t>Canon’s Double</t>
  </si>
  <si>
    <t>C5 50-70</t>
  </si>
  <si>
    <t>С5</t>
  </si>
  <si>
    <t>Csardas</t>
  </si>
  <si>
    <t>Cunningham's White</t>
  </si>
  <si>
    <t>Gartendirektor Glocker</t>
  </si>
  <si>
    <t>Glowing Embers</t>
  </si>
  <si>
    <t>Golden Lights</t>
  </si>
  <si>
    <t>С5 30-50</t>
  </si>
  <si>
    <t>Harvest Moon</t>
  </si>
  <si>
    <t>Homebush</t>
  </si>
  <si>
    <t>Hoppy</t>
  </si>
  <si>
    <t>С15 40-50</t>
  </si>
  <si>
    <t>Irene Koster</t>
  </si>
  <si>
    <t>Jack A. Sand</t>
  </si>
  <si>
    <t>Juanita</t>
  </si>
  <si>
    <t>Karminduft</t>
  </si>
  <si>
    <t>Klondyke</t>
  </si>
  <si>
    <t>Mandarin Lights</t>
  </si>
  <si>
    <t>С5 60-70</t>
  </si>
  <si>
    <t>Narcissiflora</t>
  </si>
  <si>
    <t>Neon Kiss</t>
  </si>
  <si>
    <t xml:space="preserve">C5 25-30 </t>
  </si>
  <si>
    <t>C5 30-50</t>
  </si>
  <si>
    <t>Peter Alan</t>
  </si>
  <si>
    <t>Satomi</t>
  </si>
  <si>
    <t>Schneekrone</t>
  </si>
  <si>
    <t>Sternzauber</t>
  </si>
  <si>
    <t>С5 20-30</t>
  </si>
  <si>
    <t>Sunte Nectarine</t>
  </si>
  <si>
    <t>Taragona</t>
  </si>
  <si>
    <t>Weston's Lollipop</t>
  </si>
  <si>
    <t>Красивый кустарник с широкой кроной. Побеги направлены вверх. Цветки крупные  с волнистыми, фиолетовыми цветками с пятном оливкового цвета. Середина чуть более светлая. Сорт очень легкий для выращивания.</t>
  </si>
  <si>
    <t>Период наибольшей декоративности приходится на конец мая – июнь, когда на побегах распускаются многочисленные цветки насыщенно-красного, почти рубинового, оттенка, крупные – до 9,5 см в диаметре, с гофрированными лепестками, они станут настоящим украшением садового участка. Глянцевый блеск и темно-зеленую окраску листья сохраняют даже зимой.</t>
  </si>
  <si>
    <t>Цветки диаметром 6-8 см, блестящие жёлтые с длинными тычинками и тёмным пятном на верхнем лепестке.</t>
  </si>
  <si>
    <t>Бутоны при распускании чисто-красные. Открытые цветки внутри и снаружи равномерно чисто-красные, по направлению к центру немного светлее, почти белые в горле.Первый сорт в группе якушиманских рододендронов с устойчивой чисто-красной окраской.</t>
  </si>
  <si>
    <t>Цветки с четко выраженным темно-фиолетовым интенсивным окрасом, с большим темным пятном.  Средней силы роста.</t>
  </si>
  <si>
    <t>Цветки фиолетовые с тёмным фиолетово-коричневым крапом на верхнем лепестке .Сорт из группы Королевских Рододендронов.Не выгорают на солнце!</t>
  </si>
  <si>
    <t>Цветки нежно-розовые, внутри белые с оливковым выразительным рисунком, кромка цветков живописного розового тона.</t>
  </si>
  <si>
    <t>Вряд ли какой-либо другой красный цвет сияет так выразительно, как у рододендрона «Бризанц». Цветы кажутся двойными, увенчанными большими чашелистиками. Цветки чисто красного цвета, без примеси фиолетового. В отличие от других красных сортов растет медленно и компактно, густой. Хорошо ветвится. Сорт имеет награды. Морозостойкость -22°C.</t>
  </si>
  <si>
    <t>Бутоны светло-лиловые. Цветки прекрасной окраски, белые с сиреневым оттенком. На верхнем лепестке большое эффектное фиолетово-ежевичное пятно.</t>
  </si>
  <si>
    <t xml:space="preserve">Изысканный сорт. Формирует сильный, широкий и свободный куст. Цветет в первой половине мая, изумительными белоснежными цветками, с крупным бордовым пятном на внутренней стороне лепестков. </t>
  </si>
  <si>
    <t>Цветки махровые, разноцветные, вначале розово-золотистые, позже золотисто-желтые, лепестки с розовыми жилками.</t>
  </si>
  <si>
    <t xml:space="preserve">Очень привлекательный сорт с пахнущими воронкообразными цветками.Бутоны светло-розовые. Цветки крупные, диаметром 4,5-5,5 см, кремово-розовые и кремово-жёлтые, с жёлтым рисунком на верхнем лепестке, собраны в сферические соцветия до 12 цветков. </t>
  </si>
  <si>
    <t>Эффектные махровые цветки густо наполняют крупные соцветия. Цветок трубчатый воронкообразный, до 20 лепестков, около 7 см диаметром. Окраска цветков янтарно-желтая с нежной розовой полоской на нескольких лепестках.Относится к группе азалии Knap Hill.</t>
  </si>
  <si>
    <t>Бутоны сиреневатые, цветки белые с желтовато-коричневым крапом.Популярный старый сорт из группы кавказских рододендронов, прошедший проверку временем.</t>
  </si>
  <si>
    <t xml:space="preserve">Чрезвычайно привлекательный вечнозеленый кустарник шаровидной формы с ярко-красными цветками. В 10 лет достигает в высоту около 1,1 м. Листья крупные, зеленые и матовые, декоративны круглый год. Цветки очень выразительные, не выгорают на солнце. Они собраны в шаровидные соцветия на верхушках побегов. </t>
  </si>
  <si>
    <t>Цветки ярко-розовые, волнистые края лопастей более насыщенного оттенка.</t>
  </si>
  <si>
    <t>Розовые волнистые с чуть более светлой серединой цветки.</t>
  </si>
  <si>
    <t xml:space="preserve">Куст привлекает внимание очень большими овальными листьями, на фоне которых великолепно выглядят темно-розовые волнистые с чуть более светлой серединой цветки. </t>
  </si>
  <si>
    <t>Цветки в бутонах темно-оранжевые, после распускания приобретают темно-оранжевый оттенок. Диаметром около 6 см, цветки собраны в шарообразные соцветия.Относится к группе азалии Knap Hill.</t>
  </si>
  <si>
    <t>Цветки воронкообразные, до 5 см, светло-жёлто-оранжевые с более светлым горлом и розоватыми краями лепестков, в соцветиях до 10 цветков.Сорт листопадных рододендронов гибридного происхождения из серии сортов с высокой зимостойкостью «Lights».</t>
  </si>
  <si>
    <t>Цветочные бутоны ванильно-желтые, цветки в полном расцвете ярко-желтые, колокольчиковидные, внутри крапчато-красные, ароматные.Сорт отмечен серебряной медалью BUGA Berlin 1985</t>
  </si>
  <si>
    <t>Цветки светло-лиловые с золотисто-коричневым рисунком.Очень популярный, надёжный и выносливый сорт.</t>
  </si>
  <si>
    <t>Сорт финской селекции с темно-розовыми цветками с фиолетовым оттенком. Цветки воронковидной формы с гофрированными краями,нежные. Цветки собраны в шаровидном соцветии по около 15 – 20 штук.Рост средний, куст компактный прямой.</t>
  </si>
  <si>
    <t xml:space="preserve">Один из немногих сортов с темно-красными цветками. Цветет в конце мая-начале июня. Куст широкой правильной формы с листьями темно-зеленого цвета. Рост средний. </t>
  </si>
  <si>
    <t>Очень красивый и востребованный сорт листопадной азалии.  Куст достигает в высоту 100-150см. Цветет в конце мая одновременно с роспуском листьев чудесными ароматными золотисто-желтыми цветками. Листья зеленые, матовые, осенью приобрестают золотистую окраску</t>
  </si>
  <si>
    <t>Окраска цветов очень яркая, карминно-розовая, одноцветная, насыщенная. Пестик очень длинный – высоко поднимается из цветка. Окраска столбика пестика карминно-розовая. Относится к группе азалии Knap Hill.</t>
  </si>
  <si>
    <t>Почти белые, до распускания с розовым оттенком.</t>
  </si>
  <si>
    <t>Окраска лепестков внутри белая со светло-розовым оттенком, центральный лепесток с крупным оранжево-желтым пятном. Снаружи лепестки с темно-розовыми мазками по центру.</t>
  </si>
  <si>
    <t>Бутоны красновато-розовые. Цветки широко открытые, полумахровые (10-16 остроконечных, неравномерно, но плотно расположенных лепестков), белые и розовые с жёлтым крапчатым рисунком.Относится к группе азалии Knap Hill.</t>
  </si>
  <si>
    <t>Сорт имеет густую, округлую крону и большие побеги. В высоту может достигать 1 метра. Листва продолговатой формы, вечнозеленая, глянцевая, темно-зеленая. Начинает цвести в конце весны. Появляются красивые красно-малиновые цветы с характерными лимонно-желтыми пятнами. Кустарник с большим количеством цветков, что придает ему великолепный внешний вид.</t>
  </si>
  <si>
    <t>Цветы имеют темно-розовый цвет с золотистым пятном .Относится к группе азалии Knap Hill.</t>
  </si>
  <si>
    <t xml:space="preserve">Сорт с фиолетово-розовыми цветками с большим бордово-красным пятном. Быстрорастущий куст. В возрасте 10 лет достигает высоты 150-170 см. Листья продолговатые блестящие темно-зеленого цвета. </t>
  </si>
  <si>
    <t>Цветки в бутонах оранжевые, после раскрытия желто-оранжевые со слегка волнистыми краями и медными пятнами на лепестках.Один из наиболее привлекательных сортов в оранжево-желтой цветовой гамме.</t>
  </si>
  <si>
    <t>Цветки фиолетовые, не меняющие своего цвета под прямыми солнечными лучами. Лепестки по краям волнистые с большими оливково-зелеными пятнами.Долгоцветущий сорт, не боится жары.</t>
  </si>
  <si>
    <t xml:space="preserve">Большие широко раскрытые цветки светлого лилово-розового оттенка с темным бордовым пятном. Листья темно-зеленые блестящие. Куст низкий широкий компактный. </t>
  </si>
  <si>
    <t>Азалия Mandarin Lights покрывается яркими красно-оранжевыми цветками. Бутоны собираются в грозди по 7-10 штук, что делает цветение очень пышным.Сорт листопадных рододендронов гибридного происхождения из серии сортов с высокой зимостойкостью «Lights».</t>
  </si>
  <si>
    <t>Рододендрон "Марлис"  красивый ветвящийся куст с большими открытыми цветками интенсивно окрашеными в оттенки розового. Край лепестков волнистый. Листья глянцевые, темно-зеленые.В возрасте 10 лет куст достигает высоты 110 см и ширины 140 см.</t>
  </si>
  <si>
    <t>Цветы в бутонах темно-красные, после раскрытия насыщенно красные. Один из наиболее темных сортов азалий, который не блекнет на солнце. </t>
  </si>
  <si>
    <t>Цветки полумахровые,светло-желтые с двумя спирально расположенными рядами лепестков, звездообразные, ароматные.</t>
  </si>
  <si>
    <t>Цветок трубчатый, воронковидный, 3-4 см в диаметре, душистый, бледно-желтый с ярким оранжевым пятном.Сорт листопадных рододендронов гибридного происхождения из серии сортов с высокой зимостойкостью «Lights».</t>
  </si>
  <si>
    <t>Цветки ярко рубиново-красные, с внутренней части черный рисунок.</t>
  </si>
  <si>
    <t>Цветки звёздчатые, 5-лепестковые, чисто-белые с небольшим ярко-жёлтым пятном на верхнем лепестке. Соцветия высотой 7-8 см, шириной 10-12 см, состоят из 6-10 цветков диаметром 7-8,5 см каждый.Относится к группе азалии Knap Hill.</t>
  </si>
  <si>
    <t>Бутоны тёмно-красные. Цветки ярко-красные, по краям оранжевые, в соцветиях по 9-11 штук. Изящные белые пыльники контрастно выделяются на фоне ярких цветков.</t>
  </si>
  <si>
    <t>Сорт со светло-фиолетовыми цветками с россыпью темно-фиолетово-бордовых пятнышек на верхнем лепестке.</t>
  </si>
  <si>
    <t>Немецкий сорт отобранный из рододендрона Catawbiense Grandiflorum со светло-фиолетовыми цветами. Отличается плотной, компактной формой, обильным цветением и зелто-коричневым рисунком на верхнем лепестке. Цветочные бутоны завязывают уже молодые кусты.</t>
  </si>
  <si>
    <t>Цветки светло-розовые, по краям волнистые, с оливкового цвета рисунком на верхнем лепестке.Сорт финской селекции</t>
  </si>
  <si>
    <t xml:space="preserve">Темно-фиолетовые цветки с еще более темным пятном и с волнистыми краями. Цветет в конце мая-начале июня. Куст компактный. </t>
  </si>
  <si>
    <t>Цветки необыкновенной цветовой гаммы – апельсиново-кремовые со светло-розовой волнистой каймой. С наружной стороны лепестки светло-розовые. На верхнем лепестке слабый красно-коричневый крапчатый рисунок.</t>
  </si>
  <si>
    <t>Темно-фиолетовые цветки с большим сильно выделяющимся черным пятном.Считается самым оригинальным по окраске цветков из группы фиолетовых оттенков</t>
  </si>
  <si>
    <t xml:space="preserve">Цветы слегка воронкообразные, чисто красные. Рост интенсивный, но компактный, ровный, листья светлозеленые, очень большие. В возрасте 10 лет достигает высоты 150-200 см. </t>
  </si>
  <si>
    <t>Цветки розовые с красновато-коричневым пятном, широковоронковидные, около 7 см в диаметре. Край лепестков слегка волнистый.</t>
  </si>
  <si>
    <t>Цветки бело-розовые или ярко-розовые. Цветки в форме колокольчика имеют желтые пятнышки.Относится к группе азалии Knap Hill.</t>
  </si>
  <si>
    <t>Рододендрон Скарлет Вондер -  низкорослый вечнозеленый кустарник широкой кроной. Цветки ярко-красные с гофрированным краем.Один из лучших гибридов, способных зимовать в умеренном климате. Листья кожистые, длинные. Цветки рододендрона крупные, до 6 см в диаметре собраны в соцветия по 12 штук.</t>
  </si>
  <si>
    <t>Бутоны кремово-белые, чуть розовые по жилкам; цветки большие, очень благородные на вид, чисто-белые с большим, золотисто-жёлтым пятном и слегка волнистым нежно-розовым краем.</t>
  </si>
  <si>
    <t>Цветки в бутонах кремового цвета, после раскрытия белые с заметным золотистым пятном. Большие цветки, около 9 см диаметром, слегка волнистые по краям, собраны в необычайно красивые щитовые соцветия.</t>
  </si>
  <si>
    <t>Цветки в бутонах розовые, после раскрытия - белые.Выдающийся белоцветковый сорт, награжденный золотыми медалями.</t>
  </si>
  <si>
    <t>Красивый вечнозеленый, густой кустарник, высотой 0,5 - 1 м. Цветы маленькие, серебряно-розовые.</t>
  </si>
  <si>
    <t xml:space="preserve">Форма куста компактная густая. Цветки розовые, внутри чуть светлее. Верхний лепесток украшает большое темное пятно. Листья зеленого цвета со стальным оттенком. </t>
  </si>
  <si>
    <t>Его ажурные лепестки обведены карминовым четким кантом. Цветок бело-розовый, с более светлым горлом, которое производит эффект ”свечения”. Центральный лепесток в неброском оранжевом крапе, играет второстепенную роль. Пучок бело-розовых нитей выпячивает рыжие головы пыльников.</t>
  </si>
  <si>
    <t>Цветки в бутоне темно-оранжевые , после раскрытия желто-золотые с необычайно волнистыми краями, которыесоздают эффект многоцветности.Относится к группе азалии Knap Hill.</t>
  </si>
  <si>
    <t>Цветки темно-красные блестящие без примеси фиолетового цвета.</t>
  </si>
  <si>
    <t>Цветки эффектные воронковидные тёмно-красные с ярко выраженным оранжевым пятном на верхнем лепестке, собраны в соцветия по 6-12 цветков на концах ветвей. Аромат лёгкий. </t>
  </si>
  <si>
    <t>Цветки колокольчатые, в соцветиях по 10-20, в серединке светлые, почти белые, по краям малиново-розовые. Края лепестков слегка гофрированные.</t>
  </si>
  <si>
    <t>Устойчивый сорт с исключительно яркими неоново-красными цветками. </t>
  </si>
  <si>
    <t>Рододендрон гибридный</t>
  </si>
  <si>
    <t>Rhododendron hybrida</t>
  </si>
  <si>
    <t>Azalea luteum</t>
  </si>
  <si>
    <t>Рододендрон якушиманский</t>
  </si>
  <si>
    <t>Rhododendron yakushimanum</t>
  </si>
  <si>
    <t xml:space="preserve">Rhododendron yakushimanum </t>
  </si>
  <si>
    <t>Rhododendron hybrid</t>
  </si>
  <si>
    <t xml:space="preserve">Azalea luteum </t>
  </si>
  <si>
    <t>Рододендрон Уильямса</t>
  </si>
  <si>
    <t>Rhododendron williamsianum</t>
  </si>
  <si>
    <t>Рододендрон катевбинский</t>
  </si>
  <si>
    <t>Rhododendron catawbiense</t>
  </si>
  <si>
    <t>Azalea viscosum</t>
  </si>
  <si>
    <t>Azalea hybrid</t>
  </si>
  <si>
    <t>Рододендрон Фореста / ползучий</t>
  </si>
  <si>
    <t>Rhododendron forrestii / repens</t>
  </si>
  <si>
    <t>Рододендрон тупой</t>
  </si>
  <si>
    <t>Rhododendron obtusum</t>
  </si>
  <si>
    <t>Азалия гибридная</t>
  </si>
  <si>
    <t>Азалия крупноцветковая</t>
  </si>
  <si>
    <t>54-07-0110</t>
  </si>
  <si>
    <t>54-07-0109</t>
  </si>
  <si>
    <t>Teddy</t>
  </si>
  <si>
    <t>54-07-0074</t>
  </si>
  <si>
    <t>54-07-0708</t>
  </si>
  <si>
    <t>54-07-0048</t>
  </si>
  <si>
    <t>54-07-0709</t>
  </si>
  <si>
    <t>59-03-0920</t>
  </si>
  <si>
    <t>46-38-3661</t>
  </si>
  <si>
    <t>46-38-13141</t>
  </si>
  <si>
    <t>87-07-10378</t>
  </si>
  <si>
    <t>87-07-2745</t>
  </si>
  <si>
    <t>40-03-0160</t>
  </si>
  <si>
    <t>40-03-0162</t>
  </si>
  <si>
    <t>46-38-11448</t>
  </si>
  <si>
    <t>40-03-0163</t>
  </si>
  <si>
    <t>40-03-0161</t>
  </si>
  <si>
    <t>40-03-0164</t>
  </si>
  <si>
    <t>40-03-0082</t>
  </si>
  <si>
    <t>40-03-0084</t>
  </si>
  <si>
    <t>40-03-0083</t>
  </si>
  <si>
    <t>46-245-0058</t>
  </si>
  <si>
    <t>40-03-0085</t>
  </si>
  <si>
    <t>40-03-0116</t>
  </si>
  <si>
    <t>40-03-0115</t>
  </si>
  <si>
    <t>Lavandula</t>
  </si>
  <si>
    <t>Clematis alpina</t>
  </si>
  <si>
    <t>Clematis heracleIfolIa</t>
  </si>
  <si>
    <t>Clematis flammula</t>
  </si>
  <si>
    <t>Clematis tangutica</t>
  </si>
  <si>
    <t>Clematis integrifolia</t>
  </si>
  <si>
    <t>Hedera helix</t>
  </si>
  <si>
    <t>Лаванда</t>
  </si>
  <si>
    <t>Клематис альпийский</t>
  </si>
  <si>
    <t>Клематис борщевиколистный</t>
  </si>
  <si>
    <t>Клематис жгучий</t>
  </si>
  <si>
    <t>Клематис тангутский</t>
  </si>
  <si>
    <t>Клематис цельнолистный</t>
  </si>
  <si>
    <t>Плющ обыкновенный</t>
  </si>
  <si>
    <t>Lacey Blue</t>
  </si>
  <si>
    <t>Silvery Blue</t>
  </si>
  <si>
    <t>Lambton Park</t>
  </si>
  <si>
    <t>Hibernica</t>
  </si>
  <si>
    <t>Plattensee</t>
  </si>
  <si>
    <t>DE</t>
  </si>
  <si>
    <t>59-54-0832</t>
  </si>
  <si>
    <t>59-54-0687</t>
  </si>
  <si>
    <t>Blue Dwarf</t>
  </si>
  <si>
    <t>Форма кроны полушаровидная, высотой и шириной до 1м. Медленно растущий сорт, годовой прирост около 4 см. Хвоя нежная голубовато-зеленая, длинная, густая, осенью желтая, на зиму опадает. Молодой прирост имеет более выраженный голубой оттенок. </t>
  </si>
  <si>
    <t>59-54-0833</t>
  </si>
  <si>
    <t>светлые приросты</t>
  </si>
  <si>
    <t>59-54-0835</t>
  </si>
  <si>
    <t>Раскидистое дерево пирамидальной формы, растёт быстро, к 10-ти годам высота 3 м. Хвоя темно-зеленая, на молодых приростах ярко-желтая или желтовато-белая.Цвет молодого прироста держится около 3 недель,затем он зеленеет.</t>
  </si>
  <si>
    <t>59-54-0834</t>
  </si>
  <si>
    <t>59-54-0836</t>
  </si>
  <si>
    <t>Purpureum Grandiflorum</t>
  </si>
  <si>
    <t>59-54-0616</t>
  </si>
  <si>
    <t>59-06-0002</t>
  </si>
  <si>
    <t>59-06-0021</t>
  </si>
  <si>
    <t>59-06-0024</t>
  </si>
  <si>
    <t>59-06-0025</t>
  </si>
  <si>
    <t>59-06-0026</t>
  </si>
  <si>
    <t>59-03-2171</t>
  </si>
  <si>
    <t>Bonus</t>
  </si>
  <si>
    <t>Patriot</t>
  </si>
  <si>
    <t>Bluegold</t>
  </si>
  <si>
    <t>Доступно к заказу</t>
  </si>
  <si>
    <t>&gt;100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</si>
</sst>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00\ [$€-1];\-#,##0.00\ [$€-1]"/>
    <numFmt numFmtId="165" formatCode="#,##0.00\ &quot;₽&quot;"/>
    <numFmt numFmtId="166" formatCode="#,##0.00\ [$₽-419];\-#,##0.00\ [$₽-419]"/>
    <numFmt numFmtId="167" formatCode="_-* #,##0.00\ [$€-1]_-;\-* #,##0.00\ [$€-1]_-;_-* &quot;-&quot;??\ [$€-1]_-;_-@_-"/>
    <numFmt numFmtId="168" formatCode="#,##0.00\ [$€-1]"/>
    <numFmt numFmtId="169" formatCode="#,##0\ &quot;₽&quot;"/>
  </numFmts>
  <fonts count="5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i/>
      <sz val="11"/>
      <color theme="1"/>
      <name val="Calibri"/>
      <family val="2"/>
      <charset val="204"/>
      <scheme val="minor"/>
    </font>
    <font>
      <b/>
      <sz val="30"/>
      <color theme="1"/>
      <name val="Agency FB"/>
      <family val="2"/>
    </font>
    <font>
      <sz val="11"/>
      <name val="Calibri"/>
      <family val="2"/>
      <scheme val="minor"/>
    </font>
    <font>
      <b/>
      <sz val="11"/>
      <name val="Calibri"/>
      <family val="2"/>
      <charset val="204"/>
      <scheme val="minor"/>
    </font>
    <font>
      <sz val="8"/>
      <name val="Arial"/>
      <family val="2"/>
      <charset val="204"/>
    </font>
    <font>
      <b/>
      <sz val="11"/>
      <color theme="1"/>
      <name val="Arial"/>
      <family val="2"/>
      <charset val="204"/>
    </font>
    <font>
      <sz val="22"/>
      <color theme="1"/>
      <name val="Arial"/>
      <family val="2"/>
      <charset val="204"/>
    </font>
    <font>
      <u/>
      <sz val="11"/>
      <color theme="10"/>
      <name val="Calibri"/>
      <family val="2"/>
      <scheme val="minor"/>
    </font>
    <font>
      <b/>
      <u/>
      <sz val="11"/>
      <color rgb="FFFF0000"/>
      <name val="Calibri"/>
      <family val="2"/>
      <charset val="204"/>
      <scheme val="minor"/>
    </font>
    <font>
      <sz val="11"/>
      <color theme="1"/>
      <name val="Arial"/>
      <family val="2"/>
    </font>
    <font>
      <sz val="11"/>
      <color theme="1"/>
      <name val="Arial"/>
      <family val="2"/>
      <charset val="204"/>
    </font>
    <font>
      <sz val="8"/>
      <name val="Arial"/>
      <family val="2"/>
    </font>
    <font>
      <sz val="10"/>
      <name val="Arial"/>
      <family val="2"/>
      <charset val="204"/>
    </font>
    <font>
      <b/>
      <sz val="11"/>
      <name val="Calibri"/>
      <family val="2"/>
      <charset val="204"/>
    </font>
    <font>
      <sz val="11"/>
      <name val="Calibri"/>
      <family val="2"/>
      <charset val="204"/>
      <scheme val="minor"/>
    </font>
    <font>
      <sz val="10"/>
      <name val="Courier"/>
      <family val="1"/>
    </font>
    <font>
      <b/>
      <sz val="11"/>
      <name val="Arial"/>
      <family val="2"/>
      <charset val="204"/>
    </font>
    <font>
      <b/>
      <sz val="11"/>
      <color rgb="FFFF0000"/>
      <name val="Calibri"/>
      <family val="2"/>
      <charset val="204"/>
      <scheme val="minor"/>
    </font>
    <font>
      <sz val="14"/>
      <color theme="1"/>
      <name val="Calibri"/>
      <family val="2"/>
      <scheme val="minor"/>
    </font>
    <font>
      <b/>
      <sz val="14"/>
      <color theme="1"/>
      <name val="Calibri"/>
      <family val="2"/>
      <scheme val="minor"/>
    </font>
    <font>
      <sz val="14"/>
      <name val="Calibri"/>
      <family val="2"/>
      <scheme val="minor"/>
    </font>
    <font>
      <b/>
      <sz val="14"/>
      <color rgb="FF0070C0"/>
      <name val="Calibri"/>
      <family val="2"/>
      <charset val="204"/>
      <scheme val="minor"/>
    </font>
    <font>
      <sz val="11"/>
      <color theme="0" tint="-0.499984740745262"/>
      <name val="Calibri"/>
      <family val="2"/>
      <scheme val="minor"/>
    </font>
    <font>
      <sz val="11"/>
      <color theme="2" tint="-0.499984740745262"/>
      <name val="Calibri"/>
      <family val="2"/>
      <scheme val="minor"/>
    </font>
    <font>
      <sz val="11"/>
      <color theme="2" tint="-0.499984740745262"/>
      <name val="Calibri"/>
      <family val="2"/>
      <charset val="204"/>
      <scheme val="minor"/>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b/>
      <sz val="14"/>
      <color rgb="FFFF0000"/>
      <name val="Calibri"/>
      <family val="2"/>
      <charset val="204"/>
      <scheme val="minor"/>
    </font>
    <font>
      <b/>
      <sz val="11"/>
      <name val="Calibri"/>
      <family val="2"/>
      <scheme val="minor"/>
    </font>
    <font>
      <sz val="8"/>
      <name val="Calibri"/>
      <family val="2"/>
      <scheme val="minor"/>
    </font>
    <font>
      <sz val="11"/>
      <color theme="2"/>
      <name val="Calibri"/>
      <family val="2"/>
      <scheme val="minor"/>
    </font>
    <font>
      <b/>
      <sz val="11"/>
      <color theme="2"/>
      <name val="Calibri"/>
      <family val="2"/>
      <scheme val="minor"/>
    </font>
    <font>
      <sz val="11"/>
      <color theme="2"/>
      <name val="Calibri"/>
      <family val="2"/>
      <charset val="204"/>
      <scheme val="minor"/>
    </font>
    <font>
      <b/>
      <sz val="11"/>
      <color theme="2"/>
      <name val="Calibri"/>
      <family val="2"/>
      <charset val="204"/>
      <scheme val="minor"/>
    </font>
    <font>
      <sz val="11"/>
      <color theme="2"/>
      <name val="Arial"/>
      <family val="2"/>
      <charset val="204"/>
    </font>
    <font>
      <b/>
      <i/>
      <sz val="11"/>
      <name val="Calibri"/>
      <family val="2"/>
      <charset val="204"/>
      <scheme val="minor"/>
    </font>
    <font>
      <b/>
      <sz val="11"/>
      <color theme="1"/>
      <name val="Calibri"/>
      <family val="2"/>
      <scheme val="minor"/>
    </font>
  </fonts>
  <fills count="10">
    <fill>
      <patternFill patternType="none"/>
    </fill>
    <fill>
      <patternFill patternType="gray125"/>
    </fill>
    <fill>
      <patternFill patternType="solid">
        <fgColor rgb="FFD2F2C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hair">
        <color auto="1"/>
      </left>
      <right style="hair">
        <color auto="1"/>
      </right>
      <top style="hair">
        <color auto="1"/>
      </top>
      <bottom style="hair">
        <color auto="1"/>
      </bottom>
      <diagonal/>
    </border>
    <border>
      <left/>
      <right/>
      <top/>
      <bottom style="hair">
        <color indexed="64"/>
      </bottom>
      <diagonal/>
    </border>
    <border>
      <left style="hair">
        <color auto="1"/>
      </left>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rgb="FF207A24"/>
      </left>
      <right style="hair">
        <color rgb="FF207A24"/>
      </right>
      <top style="hair">
        <color rgb="FF207A24"/>
      </top>
      <bottom style="hair">
        <color rgb="FF207A24"/>
      </bottom>
      <diagonal/>
    </border>
    <border>
      <left/>
      <right style="hair">
        <color auto="1"/>
      </right>
      <top/>
      <bottom/>
      <diagonal/>
    </border>
  </borders>
  <cellStyleXfs count="15">
    <xf numFmtId="0" fontId="0" fillId="0" borderId="0"/>
    <xf numFmtId="0" fontId="13" fillId="0" borderId="0" applyNumberFormat="0" applyFill="0" applyBorder="0" applyAlignment="0" applyProtection="0"/>
    <xf numFmtId="0" fontId="4" fillId="0" borderId="0"/>
    <xf numFmtId="0" fontId="10" fillId="0" borderId="0"/>
    <xf numFmtId="0" fontId="10" fillId="0" borderId="0"/>
    <xf numFmtId="0" fontId="17" fillId="0" borderId="0"/>
    <xf numFmtId="9" fontId="4" fillId="0" borderId="0" applyFont="0" applyFill="0" applyBorder="0" applyAlignment="0" applyProtection="0"/>
    <xf numFmtId="0" fontId="21" fillId="0" borderId="0"/>
    <xf numFmtId="0" fontId="17" fillId="0" borderId="0"/>
    <xf numFmtId="0" fontId="17" fillId="0" borderId="0"/>
    <xf numFmtId="0" fontId="3" fillId="0" borderId="0"/>
    <xf numFmtId="0" fontId="10" fillId="0" borderId="0"/>
    <xf numFmtId="0" fontId="2" fillId="0" borderId="0"/>
    <xf numFmtId="0" fontId="1" fillId="0" borderId="0"/>
    <xf numFmtId="0" fontId="10" fillId="0" borderId="0"/>
  </cellStyleXfs>
  <cellXfs count="214">
    <xf numFmtId="0" fontId="0" fillId="0" borderId="0" xfId="0"/>
    <xf numFmtId="0" fontId="4" fillId="0" borderId="0" xfId="2"/>
    <xf numFmtId="0" fontId="5" fillId="0" borderId="0" xfId="2" applyFont="1"/>
    <xf numFmtId="0" fontId="6" fillId="0" borderId="0" xfId="2" applyFont="1" applyAlignment="1" applyProtection="1">
      <alignment horizontal="left" vertical="center"/>
      <protection locked="0"/>
    </xf>
    <xf numFmtId="0" fontId="4" fillId="0" borderId="0" xfId="2" applyProtection="1">
      <protection locked="0"/>
    </xf>
    <xf numFmtId="0" fontId="4" fillId="0" borderId="0" xfId="2" applyAlignment="1" applyProtection="1">
      <alignment horizontal="center" vertical="center"/>
      <protection locked="0"/>
    </xf>
    <xf numFmtId="0" fontId="4" fillId="0" borderId="0" xfId="2" applyAlignment="1" applyProtection="1">
      <alignment horizontal="left"/>
      <protection locked="0"/>
    </xf>
    <xf numFmtId="0" fontId="4" fillId="0" borderId="0" xfId="2" applyAlignment="1" applyProtection="1">
      <alignment horizontal="left" vertical="center"/>
      <protection locked="0"/>
    </xf>
    <xf numFmtId="0" fontId="7" fillId="0" borderId="0" xfId="2" applyFont="1" applyAlignment="1" applyProtection="1">
      <alignment horizontal="center" vertical="center"/>
      <protection locked="0"/>
    </xf>
    <xf numFmtId="0" fontId="8" fillId="0" borderId="0" xfId="2" applyFont="1" applyAlignment="1" applyProtection="1">
      <alignment horizontal="center" vertical="center"/>
      <protection locked="0"/>
    </xf>
    <xf numFmtId="0" fontId="8" fillId="0" borderId="0" xfId="2" applyFont="1" applyAlignment="1" applyProtection="1">
      <alignment horizontal="center"/>
      <protection locked="0"/>
    </xf>
    <xf numFmtId="0" fontId="8" fillId="0" borderId="0" xfId="2" applyFont="1" applyProtection="1">
      <protection locked="0"/>
    </xf>
    <xf numFmtId="0" fontId="9" fillId="0" borderId="0" xfId="2" applyFont="1" applyAlignment="1" applyProtection="1">
      <alignment horizontal="center" vertical="center"/>
      <protection locked="0"/>
    </xf>
    <xf numFmtId="0" fontId="11" fillId="0" borderId="0" xfId="3" applyFont="1" applyAlignment="1" applyProtection="1">
      <alignment horizontal="center" vertical="center"/>
      <protection locked="0"/>
    </xf>
    <xf numFmtId="2" fontId="12" fillId="0" borderId="0" xfId="3" applyNumberFormat="1" applyFont="1" applyAlignment="1" applyProtection="1">
      <alignment horizontal="center"/>
      <protection locked="0"/>
    </xf>
    <xf numFmtId="0" fontId="14" fillId="0" borderId="0" xfId="1" applyFont="1" applyFill="1" applyAlignment="1" applyProtection="1">
      <alignment horizontal="center" vertical="center"/>
      <protection locked="0"/>
    </xf>
    <xf numFmtId="0" fontId="11" fillId="0" borderId="0" xfId="3" applyFont="1" applyProtection="1">
      <protection locked="0"/>
    </xf>
    <xf numFmtId="0" fontId="15" fillId="0" borderId="0" xfId="3" applyFont="1" applyAlignment="1" applyProtection="1">
      <alignment horizontal="center"/>
      <protection locked="0"/>
    </xf>
    <xf numFmtId="0" fontId="9" fillId="0" borderId="0" xfId="2" applyFont="1" applyAlignment="1" applyProtection="1">
      <alignment horizontal="right" vertical="center" indent="1"/>
      <protection locked="0"/>
    </xf>
    <xf numFmtId="1" fontId="5" fillId="2" borderId="1" xfId="2" applyNumberFormat="1" applyFont="1" applyFill="1" applyBorder="1" applyAlignment="1" applyProtection="1">
      <alignment horizontal="center" vertical="center"/>
      <protection locked="0"/>
    </xf>
    <xf numFmtId="0" fontId="16" fillId="0" borderId="0" xfId="4" applyFont="1" applyProtection="1">
      <protection locked="0"/>
    </xf>
    <xf numFmtId="0" fontId="11" fillId="0" borderId="0" xfId="4" applyFont="1" applyAlignment="1" applyProtection="1">
      <alignment horizontal="center" vertical="center"/>
      <protection locked="0"/>
    </xf>
    <xf numFmtId="0" fontId="0" fillId="0" borderId="0" xfId="3" applyFont="1" applyAlignment="1" applyProtection="1">
      <alignment horizontal="left" vertical="center"/>
      <protection locked="0"/>
    </xf>
    <xf numFmtId="0" fontId="5" fillId="0" borderId="0" xfId="2" applyFont="1" applyAlignment="1" applyProtection="1">
      <alignment horizontal="center" vertical="center"/>
      <protection locked="0"/>
    </xf>
    <xf numFmtId="0" fontId="18" fillId="0" borderId="3" xfId="5" applyFont="1" applyBorder="1" applyAlignment="1" applyProtection="1">
      <alignment horizontal="left" vertical="center" indent="1"/>
      <protection locked="0"/>
    </xf>
    <xf numFmtId="0" fontId="9" fillId="0" borderId="6" xfId="2" applyFont="1" applyBorder="1" applyAlignment="1" applyProtection="1">
      <alignment horizontal="left" vertical="center"/>
      <protection locked="0"/>
    </xf>
    <xf numFmtId="0" fontId="9" fillId="0" borderId="0" xfId="3" applyFont="1" applyAlignment="1" applyProtection="1">
      <alignment horizontal="left" vertical="center"/>
      <protection locked="0"/>
    </xf>
    <xf numFmtId="0" fontId="8" fillId="0" borderId="4" xfId="5" applyFont="1" applyBorder="1" applyAlignment="1" applyProtection="1">
      <alignment horizontal="left" vertical="center" indent="1"/>
      <protection locked="0"/>
    </xf>
    <xf numFmtId="0" fontId="20" fillId="0" borderId="0" xfId="3" applyFont="1" applyAlignment="1" applyProtection="1">
      <alignment horizontal="left" vertical="center"/>
      <protection locked="0"/>
    </xf>
    <xf numFmtId="0" fontId="8" fillId="0" borderId="6" xfId="2" applyFont="1" applyBorder="1" applyAlignment="1" applyProtection="1">
      <alignment horizontal="left" vertical="center" indent="1"/>
      <protection locked="0"/>
    </xf>
    <xf numFmtId="0" fontId="5" fillId="0" borderId="0" xfId="2" applyFont="1" applyAlignment="1" applyProtection="1">
      <alignment horizontal="left"/>
      <protection locked="0"/>
    </xf>
    <xf numFmtId="0" fontId="9" fillId="0" borderId="6" xfId="2" applyFont="1" applyBorder="1" applyAlignment="1" applyProtection="1">
      <alignment horizontal="left" vertical="center" indent="1"/>
      <protection locked="0"/>
    </xf>
    <xf numFmtId="0" fontId="5" fillId="0" borderId="0" xfId="2" applyFont="1" applyProtection="1">
      <protection locked="0"/>
    </xf>
    <xf numFmtId="165" fontId="4" fillId="0" borderId="0" xfId="2" applyNumberFormat="1" applyProtection="1">
      <protection locked="0"/>
    </xf>
    <xf numFmtId="0" fontId="5" fillId="0" borderId="0" xfId="2" applyFont="1" applyAlignment="1" applyProtection="1">
      <alignment horizontal="left" vertical="center"/>
      <protection locked="0"/>
    </xf>
    <xf numFmtId="0" fontId="23" fillId="0" borderId="0" xfId="2" applyFont="1"/>
    <xf numFmtId="0" fontId="9" fillId="5" borderId="7" xfId="3" applyFont="1" applyFill="1" applyBorder="1" applyAlignment="1" applyProtection="1">
      <alignment horizontal="left" vertical="top" wrapText="1"/>
      <protection locked="0"/>
    </xf>
    <xf numFmtId="0" fontId="9" fillId="5" borderId="7" xfId="3" applyFont="1" applyFill="1" applyBorder="1" applyAlignment="1" applyProtection="1">
      <alignment horizontal="center" vertical="top" wrapText="1"/>
      <protection locked="0"/>
    </xf>
    <xf numFmtId="0" fontId="24" fillId="0" borderId="0" xfId="2" applyFont="1"/>
    <xf numFmtId="0" fontId="25" fillId="4" borderId="1" xfId="2" applyFont="1" applyFill="1" applyBorder="1" applyAlignment="1" applyProtection="1">
      <alignment horizontal="left" vertical="center"/>
      <protection locked="0"/>
    </xf>
    <xf numFmtId="0" fontId="25" fillId="4" borderId="1" xfId="2" applyFont="1" applyFill="1" applyBorder="1" applyAlignment="1" applyProtection="1">
      <alignment horizontal="center" vertical="center"/>
      <protection locked="0"/>
    </xf>
    <xf numFmtId="0" fontId="25" fillId="4" borderId="1" xfId="8" applyFont="1" applyFill="1" applyBorder="1" applyAlignment="1" applyProtection="1">
      <alignment horizontal="center" vertical="center"/>
      <protection locked="0"/>
    </xf>
    <xf numFmtId="0" fontId="26" fillId="4" borderId="1" xfId="2" applyFont="1" applyFill="1" applyBorder="1" applyAlignment="1" applyProtection="1">
      <alignment horizontal="center" vertical="center"/>
      <protection locked="0"/>
    </xf>
    <xf numFmtId="0" fontId="26" fillId="4" borderId="1" xfId="2" applyFont="1" applyFill="1" applyBorder="1" applyAlignment="1" applyProtection="1">
      <alignment horizontal="center"/>
      <protection locked="0"/>
    </xf>
    <xf numFmtId="0" fontId="26" fillId="4" borderId="1" xfId="2" applyFont="1" applyFill="1" applyBorder="1" applyProtection="1">
      <protection locked="0"/>
    </xf>
    <xf numFmtId="0" fontId="27" fillId="4" borderId="1" xfId="2" applyFont="1" applyFill="1" applyBorder="1" applyAlignment="1" applyProtection="1">
      <alignment horizontal="center" vertical="center"/>
      <protection locked="0"/>
    </xf>
    <xf numFmtId="2" fontId="28" fillId="0" borderId="1" xfId="0" applyNumberFormat="1" applyFont="1" applyBorder="1" applyAlignment="1" applyProtection="1">
      <alignment horizontal="center" vertical="center"/>
      <protection hidden="1"/>
    </xf>
    <xf numFmtId="1" fontId="29" fillId="0" borderId="1" xfId="0" applyNumberFormat="1" applyFont="1" applyBorder="1" applyAlignment="1" applyProtection="1">
      <alignment horizontal="center" vertical="center"/>
      <protection hidden="1"/>
    </xf>
    <xf numFmtId="0" fontId="8" fillId="4" borderId="1" xfId="0" applyFont="1" applyFill="1" applyBorder="1" applyAlignment="1" applyProtection="1">
      <alignment horizontal="center"/>
      <protection locked="0"/>
    </xf>
    <xf numFmtId="2" fontId="30" fillId="0" borderId="1" xfId="2" applyNumberFormat="1" applyFont="1" applyBorder="1" applyAlignment="1" applyProtection="1">
      <alignment horizontal="center" vertical="center"/>
      <protection hidden="1"/>
    </xf>
    <xf numFmtId="0" fontId="3" fillId="0" borderId="8" xfId="10" applyBorder="1"/>
    <xf numFmtId="0" fontId="3" fillId="0" borderId="9" xfId="10" applyBorder="1"/>
    <xf numFmtId="0" fontId="3" fillId="0" borderId="10" xfId="10" applyBorder="1"/>
    <xf numFmtId="0" fontId="3" fillId="0" borderId="0" xfId="10"/>
    <xf numFmtId="0" fontId="3" fillId="0" borderId="11" xfId="10" applyBorder="1"/>
    <xf numFmtId="0" fontId="3" fillId="0" borderId="12" xfId="10" applyBorder="1"/>
    <xf numFmtId="0" fontId="31" fillId="0" borderId="11" xfId="10" applyFont="1" applyBorder="1"/>
    <xf numFmtId="0" fontId="31" fillId="0" borderId="0" xfId="10" applyFont="1"/>
    <xf numFmtId="0" fontId="32" fillId="0" borderId="0" xfId="10" applyFont="1"/>
    <xf numFmtId="0" fontId="32" fillId="0" borderId="12" xfId="10" applyFont="1" applyBorder="1"/>
    <xf numFmtId="0" fontId="33" fillId="0" borderId="0" xfId="10" applyFont="1"/>
    <xf numFmtId="0" fontId="33" fillId="0" borderId="12" xfId="10" applyFont="1" applyBorder="1"/>
    <xf numFmtId="0" fontId="34" fillId="0" borderId="11" xfId="10" applyFont="1" applyBorder="1"/>
    <xf numFmtId="0" fontId="35" fillId="6" borderId="11" xfId="10" applyFont="1" applyFill="1" applyBorder="1" applyAlignment="1">
      <alignment horizontal="right"/>
    </xf>
    <xf numFmtId="0" fontId="35" fillId="0" borderId="0" xfId="10" applyFont="1"/>
    <xf numFmtId="0" fontId="36" fillId="0" borderId="0" xfId="10" applyFont="1"/>
    <xf numFmtId="0" fontId="36" fillId="0" borderId="12" xfId="10" applyFont="1" applyBorder="1"/>
    <xf numFmtId="0" fontId="37" fillId="6" borderId="11" xfId="10" applyFont="1" applyFill="1" applyBorder="1" applyAlignment="1">
      <alignment horizontal="left"/>
    </xf>
    <xf numFmtId="0" fontId="39" fillId="0" borderId="0" xfId="10" applyFont="1"/>
    <xf numFmtId="0" fontId="40" fillId="0" borderId="0" xfId="10" applyFont="1"/>
    <xf numFmtId="0" fontId="37" fillId="0" borderId="0" xfId="10" applyFont="1" applyAlignment="1">
      <alignment horizontal="left"/>
    </xf>
    <xf numFmtId="0" fontId="41" fillId="0" borderId="0" xfId="10" applyFont="1"/>
    <xf numFmtId="0" fontId="41" fillId="0" borderId="12" xfId="10" applyFont="1" applyBorder="1"/>
    <xf numFmtId="0" fontId="40" fillId="6" borderId="11" xfId="10" applyFont="1" applyFill="1" applyBorder="1"/>
    <xf numFmtId="0" fontId="42" fillId="0" borderId="0" xfId="10" applyFont="1" applyAlignment="1">
      <alignment horizontal="left" indent="2"/>
    </xf>
    <xf numFmtId="0" fontId="43" fillId="0" borderId="0" xfId="10" applyFont="1" applyAlignment="1">
      <alignment horizontal="right"/>
    </xf>
    <xf numFmtId="0" fontId="42" fillId="0" borderId="0" xfId="10" applyFont="1" applyAlignment="1">
      <alignment horizontal="left"/>
    </xf>
    <xf numFmtId="0" fontId="44" fillId="0" borderId="0" xfId="10" applyFont="1" applyAlignment="1">
      <alignment vertical="center"/>
    </xf>
    <xf numFmtId="0" fontId="45" fillId="6" borderId="11" xfId="10" applyFont="1" applyFill="1" applyBorder="1"/>
    <xf numFmtId="0" fontId="45" fillId="0" borderId="0" xfId="10" applyFont="1"/>
    <xf numFmtId="0" fontId="3" fillId="6" borderId="11" xfId="10" applyFill="1" applyBorder="1"/>
    <xf numFmtId="0" fontId="36" fillId="6" borderId="11" xfId="10" applyFont="1" applyFill="1" applyBorder="1" applyAlignment="1">
      <alignment horizontal="right"/>
    </xf>
    <xf numFmtId="0" fontId="46" fillId="0" borderId="0" xfId="10" applyFont="1" applyAlignment="1">
      <alignment horizontal="left"/>
    </xf>
    <xf numFmtId="0" fontId="5" fillId="0" borderId="0" xfId="10" applyFont="1"/>
    <xf numFmtId="0" fontId="5" fillId="0" borderId="12" xfId="10" applyFont="1" applyBorder="1"/>
    <xf numFmtId="0" fontId="36" fillId="6" borderId="11" xfId="10" applyFont="1" applyFill="1" applyBorder="1" applyAlignment="1">
      <alignment horizontal="right" vertical="top"/>
    </xf>
    <xf numFmtId="0" fontId="5" fillId="0" borderId="12" xfId="10" applyFont="1" applyBorder="1" applyAlignment="1">
      <alignment vertical="top"/>
    </xf>
    <xf numFmtId="0" fontId="5" fillId="0" borderId="0" xfId="10" applyFont="1" applyAlignment="1">
      <alignment vertical="top"/>
    </xf>
    <xf numFmtId="0" fontId="42" fillId="0" borderId="0" xfId="10" applyFont="1" applyAlignment="1">
      <alignment horizontal="left" vertical="top" wrapText="1" indent="2"/>
    </xf>
    <xf numFmtId="0" fontId="18" fillId="0" borderId="0" xfId="11" applyFont="1" applyAlignment="1">
      <alignment horizontal="left" vertical="top" wrapText="1"/>
    </xf>
    <xf numFmtId="0" fontId="3" fillId="0" borderId="13" xfId="10" applyBorder="1"/>
    <xf numFmtId="0" fontId="3" fillId="0" borderId="14" xfId="10" applyBorder="1"/>
    <xf numFmtId="0" fontId="3" fillId="0" borderId="15" xfId="10" applyBorder="1"/>
    <xf numFmtId="0" fontId="9" fillId="5" borderId="7" xfId="4" applyFont="1" applyFill="1" applyBorder="1" applyAlignment="1" applyProtection="1">
      <alignment horizontal="center" vertical="top" wrapText="1"/>
      <protection locked="0"/>
    </xf>
    <xf numFmtId="0" fontId="6" fillId="0" borderId="0" xfId="2" applyFont="1" applyAlignment="1" applyProtection="1">
      <alignment horizontal="center" vertical="center"/>
      <protection locked="0"/>
    </xf>
    <xf numFmtId="0" fontId="4" fillId="0" borderId="0" xfId="2" applyAlignment="1">
      <alignment horizontal="center"/>
    </xf>
    <xf numFmtId="168" fontId="9" fillId="0" borderId="1" xfId="0" applyNumberFormat="1" applyFont="1" applyBorder="1" applyAlignment="1" applyProtection="1">
      <alignment horizontal="center" vertical="center"/>
      <protection hidden="1"/>
    </xf>
    <xf numFmtId="168" fontId="26" fillId="4" borderId="1" xfId="2" applyNumberFormat="1" applyFont="1" applyFill="1" applyBorder="1" applyAlignment="1" applyProtection="1">
      <alignment horizontal="center" vertical="center"/>
      <protection locked="0"/>
    </xf>
    <xf numFmtId="169" fontId="26" fillId="4" borderId="1" xfId="2" applyNumberFormat="1" applyFont="1" applyFill="1" applyBorder="1" applyAlignment="1" applyProtection="1">
      <alignment horizontal="center"/>
      <protection locked="0"/>
    </xf>
    <xf numFmtId="0" fontId="8" fillId="4" borderId="1" xfId="0" applyFont="1" applyFill="1" applyBorder="1" applyAlignment="1" applyProtection="1">
      <alignment horizontal="left" indent="1"/>
      <protection locked="0"/>
    </xf>
    <xf numFmtId="0" fontId="25" fillId="4" borderId="1" xfId="2" applyFont="1" applyFill="1" applyBorder="1" applyAlignment="1" applyProtection="1">
      <alignment horizontal="left" vertical="center" indent="1"/>
      <protection locked="0"/>
    </xf>
    <xf numFmtId="1" fontId="28" fillId="0" borderId="1" xfId="0" applyNumberFormat="1" applyFont="1" applyBorder="1" applyAlignment="1" applyProtection="1">
      <alignment horizontal="center" vertical="center"/>
      <protection hidden="1"/>
    </xf>
    <xf numFmtId="2" fontId="28" fillId="0" borderId="1" xfId="2" applyNumberFormat="1" applyFont="1" applyBorder="1" applyAlignment="1" applyProtection="1">
      <alignment horizontal="center" vertical="center"/>
      <protection hidden="1"/>
    </xf>
    <xf numFmtId="0" fontId="9" fillId="4" borderId="1" xfId="0" applyFont="1" applyFill="1" applyBorder="1" applyAlignment="1" applyProtection="1">
      <alignment horizontal="center"/>
      <protection locked="0"/>
    </xf>
    <xf numFmtId="0" fontId="1" fillId="0" borderId="0" xfId="2" applyFont="1"/>
    <xf numFmtId="1" fontId="8" fillId="0" borderId="1" xfId="0" applyNumberFormat="1" applyFont="1" applyBorder="1" applyAlignment="1" applyProtection="1">
      <alignment horizontal="center" vertical="center"/>
      <protection hidden="1"/>
    </xf>
    <xf numFmtId="168" fontId="9" fillId="0" borderId="1" xfId="2" applyNumberFormat="1" applyFont="1" applyBorder="1" applyAlignment="1" applyProtection="1">
      <alignment horizontal="center" vertical="center"/>
      <protection hidden="1"/>
    </xf>
    <xf numFmtId="2" fontId="8" fillId="0" borderId="1" xfId="0" applyNumberFormat="1" applyFont="1" applyBorder="1" applyAlignment="1" applyProtection="1">
      <alignment horizontal="center" vertical="center"/>
      <protection hidden="1"/>
    </xf>
    <xf numFmtId="2" fontId="8" fillId="0" borderId="1" xfId="2" applyNumberFormat="1" applyFont="1" applyBorder="1" applyAlignment="1" applyProtection="1">
      <alignment horizontal="center" vertical="center"/>
      <protection hidden="1"/>
    </xf>
    <xf numFmtId="0" fontId="50" fillId="0" borderId="1" xfId="0" applyFont="1" applyBorder="1" applyAlignment="1">
      <alignment horizontal="left" vertical="center"/>
    </xf>
    <xf numFmtId="0" fontId="50" fillId="0" borderId="1" xfId="9" applyFont="1" applyBorder="1" applyAlignment="1">
      <alignment horizontal="left" vertical="top"/>
    </xf>
    <xf numFmtId="0" fontId="51" fillId="0" borderId="1" xfId="0" applyFont="1" applyBorder="1" applyAlignment="1" applyProtection="1">
      <alignment horizontal="left" vertical="center" indent="1"/>
      <protection locked="0"/>
    </xf>
    <xf numFmtId="0" fontId="51" fillId="0" borderId="1" xfId="0" applyFont="1" applyBorder="1" applyAlignment="1" applyProtection="1">
      <alignment horizontal="center" vertical="center"/>
      <protection locked="0"/>
    </xf>
    <xf numFmtId="49" fontId="51" fillId="0" borderId="1" xfId="0" applyNumberFormat="1" applyFont="1" applyBorder="1" applyAlignment="1" applyProtection="1">
      <alignment horizontal="center" vertical="center"/>
      <protection locked="0"/>
    </xf>
    <xf numFmtId="0" fontId="50" fillId="0" borderId="1" xfId="0" applyFont="1" applyBorder="1" applyAlignment="1">
      <alignment horizontal="center" vertical="center"/>
    </xf>
    <xf numFmtId="0" fontId="50" fillId="0" borderId="1" xfId="0" applyFont="1" applyBorder="1" applyAlignment="1" applyProtection="1">
      <alignment horizontal="left" vertical="center" indent="1"/>
      <protection locked="0"/>
    </xf>
    <xf numFmtId="0" fontId="50" fillId="0" borderId="1" xfId="0" applyFont="1" applyBorder="1" applyAlignment="1" applyProtection="1">
      <alignment horizontal="center" vertical="center"/>
      <protection locked="0"/>
    </xf>
    <xf numFmtId="49" fontId="50" fillId="0" borderId="1" xfId="0" applyNumberFormat="1" applyFont="1" applyBorder="1" applyAlignment="1" applyProtection="1">
      <alignment horizontal="center" vertical="center"/>
      <protection locked="0"/>
    </xf>
    <xf numFmtId="168" fontId="51" fillId="0" borderId="1" xfId="0" applyNumberFormat="1" applyFont="1" applyBorder="1" applyAlignment="1" applyProtection="1">
      <alignment horizontal="center" vertical="center"/>
      <protection hidden="1"/>
    </xf>
    <xf numFmtId="169" fontId="50" fillId="0" borderId="1" xfId="0" applyNumberFormat="1" applyFont="1" applyBorder="1" applyAlignment="1" applyProtection="1">
      <alignment horizontal="center" vertical="center"/>
      <protection hidden="1"/>
    </xf>
    <xf numFmtId="0" fontId="50" fillId="4" borderId="1" xfId="0" applyFont="1" applyFill="1" applyBorder="1" applyAlignment="1" applyProtection="1">
      <alignment horizontal="center"/>
      <protection locked="0"/>
    </xf>
    <xf numFmtId="167" fontId="50" fillId="0" borderId="1" xfId="0" applyNumberFormat="1" applyFont="1" applyBorder="1" applyAlignment="1" applyProtection="1">
      <alignment horizontal="center" vertical="center"/>
      <protection hidden="1"/>
    </xf>
    <xf numFmtId="44" fontId="50" fillId="0" borderId="1" xfId="0" applyNumberFormat="1" applyFont="1" applyBorder="1" applyAlignment="1" applyProtection="1">
      <alignment horizontal="center" vertical="center"/>
      <protection hidden="1"/>
    </xf>
    <xf numFmtId="0" fontId="51" fillId="0" borderId="1" xfId="0" applyFont="1" applyBorder="1" applyAlignment="1">
      <alignment horizontal="center" vertical="center"/>
    </xf>
    <xf numFmtId="0" fontId="50" fillId="0" borderId="1" xfId="0" applyFont="1" applyBorder="1" applyAlignment="1">
      <alignment horizontal="left" vertical="center" indent="1"/>
    </xf>
    <xf numFmtId="0" fontId="52" fillId="0" borderId="0" xfId="2" applyFont="1"/>
    <xf numFmtId="0" fontId="50" fillId="0" borderId="0" xfId="0" applyFont="1"/>
    <xf numFmtId="0" fontId="52" fillId="0" borderId="1" xfId="9" applyFont="1" applyBorder="1" applyAlignment="1">
      <alignment horizontal="left" vertical="top"/>
    </xf>
    <xf numFmtId="168" fontId="53" fillId="0" borderId="1" xfId="0" applyNumberFormat="1" applyFont="1" applyBorder="1" applyAlignment="1" applyProtection="1">
      <alignment horizontal="center" vertical="center"/>
      <protection hidden="1"/>
    </xf>
    <xf numFmtId="0" fontId="53" fillId="0" borderId="1" xfId="0" applyFont="1" applyBorder="1" applyAlignment="1">
      <alignment horizontal="center" vertical="center"/>
    </xf>
    <xf numFmtId="168" fontId="50" fillId="0" borderId="1" xfId="2" applyNumberFormat="1" applyFont="1" applyBorder="1" applyAlignment="1" applyProtection="1">
      <alignment horizontal="center" vertical="center"/>
      <protection hidden="1"/>
    </xf>
    <xf numFmtId="169" fontId="51" fillId="0" borderId="1" xfId="2" applyNumberFormat="1" applyFont="1" applyBorder="1" applyAlignment="1" applyProtection="1">
      <alignment horizontal="center" vertical="center"/>
      <protection hidden="1"/>
    </xf>
    <xf numFmtId="0" fontId="53" fillId="0" borderId="1" xfId="0" applyFont="1" applyBorder="1" applyAlignment="1" applyProtection="1">
      <alignment horizontal="left" vertical="center" indent="1"/>
      <protection locked="0"/>
    </xf>
    <xf numFmtId="0" fontId="53" fillId="0" borderId="1" xfId="0" applyFont="1" applyBorder="1" applyAlignment="1" applyProtection="1">
      <alignment horizontal="center" vertical="center"/>
      <protection locked="0"/>
    </xf>
    <xf numFmtId="49" fontId="53" fillId="0" borderId="1" xfId="0" applyNumberFormat="1" applyFont="1" applyBorder="1" applyAlignment="1" applyProtection="1">
      <alignment horizontal="center" vertical="center"/>
      <protection locked="0"/>
    </xf>
    <xf numFmtId="168" fontId="52" fillId="0" borderId="1" xfId="2" applyNumberFormat="1" applyFont="1" applyBorder="1" applyAlignment="1" applyProtection="1">
      <alignment horizontal="center" vertical="center"/>
      <protection hidden="1"/>
    </xf>
    <xf numFmtId="169" fontId="53" fillId="0" borderId="1" xfId="2" applyNumberFormat="1" applyFont="1" applyBorder="1" applyAlignment="1" applyProtection="1">
      <alignment horizontal="center" vertical="center"/>
      <protection hidden="1"/>
    </xf>
    <xf numFmtId="0" fontId="53" fillId="7" borderId="1" xfId="0" applyFont="1" applyFill="1" applyBorder="1" applyAlignment="1" applyProtection="1">
      <alignment horizontal="left" vertical="center" indent="1"/>
      <protection locked="0"/>
    </xf>
    <xf numFmtId="0" fontId="53" fillId="7" borderId="1" xfId="0" applyFont="1" applyFill="1" applyBorder="1" applyAlignment="1" applyProtection="1">
      <alignment horizontal="center" vertical="center"/>
      <protection locked="0"/>
    </xf>
    <xf numFmtId="49" fontId="53" fillId="7" borderId="1" xfId="0" applyNumberFormat="1" applyFont="1" applyFill="1" applyBorder="1" applyAlignment="1" applyProtection="1">
      <alignment horizontal="center" vertical="center"/>
      <protection locked="0"/>
    </xf>
    <xf numFmtId="1" fontId="54" fillId="0" borderId="16" xfId="4" applyNumberFormat="1" applyFont="1" applyBorder="1" applyAlignment="1">
      <alignment horizontal="center"/>
    </xf>
    <xf numFmtId="168" fontId="53" fillId="0" borderId="1" xfId="2" applyNumberFormat="1" applyFont="1" applyBorder="1" applyAlignment="1" applyProtection="1">
      <alignment horizontal="center" vertical="center"/>
      <protection hidden="1"/>
    </xf>
    <xf numFmtId="0" fontId="54" fillId="0" borderId="16" xfId="4" applyFont="1" applyBorder="1" applyAlignment="1">
      <alignment horizontal="left" indent="1"/>
    </xf>
    <xf numFmtId="167" fontId="52" fillId="0" borderId="1" xfId="12" applyNumberFormat="1" applyFont="1" applyBorder="1" applyAlignment="1" applyProtection="1">
      <alignment horizontal="left" vertical="center"/>
      <protection hidden="1"/>
    </xf>
    <xf numFmtId="0" fontId="53" fillId="0" borderId="0" xfId="0" applyFont="1" applyAlignment="1">
      <alignment horizontal="center"/>
    </xf>
    <xf numFmtId="168" fontId="48" fillId="8" borderId="1" xfId="0" applyNumberFormat="1" applyFont="1" applyFill="1" applyBorder="1" applyAlignment="1" applyProtection="1">
      <alignment horizontal="center" vertical="center"/>
      <protection hidden="1"/>
    </xf>
    <xf numFmtId="169" fontId="8" fillId="8" borderId="1" xfId="0" applyNumberFormat="1" applyFont="1" applyFill="1" applyBorder="1" applyAlignment="1" applyProtection="1">
      <alignment horizontal="center" vertical="center"/>
      <protection hidden="1"/>
    </xf>
    <xf numFmtId="0" fontId="50" fillId="0" borderId="0" xfId="2" applyFont="1"/>
    <xf numFmtId="2" fontId="50" fillId="0" borderId="1" xfId="0" applyNumberFormat="1" applyFont="1" applyBorder="1" applyAlignment="1" applyProtection="1">
      <alignment horizontal="center" vertical="center"/>
      <protection hidden="1"/>
    </xf>
    <xf numFmtId="1" fontId="50" fillId="0" borderId="1" xfId="0" applyNumberFormat="1" applyFont="1" applyBorder="1" applyAlignment="1" applyProtection="1">
      <alignment horizontal="center" vertical="center"/>
      <protection hidden="1"/>
    </xf>
    <xf numFmtId="2" fontId="50" fillId="0" borderId="1" xfId="2" applyNumberFormat="1" applyFont="1" applyBorder="1" applyAlignment="1" applyProtection="1">
      <alignment horizontal="center" vertical="center"/>
      <protection hidden="1"/>
    </xf>
    <xf numFmtId="2" fontId="52" fillId="0" borderId="1" xfId="2" applyNumberFormat="1" applyFont="1" applyBorder="1" applyAlignment="1" applyProtection="1">
      <alignment horizontal="center" vertical="center"/>
      <protection hidden="1"/>
    </xf>
    <xf numFmtId="0" fontId="9" fillId="0" borderId="0" xfId="0" applyFont="1" applyAlignment="1">
      <alignment horizontal="center"/>
    </xf>
    <xf numFmtId="0" fontId="20" fillId="0" borderId="0" xfId="2" applyFont="1"/>
    <xf numFmtId="14" fontId="55" fillId="0" borderId="0" xfId="0" applyNumberFormat="1" applyFont="1" applyAlignment="1">
      <alignment horizontal="center"/>
    </xf>
    <xf numFmtId="0" fontId="9" fillId="0" borderId="17" xfId="0" applyFont="1" applyBorder="1" applyAlignment="1">
      <alignment horizontal="center" vertical="top" wrapText="1"/>
    </xf>
    <xf numFmtId="0" fontId="51" fillId="0" borderId="0" xfId="0" applyFont="1" applyAlignment="1">
      <alignment horizontal="center"/>
    </xf>
    <xf numFmtId="0" fontId="56" fillId="0" borderId="0" xfId="0" applyFont="1" applyAlignment="1">
      <alignment horizontal="center"/>
    </xf>
    <xf numFmtId="0" fontId="0" fillId="0" borderId="1" xfId="0" applyFont="1" applyBorder="1" applyAlignment="1">
      <alignment horizontal="left" vertical="center"/>
    </xf>
    <xf numFmtId="0" fontId="0" fillId="0" borderId="1" xfId="9" applyFont="1" applyBorder="1" applyAlignment="1">
      <alignment horizontal="left" vertical="top"/>
    </xf>
    <xf numFmtId="0" fontId="0" fillId="0" borderId="1" xfId="0" applyFont="1" applyBorder="1" applyAlignment="1" applyProtection="1">
      <alignment horizontal="left" vertical="center" indent="1"/>
      <protection locked="0"/>
    </xf>
    <xf numFmtId="0" fontId="0" fillId="0" borderId="1" xfId="0" applyFont="1" applyBorder="1" applyAlignment="1" applyProtection="1">
      <alignment horizontal="center" vertical="center"/>
      <protection locked="0"/>
    </xf>
    <xf numFmtId="49" fontId="0" fillId="0" borderId="1" xfId="0" applyNumberFormat="1" applyFont="1" applyBorder="1" applyAlignment="1" applyProtection="1">
      <alignment horizontal="center" vertical="center"/>
      <protection locked="0"/>
    </xf>
    <xf numFmtId="0" fontId="0" fillId="0" borderId="1" xfId="0" applyFont="1" applyBorder="1" applyAlignment="1">
      <alignment horizontal="center" vertical="center"/>
    </xf>
    <xf numFmtId="168" fontId="56" fillId="0" borderId="1" xfId="0" applyNumberFormat="1" applyFont="1" applyBorder="1" applyAlignment="1" applyProtection="1">
      <alignment horizontal="center" vertical="center"/>
      <protection hidden="1"/>
    </xf>
    <xf numFmtId="169" fontId="0" fillId="0" borderId="1" xfId="0" applyNumberFormat="1" applyFont="1" applyBorder="1" applyAlignment="1" applyProtection="1">
      <alignment horizontal="center" vertical="center"/>
      <protection hidden="1"/>
    </xf>
    <xf numFmtId="0" fontId="0" fillId="4" borderId="1" xfId="0" applyFont="1" applyFill="1" applyBorder="1" applyAlignment="1" applyProtection="1">
      <alignment horizontal="center"/>
      <protection locked="0"/>
    </xf>
    <xf numFmtId="167" fontId="0" fillId="0" borderId="1" xfId="0" applyNumberFormat="1" applyFont="1" applyBorder="1" applyAlignment="1" applyProtection="1">
      <alignment horizontal="center" vertical="center"/>
      <protection hidden="1"/>
    </xf>
    <xf numFmtId="44" fontId="0" fillId="0" borderId="1" xfId="0" applyNumberFormat="1" applyFont="1" applyBorder="1" applyAlignment="1" applyProtection="1">
      <alignment horizontal="center" vertical="center"/>
      <protection hidden="1"/>
    </xf>
    <xf numFmtId="0" fontId="56" fillId="0" borderId="1" xfId="0" applyFont="1" applyBorder="1" applyAlignment="1">
      <alignment horizontal="center" vertical="center"/>
    </xf>
    <xf numFmtId="0" fontId="0" fillId="0" borderId="1" xfId="0" applyFont="1" applyBorder="1" applyAlignment="1">
      <alignment horizontal="left" vertical="center" indent="1"/>
    </xf>
    <xf numFmtId="0" fontId="0" fillId="0" borderId="0" xfId="2" applyFont="1"/>
    <xf numFmtId="0" fontId="0" fillId="0" borderId="0" xfId="0" applyFont="1"/>
    <xf numFmtId="0" fontId="56" fillId="0" borderId="1" xfId="0" applyFont="1" applyBorder="1" applyAlignment="1" applyProtection="1">
      <alignment horizontal="left" vertical="center" indent="1"/>
      <protection locked="0"/>
    </xf>
    <xf numFmtId="0" fontId="56" fillId="0" borderId="1" xfId="0" applyFont="1" applyBorder="1" applyAlignment="1" applyProtection="1">
      <alignment horizontal="center" vertical="center"/>
      <protection locked="0"/>
    </xf>
    <xf numFmtId="49" fontId="56" fillId="0" borderId="1" xfId="0" applyNumberFormat="1" applyFont="1" applyBorder="1" applyAlignment="1" applyProtection="1">
      <alignment horizontal="center" vertical="center"/>
      <protection locked="0"/>
    </xf>
    <xf numFmtId="168" fontId="0" fillId="0" borderId="1" xfId="2" applyNumberFormat="1" applyFont="1" applyBorder="1" applyAlignment="1" applyProtection="1">
      <alignment horizontal="center" vertical="center"/>
      <protection hidden="1"/>
    </xf>
    <xf numFmtId="169" fontId="56" fillId="0" borderId="1" xfId="2" applyNumberFormat="1" applyFont="1" applyBorder="1" applyAlignment="1" applyProtection="1">
      <alignment horizontal="center" vertical="center"/>
      <protection hidden="1"/>
    </xf>
    <xf numFmtId="0" fontId="56" fillId="7" borderId="1" xfId="0" applyFont="1" applyFill="1" applyBorder="1" applyAlignment="1" applyProtection="1">
      <alignment horizontal="left" vertical="center" indent="1"/>
      <protection locked="0"/>
    </xf>
    <xf numFmtId="0" fontId="56" fillId="7" borderId="1" xfId="0" applyFont="1" applyFill="1" applyBorder="1" applyAlignment="1" applyProtection="1">
      <alignment horizontal="center" vertical="center"/>
      <protection locked="0"/>
    </xf>
    <xf numFmtId="49" fontId="56" fillId="7" borderId="1" xfId="0" applyNumberFormat="1" applyFont="1" applyFill="1" applyBorder="1" applyAlignment="1" applyProtection="1">
      <alignment horizontal="center" vertical="center"/>
      <protection locked="0"/>
    </xf>
    <xf numFmtId="0" fontId="0" fillId="9" borderId="1" xfId="0" applyFont="1" applyFill="1" applyBorder="1" applyAlignment="1">
      <alignment horizontal="left" vertical="center"/>
    </xf>
    <xf numFmtId="0" fontId="0" fillId="9" borderId="1" xfId="9" applyFont="1" applyFill="1" applyBorder="1" applyAlignment="1">
      <alignment horizontal="left" vertical="top"/>
    </xf>
    <xf numFmtId="0" fontId="56" fillId="9" borderId="1" xfId="0" applyFont="1" applyFill="1" applyBorder="1" applyAlignment="1" applyProtection="1">
      <alignment horizontal="left" vertical="center" indent="1"/>
      <protection locked="0"/>
    </xf>
    <xf numFmtId="0" fontId="56" fillId="9" borderId="1" xfId="0" applyFont="1" applyFill="1" applyBorder="1" applyAlignment="1" applyProtection="1">
      <alignment horizontal="center" vertical="center"/>
      <protection locked="0"/>
    </xf>
    <xf numFmtId="49" fontId="56" fillId="9" borderId="1" xfId="0" applyNumberFormat="1" applyFont="1" applyFill="1" applyBorder="1" applyAlignment="1" applyProtection="1">
      <alignment horizontal="center" vertical="center"/>
      <protection locked="0"/>
    </xf>
    <xf numFmtId="0" fontId="0" fillId="9" borderId="1" xfId="0" applyFont="1" applyFill="1" applyBorder="1" applyAlignment="1">
      <alignment horizontal="center" vertical="center"/>
    </xf>
    <xf numFmtId="0" fontId="56" fillId="9" borderId="1" xfId="0" applyFont="1" applyFill="1" applyBorder="1" applyAlignment="1">
      <alignment horizontal="center" vertical="center"/>
    </xf>
    <xf numFmtId="0" fontId="0" fillId="9" borderId="1" xfId="0" applyFont="1" applyFill="1" applyBorder="1" applyAlignment="1">
      <alignment horizontal="left" vertical="center" indent="1"/>
    </xf>
    <xf numFmtId="0" fontId="0" fillId="9" borderId="1" xfId="0" applyFont="1" applyFill="1" applyBorder="1" applyAlignment="1" applyProtection="1">
      <alignment horizontal="left" vertical="center" indent="1"/>
      <protection locked="0"/>
    </xf>
    <xf numFmtId="0" fontId="0" fillId="9" borderId="0" xfId="2" applyFont="1" applyFill="1"/>
    <xf numFmtId="0" fontId="0" fillId="9" borderId="0" xfId="0" applyFont="1" applyFill="1"/>
    <xf numFmtId="167" fontId="0" fillId="0" borderId="1" xfId="12" applyNumberFormat="1" applyFont="1" applyBorder="1" applyAlignment="1" applyProtection="1">
      <alignment horizontal="left" vertical="top"/>
      <protection hidden="1"/>
    </xf>
    <xf numFmtId="167" fontId="0" fillId="0" borderId="1" xfId="12" applyNumberFormat="1" applyFont="1" applyBorder="1" applyAlignment="1" applyProtection="1">
      <alignment horizontal="left" vertical="center"/>
      <protection hidden="1"/>
    </xf>
    <xf numFmtId="165" fontId="20" fillId="0" borderId="4" xfId="2" applyNumberFormat="1" applyFont="1" applyBorder="1" applyAlignment="1">
      <alignment horizontal="right" vertical="center"/>
    </xf>
    <xf numFmtId="1" fontId="18" fillId="0" borderId="4" xfId="6" applyNumberFormat="1" applyFont="1" applyFill="1" applyBorder="1" applyAlignment="1" applyProtection="1">
      <alignment horizontal="right"/>
    </xf>
    <xf numFmtId="166" fontId="9" fillId="0" borderId="4" xfId="2" applyNumberFormat="1" applyFont="1" applyBorder="1" applyAlignment="1">
      <alignment horizontal="right" vertical="center"/>
    </xf>
    <xf numFmtId="166" fontId="9" fillId="0" borderId="5" xfId="2" applyNumberFormat="1" applyFont="1" applyBorder="1" applyAlignment="1">
      <alignment horizontal="right" vertical="center"/>
    </xf>
    <xf numFmtId="0" fontId="22" fillId="4" borderId="0" xfId="7" applyFont="1" applyFill="1" applyAlignment="1" applyProtection="1">
      <alignment horizontal="left" vertical="top" wrapText="1"/>
      <protection locked="0"/>
    </xf>
    <xf numFmtId="0" fontId="6" fillId="0" borderId="0" xfId="2" applyFont="1" applyAlignment="1" applyProtection="1">
      <alignment horizontal="left" vertical="center"/>
      <protection locked="0"/>
    </xf>
    <xf numFmtId="44" fontId="9" fillId="0" borderId="2" xfId="2" applyNumberFormat="1" applyFont="1" applyBorder="1" applyAlignment="1" applyProtection="1">
      <alignment horizontal="left" vertical="center" indent="1"/>
      <protection locked="0"/>
    </xf>
    <xf numFmtId="0" fontId="9" fillId="3" borderId="4" xfId="2" applyFont="1" applyFill="1" applyBorder="1" applyAlignment="1" applyProtection="1">
      <alignment horizontal="right" vertical="center"/>
      <protection locked="0"/>
    </xf>
    <xf numFmtId="0" fontId="9" fillId="3" borderId="5" xfId="2" applyFont="1" applyFill="1" applyBorder="1" applyAlignment="1" applyProtection="1">
      <alignment horizontal="right" vertical="center"/>
      <protection locked="0"/>
    </xf>
    <xf numFmtId="1" fontId="8" fillId="0" borderId="4" xfId="2" applyNumberFormat="1" applyFont="1" applyBorder="1" applyAlignment="1">
      <alignment horizontal="right" vertical="center"/>
    </xf>
    <xf numFmtId="1" fontId="8" fillId="0" borderId="5" xfId="2" applyNumberFormat="1" applyFont="1" applyBorder="1" applyAlignment="1">
      <alignment horizontal="right" vertical="center"/>
    </xf>
    <xf numFmtId="164" fontId="8" fillId="0" borderId="4" xfId="2" applyNumberFormat="1" applyFont="1" applyBorder="1" applyAlignment="1">
      <alignment horizontal="right" vertical="center"/>
    </xf>
    <xf numFmtId="164" fontId="8" fillId="0" borderId="5" xfId="2" applyNumberFormat="1" applyFont="1" applyBorder="1" applyAlignment="1">
      <alignment horizontal="right" vertical="center"/>
    </xf>
    <xf numFmtId="165" fontId="8" fillId="0" borderId="4" xfId="2" applyNumberFormat="1" applyFont="1" applyBorder="1" applyAlignment="1">
      <alignment horizontal="right"/>
    </xf>
    <xf numFmtId="0" fontId="42" fillId="0" borderId="0" xfId="10" applyFont="1" applyAlignment="1">
      <alignment horizontal="left" vertical="top" wrapText="1" indent="2"/>
    </xf>
    <xf numFmtId="0" fontId="18" fillId="0" borderId="0" xfId="11" applyFont="1" applyAlignment="1">
      <alignment horizontal="left" vertical="top" wrapText="1"/>
    </xf>
    <xf numFmtId="0" fontId="46" fillId="0" borderId="0" xfId="10" applyFont="1" applyAlignment="1">
      <alignment horizontal="left" vertical="top" wrapText="1"/>
    </xf>
    <xf numFmtId="0" fontId="42" fillId="0" borderId="0" xfId="10" applyFont="1" applyAlignment="1">
      <alignment horizontal="left" vertical="top" wrapText="1" indent="3"/>
    </xf>
    <xf numFmtId="0" fontId="42" fillId="0" borderId="0" xfId="10" quotePrefix="1" applyFont="1" applyAlignment="1">
      <alignment horizontal="left" vertical="top" wrapText="1" indent="4"/>
    </xf>
    <xf numFmtId="0" fontId="42" fillId="0" borderId="0" xfId="10" applyFont="1" applyAlignment="1">
      <alignment horizontal="left" vertical="top" wrapText="1" indent="4"/>
    </xf>
  </cellXfs>
  <cellStyles count="15">
    <cellStyle name="Гиперссылка" xfId="1" builtinId="8"/>
    <cellStyle name="Обычный" xfId="0" builtinId="0"/>
    <cellStyle name="Обычный 11" xfId="2" xr:uid="{B786ED90-E3E7-4187-84E4-8E328399F308}"/>
    <cellStyle name="Обычный 2" xfId="12" xr:uid="{EA92700E-3AAF-4A3D-A8AC-713690815EE5}"/>
    <cellStyle name="Обычный 2 2" xfId="9" xr:uid="{A79E6E37-B001-4718-830D-BF0578328BCC}"/>
    <cellStyle name="Обычный 2 2 2 2" xfId="4" xr:uid="{BF24F831-A730-431F-8363-D5EC0B132713}"/>
    <cellStyle name="Обычный 2 2 5" xfId="14" xr:uid="{75E1E9D7-FB64-4B69-A378-E3DDEC01E713}"/>
    <cellStyle name="Обычный 2 3" xfId="13" xr:uid="{91774BDF-1A14-4DD3-9112-22CB6F9EF447}"/>
    <cellStyle name="Обычный 2 3 2" xfId="3" xr:uid="{3ECF7E3B-88C4-4430-99AE-CAC789410003}"/>
    <cellStyle name="Обычный 3 2" xfId="11" xr:uid="{A88E2160-D2FC-41AE-8BDB-448CACFE9A3D}"/>
    <cellStyle name="Обычный 4 2" xfId="10" xr:uid="{6F283A85-7C67-47C2-B8FA-D640B7966380}"/>
    <cellStyle name="Обычный_Лист1" xfId="5" xr:uid="{D58F563F-E9FD-4424-BA18-E6C6F7525CF5}"/>
    <cellStyle name="Обычный_Лист1 2" xfId="7" xr:uid="{AC6F3D7A-FA40-4DC6-9479-FD662183CD56}"/>
    <cellStyle name="Обычный_наличие" xfId="8" xr:uid="{AD445F0E-59B9-4BCE-9C0F-7C2119E4CD97}"/>
    <cellStyle name="Процентный 2" xfId="6" xr:uid="{CFE75DD1-FB23-47F2-87EE-ADE93581185A}"/>
  </cellStyles>
  <dxfs count="7">
    <dxf>
      <font>
        <color rgb="FF9C0006"/>
      </font>
      <fill>
        <patternFill>
          <bgColor rgb="FFFFC7CE"/>
        </patternFill>
      </fill>
    </dxf>
    <dxf>
      <font>
        <color rgb="FF9C0006"/>
      </font>
      <fill>
        <patternFill>
          <bgColor rgb="FFFFC7CE"/>
        </patternFill>
      </fill>
    </dxf>
    <dxf>
      <fill>
        <patternFill>
          <bgColor rgb="FF92D050"/>
        </patternFill>
      </fill>
    </dxf>
    <dxf>
      <font>
        <b/>
        <i val="0"/>
        <strike val="0"/>
      </font>
      <fill>
        <patternFill>
          <bgColor rgb="FF92D050"/>
        </patternFill>
      </fill>
    </dxf>
    <dxf>
      <font>
        <b/>
        <i val="0"/>
        <strike val="0"/>
      </font>
      <fill>
        <patternFill>
          <bgColor rgb="FF92D050"/>
        </patternFill>
      </fill>
    </dxf>
    <dxf>
      <font>
        <color rgb="FF9C0006"/>
      </font>
      <fill>
        <patternFill>
          <bgColor rgb="FFFFC7CE"/>
        </patternFill>
      </fill>
    </dxf>
    <dxf>
      <fill>
        <patternFill patternType="solid">
          <fgColor auto="1"/>
          <bgColor indexed="65"/>
        </patternFill>
      </fill>
    </dxf>
  </dxfs>
  <tableStyles count="0" defaultTableStyle="TableStyleMedium2" defaultPivotStyle="PivotStyleLight16"/>
  <colors>
    <mruColors>
      <color rgb="FF006600"/>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2</xdr:row>
      <xdr:rowOff>18142</xdr:rowOff>
    </xdr:from>
    <xdr:to>
      <xdr:col>5</xdr:col>
      <xdr:colOff>159308</xdr:colOff>
      <xdr:row>4</xdr:row>
      <xdr:rowOff>160094</xdr:rowOff>
    </xdr:to>
    <xdr:pic>
      <xdr:nvPicPr>
        <xdr:cNvPr id="2" name="Рисунок 1">
          <a:extLst>
            <a:ext uri="{FF2B5EF4-FFF2-40B4-BE49-F238E27FC236}">
              <a16:creationId xmlns:a16="http://schemas.microsoft.com/office/drawing/2014/main" id="{E5FED0E9-E6AD-44D8-9A72-9B1E61C9A9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393094"/>
          <a:ext cx="1889934" cy="8434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C3C3C129-11F9-42BE-8A5E-7E1FD2A79E31}"/>
            </a:ext>
          </a:extLst>
        </xdr:cNvPr>
        <xdr:cNvSpPr txBox="1"/>
      </xdr:nvSpPr>
      <xdr:spPr>
        <a:xfrm>
          <a:off x="258536" y="22151"/>
          <a:ext cx="9188903"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ru-RU" sz="1000">
              <a:solidFill>
                <a:schemeClr val="bg1"/>
              </a:solidFill>
              <a:latin typeface="Arial" panose="020B0604020202020204" pitchFamily="34" charset="0"/>
              <a:cs typeface="Arial" panose="020B0604020202020204" pitchFamily="34" charset="0"/>
            </a:rPr>
            <a:t>Московская область, Каширский район, дер. Барабаново</a:t>
          </a:r>
        </a:p>
        <a:p>
          <a:pPr algn="l"/>
          <a:r>
            <a:rPr lang="ru-RU" sz="1000">
              <a:solidFill>
                <a:schemeClr val="bg1"/>
              </a:solidFill>
              <a:latin typeface="Arial" panose="020B0604020202020204" pitchFamily="34" charset="0"/>
              <a:cs typeface="Arial" panose="020B0604020202020204" pitchFamily="34" charset="0"/>
            </a:rPr>
            <a:t>Тел.: 8 (495) 280-08-97</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oneCellAnchor>
    <xdr:from>
      <xdr:col>1</xdr:col>
      <xdr:colOff>30125</xdr:colOff>
      <xdr:row>10</xdr:row>
      <xdr:rowOff>12847</xdr:rowOff>
    </xdr:from>
    <xdr:ext cx="7062819" cy="441490"/>
    <xdr:pic>
      <xdr:nvPicPr>
        <xdr:cNvPr id="3" name="Рисунок 2">
          <a:extLst>
            <a:ext uri="{FF2B5EF4-FFF2-40B4-BE49-F238E27FC236}">
              <a16:creationId xmlns:a16="http://schemas.microsoft.com/office/drawing/2014/main" id="{E7B4F493-AAC8-446B-886F-4CA6C19C55EA}"/>
            </a:ext>
          </a:extLst>
        </xdr:cNvPr>
        <xdr:cNvPicPr>
          <a:picLocks noChangeAspect="1"/>
        </xdr:cNvPicPr>
      </xdr:nvPicPr>
      <xdr:blipFill>
        <a:blip xmlns:r="http://schemas.openxmlformats.org/officeDocument/2006/relationships" r:embed="rId1"/>
        <a:stretch>
          <a:fillRect/>
        </a:stretch>
      </xdr:blipFill>
      <xdr:spPr>
        <a:xfrm>
          <a:off x="269611" y="1760004"/>
          <a:ext cx="7062819" cy="441490"/>
        </a:xfrm>
        <a:prstGeom prst="rect">
          <a:avLst/>
        </a:prstGeom>
      </xdr:spPr>
    </xdr:pic>
    <xdr:clientData/>
  </xdr:oneCellAnchor>
  <xdr:oneCellAnchor>
    <xdr:from>
      <xdr:col>1</xdr:col>
      <xdr:colOff>19050</xdr:colOff>
      <xdr:row>55</xdr:row>
      <xdr:rowOff>0</xdr:rowOff>
    </xdr:from>
    <xdr:ext cx="2385391" cy="489655"/>
    <xdr:pic>
      <xdr:nvPicPr>
        <xdr:cNvPr id="4" name="Рисунок 3">
          <a:extLst>
            <a:ext uri="{FF2B5EF4-FFF2-40B4-BE49-F238E27FC236}">
              <a16:creationId xmlns:a16="http://schemas.microsoft.com/office/drawing/2014/main" id="{6B84E48D-8389-42AA-AFCB-A32E58D428F1}"/>
            </a:ext>
          </a:extLst>
        </xdr:cNvPr>
        <xdr:cNvPicPr>
          <a:picLocks noChangeAspect="1"/>
        </xdr:cNvPicPr>
      </xdr:nvPicPr>
      <xdr:blipFill>
        <a:blip xmlns:r="http://schemas.openxmlformats.org/officeDocument/2006/relationships" r:embed="rId2"/>
        <a:stretch>
          <a:fillRect/>
        </a:stretch>
      </xdr:blipFill>
      <xdr:spPr>
        <a:xfrm>
          <a:off x="258536" y="14412686"/>
          <a:ext cx="2385391" cy="489655"/>
        </a:xfrm>
        <a:prstGeom prst="rect">
          <a:avLst/>
        </a:prstGeom>
      </xdr:spPr>
    </xdr:pic>
    <xdr:clientData/>
  </xdr:oneCellAnchor>
  <xdr:oneCellAnchor>
    <xdr:from>
      <xdr:col>1</xdr:col>
      <xdr:colOff>19050</xdr:colOff>
      <xdr:row>66</xdr:row>
      <xdr:rowOff>0</xdr:rowOff>
    </xdr:from>
    <xdr:ext cx="2976023" cy="470603"/>
    <xdr:pic>
      <xdr:nvPicPr>
        <xdr:cNvPr id="5" name="Рисунок 4">
          <a:extLst>
            <a:ext uri="{FF2B5EF4-FFF2-40B4-BE49-F238E27FC236}">
              <a16:creationId xmlns:a16="http://schemas.microsoft.com/office/drawing/2014/main" id="{9712D443-B302-4922-ADF3-06E1758A7938}"/>
            </a:ext>
          </a:extLst>
        </xdr:cNvPr>
        <xdr:cNvPicPr>
          <a:picLocks noChangeAspect="1"/>
        </xdr:cNvPicPr>
      </xdr:nvPicPr>
      <xdr:blipFill>
        <a:blip xmlns:r="http://schemas.openxmlformats.org/officeDocument/2006/relationships" r:embed="rId3"/>
        <a:stretch>
          <a:fillRect/>
        </a:stretch>
      </xdr:blipFill>
      <xdr:spPr>
        <a:xfrm>
          <a:off x="258536" y="17090571"/>
          <a:ext cx="2976023" cy="470603"/>
        </a:xfrm>
        <a:prstGeom prst="rect">
          <a:avLst/>
        </a:prstGeom>
      </xdr:spPr>
    </xdr:pic>
    <xdr:clientData/>
  </xdr:oneCellAnchor>
  <xdr:oneCellAnchor>
    <xdr:from>
      <xdr:col>1</xdr:col>
      <xdr:colOff>19050</xdr:colOff>
      <xdr:row>22</xdr:row>
      <xdr:rowOff>44302</xdr:rowOff>
    </xdr:from>
    <xdr:ext cx="7243819" cy="512829"/>
    <xdr:pic>
      <xdr:nvPicPr>
        <xdr:cNvPr id="6" name="Рисунок 5">
          <a:extLst>
            <a:ext uri="{FF2B5EF4-FFF2-40B4-BE49-F238E27FC236}">
              <a16:creationId xmlns:a16="http://schemas.microsoft.com/office/drawing/2014/main" id="{BB7BBB1D-ABC8-4C13-A73E-078D9559DA02}"/>
            </a:ext>
          </a:extLst>
        </xdr:cNvPr>
        <xdr:cNvPicPr>
          <a:picLocks noChangeAspect="1"/>
        </xdr:cNvPicPr>
      </xdr:nvPicPr>
      <xdr:blipFill>
        <a:blip xmlns:r="http://schemas.openxmlformats.org/officeDocument/2006/relationships" r:embed="rId4"/>
        <a:stretch>
          <a:fillRect/>
        </a:stretch>
      </xdr:blipFill>
      <xdr:spPr>
        <a:xfrm>
          <a:off x="258536" y="4159102"/>
          <a:ext cx="7243819" cy="512829"/>
        </a:xfrm>
        <a:prstGeom prst="rect">
          <a:avLst/>
        </a:prstGeom>
      </xdr:spPr>
    </xdr:pic>
    <xdr:clientData/>
  </xdr:oneCellAnchor>
  <xdr:oneCellAnchor>
    <xdr:from>
      <xdr:col>1</xdr:col>
      <xdr:colOff>19050</xdr:colOff>
      <xdr:row>38</xdr:row>
      <xdr:rowOff>11076</xdr:rowOff>
    </xdr:from>
    <xdr:ext cx="6329291" cy="518234"/>
    <xdr:pic>
      <xdr:nvPicPr>
        <xdr:cNvPr id="7" name="Рисунок 6">
          <a:extLst>
            <a:ext uri="{FF2B5EF4-FFF2-40B4-BE49-F238E27FC236}">
              <a16:creationId xmlns:a16="http://schemas.microsoft.com/office/drawing/2014/main" id="{AC753ECC-AAB2-4E45-B7B6-C48D4F9A12C8}"/>
            </a:ext>
          </a:extLst>
        </xdr:cNvPr>
        <xdr:cNvPicPr>
          <a:picLocks noChangeAspect="1"/>
        </xdr:cNvPicPr>
      </xdr:nvPicPr>
      <xdr:blipFill>
        <a:blip xmlns:r="http://schemas.openxmlformats.org/officeDocument/2006/relationships" r:embed="rId5"/>
        <a:stretch>
          <a:fillRect/>
        </a:stretch>
      </xdr:blipFill>
      <xdr:spPr>
        <a:xfrm>
          <a:off x="258536" y="8833947"/>
          <a:ext cx="6329291" cy="518234"/>
        </a:xfrm>
        <a:prstGeom prst="rect">
          <a:avLst/>
        </a:prstGeom>
      </xdr:spPr>
    </xdr:pic>
    <xdr:clientData/>
  </xdr:oneCellAnchor>
  <xdr:oneCellAnchor>
    <xdr:from>
      <xdr:col>1</xdr:col>
      <xdr:colOff>19050</xdr:colOff>
      <xdr:row>84</xdr:row>
      <xdr:rowOff>0</xdr:rowOff>
    </xdr:from>
    <xdr:ext cx="4824131" cy="470603"/>
    <xdr:pic>
      <xdr:nvPicPr>
        <xdr:cNvPr id="8" name="Рисунок 7">
          <a:extLst>
            <a:ext uri="{FF2B5EF4-FFF2-40B4-BE49-F238E27FC236}">
              <a16:creationId xmlns:a16="http://schemas.microsoft.com/office/drawing/2014/main" id="{3C320FE0-E10C-4381-B9CB-0F286F0CF47D}"/>
            </a:ext>
          </a:extLst>
        </xdr:cNvPr>
        <xdr:cNvPicPr>
          <a:picLocks noChangeAspect="1"/>
        </xdr:cNvPicPr>
      </xdr:nvPicPr>
      <xdr:blipFill>
        <a:blip xmlns:r="http://schemas.openxmlformats.org/officeDocument/2006/relationships" r:embed="rId6"/>
        <a:stretch>
          <a:fillRect/>
        </a:stretch>
      </xdr:blipFill>
      <xdr:spPr>
        <a:xfrm>
          <a:off x="258536" y="22740257"/>
          <a:ext cx="4824131" cy="470603"/>
        </a:xfrm>
        <a:prstGeom prst="rect">
          <a:avLst/>
        </a:prstGeom>
      </xdr:spPr>
    </xdr:pic>
    <xdr:clientData/>
  </xdr:oneCellAnchor>
  <xdr:oneCellAnchor>
    <xdr:from>
      <xdr:col>1</xdr:col>
      <xdr:colOff>38100</xdr:colOff>
      <xdr:row>89</xdr:row>
      <xdr:rowOff>161925</xdr:rowOff>
    </xdr:from>
    <xdr:ext cx="8938260" cy="2859405"/>
    <xdr:pic>
      <xdr:nvPicPr>
        <xdr:cNvPr id="9" name="Рисунок 8">
          <a:extLst>
            <a:ext uri="{FF2B5EF4-FFF2-40B4-BE49-F238E27FC236}">
              <a16:creationId xmlns:a16="http://schemas.microsoft.com/office/drawing/2014/main" id="{0036C4A5-0197-493B-855B-3242FF748A2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7586" y="23832911"/>
          <a:ext cx="8938260" cy="28594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114301</xdr:colOff>
      <xdr:row>0</xdr:row>
      <xdr:rowOff>0</xdr:rowOff>
    </xdr:from>
    <xdr:ext cx="2385060" cy="1054727"/>
    <xdr:pic>
      <xdr:nvPicPr>
        <xdr:cNvPr id="10" name="Рисунок 9">
          <a:extLst>
            <a:ext uri="{FF2B5EF4-FFF2-40B4-BE49-F238E27FC236}">
              <a16:creationId xmlns:a16="http://schemas.microsoft.com/office/drawing/2014/main" id="{69A915AA-3AE3-4F28-BA42-829B47B7BA4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4301" y="0"/>
          <a:ext cx="2385060" cy="105472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88;&#1072;&#1073;&#1086;&#1090;&#1072;_&#1087;&#1083;&#1072;&#1085;&#1090;&#1084;&#1072;&#1088;&#1082;&#1077;&#1090;\&#1046;&#1072;&#1085;&#1085;&#1077;&#1090;\2021\&#1089;&#1077;&#1085;&#1090;&#1103;&#1073;&#1088;&#1100;\909\&#1050;&#1086;&#1087;&#1080;&#1103;%20paeonia_aut_2021%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DChuzhinova/Documents/&#1055;&#1088;&#1072;&#1081;&#1089;-&#1083;&#1080;&#1089;&#1090;&#1099;/&#1050;&#1072;&#1089;&#1089;&#1077;&#1090;&#1099;/&#1056;&#1072;&#1073;&#1086;&#1095;&#1080;&#1077;%20&#1087;&#1088;&#1072;&#1081;&#1089;&#1099;/&#1050;&#1072;&#1089;&#1089;&#1077;&#1090;&#1099;%202021-2022%20&#1088;&#1072;&#1073;&#1086;&#1095;&#1080;&#1081;%20(&#1080;&#1090;&#1086;&#107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DChuzhinova/Downloads/Renault%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treme/Desktop/&#1089;&#1077;&#1085;&#1090;&#1103;&#1073;&#1088;&#1100;%202021/&#1088;&#1072;&#1073;&#1086;&#1090;&#1072;%20&#1089;&#1077;&#1085;&#1090;&#1103;&#1073;&#1088;&#1100;%202021/&#1089;&#1077;&#1085;&#1090;&#1103;&#1073;&#1088;&#1100;/1709/&#1087;&#1080;&#1086;&#1085;&#1099;%20&#1089;&#1090;&#1086;&#1082;%2017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
      <sheetName val="Лист1"/>
      <sheetName val="Лист2"/>
      <sheetName val="проверка"/>
      <sheetName val="paeonia crates aut 2021"/>
      <sheetName val="Условия работы"/>
    </sheetNames>
    <sheetDataSet>
      <sheetData sheetId="0" refreshError="1"/>
      <sheetData sheetId="1" refreshError="1"/>
      <sheetData sheetId="2">
        <row r="1">
          <cell r="A1" t="str">
            <v>Артикул</v>
          </cell>
          <cell r="B1" t="str">
            <v>минус резерв</v>
          </cell>
          <cell r="C1" t="str">
            <v>минус резерв</v>
          </cell>
        </row>
        <row r="2">
          <cell r="A2" t="str">
            <v>87-104-0004</v>
          </cell>
          <cell r="B2">
            <v>0</v>
          </cell>
          <cell r="C2">
            <v>0</v>
          </cell>
        </row>
        <row r="3">
          <cell r="A3" t="str">
            <v>87-104-0005</v>
          </cell>
          <cell r="B3">
            <v>0</v>
          </cell>
          <cell r="C3">
            <v>0</v>
          </cell>
        </row>
        <row r="4">
          <cell r="A4" t="str">
            <v>87-104-0010</v>
          </cell>
          <cell r="B4">
            <v>30</v>
          </cell>
          <cell r="C4">
            <v>30</v>
          </cell>
        </row>
        <row r="5">
          <cell r="A5" t="str">
            <v>87-104-0017</v>
          </cell>
          <cell r="B5">
            <v>25</v>
          </cell>
          <cell r="C5">
            <v>25</v>
          </cell>
        </row>
        <row r="6">
          <cell r="A6" t="str">
            <v>87-104-0018</v>
          </cell>
          <cell r="B6">
            <v>25</v>
          </cell>
          <cell r="C6">
            <v>25</v>
          </cell>
        </row>
        <row r="7">
          <cell r="A7" t="str">
            <v>87-104-0038</v>
          </cell>
          <cell r="B7">
            <v>0</v>
          </cell>
          <cell r="C7">
            <v>0</v>
          </cell>
        </row>
        <row r="8">
          <cell r="A8" t="str">
            <v>87-104-0056</v>
          </cell>
          <cell r="B8">
            <v>0</v>
          </cell>
          <cell r="C8">
            <v>0</v>
          </cell>
        </row>
        <row r="9">
          <cell r="A9" t="str">
            <v>87-104-0057</v>
          </cell>
          <cell r="B9">
            <v>0</v>
          </cell>
          <cell r="C9">
            <v>0</v>
          </cell>
        </row>
        <row r="10">
          <cell r="A10" t="str">
            <v>87-104-0089</v>
          </cell>
          <cell r="B10">
            <v>0</v>
          </cell>
          <cell r="C10">
            <v>0</v>
          </cell>
        </row>
        <row r="11">
          <cell r="A11" t="str">
            <v>87-104-0139</v>
          </cell>
          <cell r="B11">
            <v>35</v>
          </cell>
          <cell r="C11">
            <v>35</v>
          </cell>
        </row>
        <row r="12">
          <cell r="A12" t="str">
            <v>87-104-0148</v>
          </cell>
          <cell r="B12">
            <v>25</v>
          </cell>
          <cell r="C12">
            <v>25</v>
          </cell>
        </row>
        <row r="13">
          <cell r="A13" t="str">
            <v>87-104-0152</v>
          </cell>
          <cell r="B13">
            <v>-15</v>
          </cell>
          <cell r="C13">
            <v>0</v>
          </cell>
        </row>
        <row r="14">
          <cell r="A14" t="str">
            <v>87-104-0154</v>
          </cell>
          <cell r="B14">
            <v>0</v>
          </cell>
          <cell r="C14">
            <v>0</v>
          </cell>
        </row>
        <row r="15">
          <cell r="A15" t="str">
            <v>87-104-0257</v>
          </cell>
          <cell r="B15">
            <v>50</v>
          </cell>
          <cell r="C15">
            <v>50</v>
          </cell>
        </row>
        <row r="16">
          <cell r="A16" t="str">
            <v>87-104-0258</v>
          </cell>
          <cell r="B16">
            <v>-15</v>
          </cell>
          <cell r="C16">
            <v>0</v>
          </cell>
        </row>
        <row r="17">
          <cell r="A17" t="str">
            <v>87-104-0273</v>
          </cell>
          <cell r="B17">
            <v>0</v>
          </cell>
          <cell r="C17">
            <v>0</v>
          </cell>
        </row>
        <row r="18">
          <cell r="A18" t="str">
            <v>87-104-0309</v>
          </cell>
          <cell r="B18">
            <v>15</v>
          </cell>
          <cell r="C18">
            <v>15</v>
          </cell>
        </row>
        <row r="19">
          <cell r="A19" t="str">
            <v>87-104-0321</v>
          </cell>
          <cell r="B19">
            <v>-15</v>
          </cell>
          <cell r="C19">
            <v>0</v>
          </cell>
        </row>
        <row r="20">
          <cell r="A20" t="str">
            <v>87-104-0360</v>
          </cell>
          <cell r="B20">
            <v>0</v>
          </cell>
          <cell r="C20">
            <v>0</v>
          </cell>
        </row>
        <row r="21">
          <cell r="A21" t="str">
            <v>87-104-0361</v>
          </cell>
          <cell r="B21">
            <v>140</v>
          </cell>
          <cell r="C21">
            <v>140</v>
          </cell>
        </row>
        <row r="22">
          <cell r="A22" t="str">
            <v>87-104-0362</v>
          </cell>
          <cell r="B22">
            <v>-55</v>
          </cell>
          <cell r="C22">
            <v>0</v>
          </cell>
        </row>
        <row r="23">
          <cell r="A23" t="str">
            <v>87-104-0363</v>
          </cell>
          <cell r="B23">
            <v>15</v>
          </cell>
          <cell r="C23">
            <v>15</v>
          </cell>
        </row>
        <row r="24">
          <cell r="A24" t="str">
            <v>87-104-0367</v>
          </cell>
          <cell r="B24">
            <v>40</v>
          </cell>
          <cell r="C24">
            <v>40</v>
          </cell>
        </row>
        <row r="25">
          <cell r="A25" t="str">
            <v>87-104-0404</v>
          </cell>
          <cell r="B25">
            <v>4</v>
          </cell>
          <cell r="C25">
            <v>4</v>
          </cell>
        </row>
        <row r="26">
          <cell r="A26" t="str">
            <v>87-104-0414</v>
          </cell>
          <cell r="B26">
            <v>20</v>
          </cell>
          <cell r="C26">
            <v>20</v>
          </cell>
        </row>
        <row r="27">
          <cell r="A27" t="str">
            <v>87-104-0417</v>
          </cell>
          <cell r="B27">
            <v>0</v>
          </cell>
          <cell r="C27">
            <v>0</v>
          </cell>
        </row>
        <row r="28">
          <cell r="A28" t="str">
            <v>87-104-0418</v>
          </cell>
          <cell r="B28">
            <v>0</v>
          </cell>
          <cell r="C28">
            <v>0</v>
          </cell>
        </row>
        <row r="29">
          <cell r="A29" t="str">
            <v>87-104-0433</v>
          </cell>
          <cell r="B29">
            <v>55</v>
          </cell>
          <cell r="C29">
            <v>55</v>
          </cell>
        </row>
        <row r="30">
          <cell r="A30" t="str">
            <v>87-104-0434</v>
          </cell>
          <cell r="B30">
            <v>25</v>
          </cell>
          <cell r="C30">
            <v>25</v>
          </cell>
        </row>
        <row r="31">
          <cell r="A31" t="str">
            <v>87-104-0442</v>
          </cell>
          <cell r="B31">
            <v>0</v>
          </cell>
          <cell r="C31">
            <v>0</v>
          </cell>
        </row>
        <row r="32">
          <cell r="A32" t="str">
            <v>87-104-0462</v>
          </cell>
          <cell r="B32">
            <v>-15</v>
          </cell>
          <cell r="C32">
            <v>0</v>
          </cell>
        </row>
        <row r="33">
          <cell r="A33" t="str">
            <v>87-104-0472</v>
          </cell>
          <cell r="B33">
            <v>60</v>
          </cell>
          <cell r="C33">
            <v>60</v>
          </cell>
        </row>
        <row r="34">
          <cell r="A34" t="str">
            <v>87-104-0473</v>
          </cell>
          <cell r="B34">
            <v>10</v>
          </cell>
          <cell r="C34">
            <v>10</v>
          </cell>
        </row>
        <row r="35">
          <cell r="A35" t="str">
            <v>87-104-0489</v>
          </cell>
          <cell r="B35">
            <v>0</v>
          </cell>
          <cell r="C35">
            <v>0</v>
          </cell>
        </row>
        <row r="36">
          <cell r="A36" t="str">
            <v>87-104-0491</v>
          </cell>
          <cell r="B36">
            <v>-20</v>
          </cell>
          <cell r="C36">
            <v>0</v>
          </cell>
        </row>
        <row r="37">
          <cell r="A37" t="str">
            <v>87-104-0492</v>
          </cell>
          <cell r="B37">
            <v>70</v>
          </cell>
          <cell r="C37">
            <v>70</v>
          </cell>
        </row>
        <row r="38">
          <cell r="A38" t="str">
            <v>87-104-0493</v>
          </cell>
          <cell r="B38">
            <v>-5</v>
          </cell>
          <cell r="C38">
            <v>0</v>
          </cell>
        </row>
        <row r="39">
          <cell r="A39" t="str">
            <v>87-104-0509</v>
          </cell>
          <cell r="B39">
            <v>0</v>
          </cell>
          <cell r="C39">
            <v>0</v>
          </cell>
        </row>
        <row r="40">
          <cell r="A40" t="str">
            <v>87-104-0519</v>
          </cell>
          <cell r="B40">
            <v>38</v>
          </cell>
          <cell r="C40">
            <v>38</v>
          </cell>
        </row>
        <row r="41">
          <cell r="A41" t="str">
            <v>87-104-0528</v>
          </cell>
          <cell r="B41">
            <v>95</v>
          </cell>
          <cell r="C41">
            <v>95</v>
          </cell>
        </row>
        <row r="42">
          <cell r="A42" t="str">
            <v>87-104-0529</v>
          </cell>
          <cell r="B42">
            <v>40</v>
          </cell>
          <cell r="C42">
            <v>40</v>
          </cell>
        </row>
        <row r="43">
          <cell r="A43" t="str">
            <v>87-104-0538</v>
          </cell>
          <cell r="B43">
            <v>60</v>
          </cell>
          <cell r="C43">
            <v>60</v>
          </cell>
        </row>
        <row r="44">
          <cell r="A44" t="str">
            <v>87-104-0539</v>
          </cell>
          <cell r="B44">
            <v>0</v>
          </cell>
          <cell r="C44">
            <v>0</v>
          </cell>
        </row>
        <row r="45">
          <cell r="A45" t="str">
            <v>87-104-0540</v>
          </cell>
          <cell r="B45">
            <v>0</v>
          </cell>
          <cell r="C45">
            <v>0</v>
          </cell>
        </row>
        <row r="46">
          <cell r="A46" t="str">
            <v>87-104-0556</v>
          </cell>
          <cell r="B46">
            <v>0</v>
          </cell>
          <cell r="C46">
            <v>0</v>
          </cell>
        </row>
        <row r="47">
          <cell r="A47" t="str">
            <v>87-104-0557</v>
          </cell>
          <cell r="B47">
            <v>60</v>
          </cell>
          <cell r="C47">
            <v>60</v>
          </cell>
        </row>
        <row r="48">
          <cell r="A48" t="str">
            <v>87-104-0583</v>
          </cell>
          <cell r="B48">
            <v>30</v>
          </cell>
          <cell r="C48">
            <v>30</v>
          </cell>
        </row>
        <row r="49">
          <cell r="A49" t="str">
            <v>87-104-0594</v>
          </cell>
          <cell r="B49">
            <v>40</v>
          </cell>
          <cell r="C49">
            <v>40</v>
          </cell>
        </row>
        <row r="50">
          <cell r="A50" t="str">
            <v>87-104-0595</v>
          </cell>
          <cell r="B50">
            <v>-20</v>
          </cell>
          <cell r="C50">
            <v>0</v>
          </cell>
        </row>
        <row r="51">
          <cell r="A51" t="str">
            <v>87-104-0596</v>
          </cell>
          <cell r="B51">
            <v>26</v>
          </cell>
          <cell r="C51">
            <v>26</v>
          </cell>
        </row>
        <row r="52">
          <cell r="A52" t="str">
            <v>87-104-0598</v>
          </cell>
          <cell r="B52">
            <v>70</v>
          </cell>
          <cell r="C52">
            <v>70</v>
          </cell>
        </row>
        <row r="53">
          <cell r="A53" t="str">
            <v>87-104-0599</v>
          </cell>
          <cell r="B53">
            <v>0</v>
          </cell>
          <cell r="C53">
            <v>0</v>
          </cell>
        </row>
        <row r="54">
          <cell r="A54" t="str">
            <v>87-104-0611</v>
          </cell>
          <cell r="B54">
            <v>-25</v>
          </cell>
          <cell r="C54">
            <v>0</v>
          </cell>
        </row>
        <row r="55">
          <cell r="A55" t="str">
            <v>87-104-0642</v>
          </cell>
          <cell r="B55">
            <v>82</v>
          </cell>
          <cell r="C55">
            <v>82</v>
          </cell>
        </row>
        <row r="56">
          <cell r="A56" t="str">
            <v>87-104-0643</v>
          </cell>
          <cell r="B56">
            <v>0</v>
          </cell>
          <cell r="C56">
            <v>0</v>
          </cell>
        </row>
        <row r="57">
          <cell r="A57" t="str">
            <v>87-104-0644</v>
          </cell>
          <cell r="B57">
            <v>0</v>
          </cell>
          <cell r="C57">
            <v>0</v>
          </cell>
        </row>
        <row r="58">
          <cell r="A58" t="str">
            <v>87-104-0645</v>
          </cell>
          <cell r="B58">
            <v>0</v>
          </cell>
          <cell r="C58">
            <v>0</v>
          </cell>
        </row>
        <row r="59">
          <cell r="A59" t="str">
            <v>87-104-0657</v>
          </cell>
          <cell r="B59">
            <v>-25</v>
          </cell>
          <cell r="C59">
            <v>0</v>
          </cell>
        </row>
        <row r="60">
          <cell r="A60" t="str">
            <v>87-104-0677</v>
          </cell>
          <cell r="B60">
            <v>15</v>
          </cell>
          <cell r="C60">
            <v>15</v>
          </cell>
        </row>
        <row r="61">
          <cell r="A61" t="str">
            <v>87-104-0689</v>
          </cell>
          <cell r="B61">
            <v>0</v>
          </cell>
          <cell r="C61">
            <v>0</v>
          </cell>
        </row>
        <row r="62">
          <cell r="A62" t="str">
            <v>87-104-0703</v>
          </cell>
          <cell r="B62">
            <v>20</v>
          </cell>
          <cell r="C62">
            <v>20</v>
          </cell>
        </row>
        <row r="63">
          <cell r="A63" t="str">
            <v>87-104-0705</v>
          </cell>
          <cell r="B63">
            <v>90</v>
          </cell>
          <cell r="C63">
            <v>90</v>
          </cell>
        </row>
        <row r="64">
          <cell r="A64" t="str">
            <v>87-104-0711</v>
          </cell>
          <cell r="B64">
            <v>20</v>
          </cell>
          <cell r="C64">
            <v>20</v>
          </cell>
        </row>
        <row r="65">
          <cell r="A65" t="str">
            <v>87-104-0745</v>
          </cell>
          <cell r="B65">
            <v>5</v>
          </cell>
          <cell r="C65">
            <v>5</v>
          </cell>
        </row>
        <row r="66">
          <cell r="A66" t="str">
            <v>87-104-0764</v>
          </cell>
          <cell r="B66">
            <v>0</v>
          </cell>
          <cell r="C66">
            <v>0</v>
          </cell>
        </row>
        <row r="67">
          <cell r="A67" t="str">
            <v>87-104-0766</v>
          </cell>
          <cell r="B67">
            <v>0</v>
          </cell>
          <cell r="C67">
            <v>0</v>
          </cell>
        </row>
        <row r="68">
          <cell r="A68" t="str">
            <v>87-104-0786</v>
          </cell>
          <cell r="B68">
            <v>-10</v>
          </cell>
          <cell r="C68">
            <v>0</v>
          </cell>
        </row>
        <row r="69">
          <cell r="A69" t="str">
            <v>87-104-0957</v>
          </cell>
          <cell r="B69">
            <v>0</v>
          </cell>
          <cell r="C69">
            <v>0</v>
          </cell>
        </row>
        <row r="70">
          <cell r="A70" t="str">
            <v>87-107-0091</v>
          </cell>
          <cell r="B70">
            <v>0</v>
          </cell>
          <cell r="C70">
            <v>0</v>
          </cell>
        </row>
        <row r="71">
          <cell r="A71" t="str">
            <v>87-107-0092</v>
          </cell>
          <cell r="B71">
            <v>0</v>
          </cell>
          <cell r="C71">
            <v>0</v>
          </cell>
        </row>
        <row r="72">
          <cell r="A72" t="str">
            <v>87-107-0099</v>
          </cell>
          <cell r="B72">
            <v>1</v>
          </cell>
          <cell r="C72">
            <v>1</v>
          </cell>
        </row>
        <row r="73">
          <cell r="A73" t="str">
            <v>87-107-0100</v>
          </cell>
          <cell r="B73">
            <v>65</v>
          </cell>
          <cell r="C73">
            <v>65</v>
          </cell>
        </row>
        <row r="74">
          <cell r="A74" t="str">
            <v>87-107-0101</v>
          </cell>
          <cell r="B74">
            <v>50</v>
          </cell>
          <cell r="C74">
            <v>50</v>
          </cell>
        </row>
        <row r="75">
          <cell r="A75" t="str">
            <v>87-107-0125</v>
          </cell>
          <cell r="B75">
            <v>-10</v>
          </cell>
          <cell r="C75">
            <v>0</v>
          </cell>
        </row>
        <row r="76">
          <cell r="A76" t="str">
            <v>87-107-0128</v>
          </cell>
          <cell r="B76">
            <v>120</v>
          </cell>
          <cell r="C76">
            <v>120</v>
          </cell>
        </row>
        <row r="77">
          <cell r="A77" t="str">
            <v>87-107-0129</v>
          </cell>
          <cell r="B77">
            <v>45</v>
          </cell>
          <cell r="C77">
            <v>45</v>
          </cell>
        </row>
        <row r="78">
          <cell r="A78" t="str">
            <v>87-107-0131</v>
          </cell>
          <cell r="B78">
            <v>5</v>
          </cell>
          <cell r="C78">
            <v>5</v>
          </cell>
        </row>
        <row r="79">
          <cell r="A79" t="str">
            <v>87-107-0132</v>
          </cell>
          <cell r="B79">
            <v>0</v>
          </cell>
          <cell r="C79">
            <v>0</v>
          </cell>
        </row>
        <row r="80">
          <cell r="A80" t="str">
            <v>87-107-0133</v>
          </cell>
          <cell r="B80">
            <v>0</v>
          </cell>
          <cell r="C80">
            <v>0</v>
          </cell>
        </row>
        <row r="81">
          <cell r="A81" t="str">
            <v>87-107-0137</v>
          </cell>
          <cell r="B81">
            <v>0</v>
          </cell>
          <cell r="C81">
            <v>0</v>
          </cell>
        </row>
        <row r="82">
          <cell r="A82" t="str">
            <v>87-107-0143</v>
          </cell>
          <cell r="B82">
            <v>25</v>
          </cell>
          <cell r="C82">
            <v>25</v>
          </cell>
        </row>
        <row r="83">
          <cell r="A83" t="str">
            <v>87-107-0150</v>
          </cell>
          <cell r="B83">
            <v>0</v>
          </cell>
          <cell r="C83">
            <v>0</v>
          </cell>
        </row>
        <row r="84">
          <cell r="A84" t="str">
            <v>87-107-0158</v>
          </cell>
          <cell r="B84">
            <v>0</v>
          </cell>
          <cell r="C84">
            <v>0</v>
          </cell>
        </row>
        <row r="85">
          <cell r="A85" t="str">
            <v>87-107-0169</v>
          </cell>
          <cell r="B85">
            <v>0</v>
          </cell>
          <cell r="C85">
            <v>0</v>
          </cell>
        </row>
        <row r="86">
          <cell r="A86" t="str">
            <v>87-107-0170</v>
          </cell>
          <cell r="B86">
            <v>0</v>
          </cell>
          <cell r="C86">
            <v>0</v>
          </cell>
        </row>
        <row r="87">
          <cell r="A87" t="str">
            <v>87-107-0171</v>
          </cell>
          <cell r="B87">
            <v>18</v>
          </cell>
          <cell r="C87">
            <v>18</v>
          </cell>
        </row>
        <row r="88">
          <cell r="A88" t="str">
            <v>87-107-0172</v>
          </cell>
          <cell r="B88">
            <v>25</v>
          </cell>
          <cell r="C88">
            <v>25</v>
          </cell>
        </row>
        <row r="89">
          <cell r="A89" t="str">
            <v>87-107-0173</v>
          </cell>
          <cell r="B89">
            <v>60</v>
          </cell>
          <cell r="C89">
            <v>60</v>
          </cell>
        </row>
        <row r="90">
          <cell r="A90" t="str">
            <v>87-107-0174</v>
          </cell>
          <cell r="B90">
            <v>-5</v>
          </cell>
          <cell r="C90">
            <v>0</v>
          </cell>
        </row>
        <row r="91">
          <cell r="A91" t="str">
            <v>87-107-0177</v>
          </cell>
          <cell r="B91">
            <v>5</v>
          </cell>
          <cell r="C91">
            <v>5</v>
          </cell>
        </row>
        <row r="92">
          <cell r="A92" t="str">
            <v>87-107-0178</v>
          </cell>
          <cell r="B92">
            <v>0</v>
          </cell>
          <cell r="C92">
            <v>0</v>
          </cell>
        </row>
        <row r="93">
          <cell r="A93" t="str">
            <v>87-107-0183</v>
          </cell>
          <cell r="B93">
            <v>70</v>
          </cell>
          <cell r="C93">
            <v>70</v>
          </cell>
        </row>
        <row r="94">
          <cell r="A94" t="str">
            <v>87-107-0184</v>
          </cell>
          <cell r="B94">
            <v>15</v>
          </cell>
          <cell r="C94">
            <v>15</v>
          </cell>
        </row>
        <row r="95">
          <cell r="A95" t="str">
            <v>87-107-0195</v>
          </cell>
          <cell r="B95">
            <v>-13</v>
          </cell>
          <cell r="C95">
            <v>0</v>
          </cell>
        </row>
        <row r="96">
          <cell r="A96" t="str">
            <v>87-107-0197</v>
          </cell>
          <cell r="B96">
            <v>0</v>
          </cell>
          <cell r="C96">
            <v>0</v>
          </cell>
        </row>
        <row r="97">
          <cell r="A97" t="str">
            <v>87-107-0198</v>
          </cell>
          <cell r="B97">
            <v>0</v>
          </cell>
          <cell r="C97">
            <v>0</v>
          </cell>
        </row>
        <row r="98">
          <cell r="A98" t="str">
            <v>87-107-0200</v>
          </cell>
          <cell r="B98">
            <v>10</v>
          </cell>
          <cell r="C98">
            <v>10</v>
          </cell>
        </row>
        <row r="99">
          <cell r="A99" t="str">
            <v>87-107-0204</v>
          </cell>
          <cell r="B99">
            <v>5</v>
          </cell>
          <cell r="C99">
            <v>5</v>
          </cell>
        </row>
        <row r="100">
          <cell r="A100" t="str">
            <v>87-107-0208</v>
          </cell>
          <cell r="B100">
            <v>30</v>
          </cell>
          <cell r="C100">
            <v>30</v>
          </cell>
        </row>
        <row r="101">
          <cell r="A101" t="str">
            <v>87-107-0209</v>
          </cell>
          <cell r="B101">
            <v>-40</v>
          </cell>
          <cell r="C101">
            <v>0</v>
          </cell>
        </row>
        <row r="102">
          <cell r="A102" t="str">
            <v>87-107-0213</v>
          </cell>
          <cell r="B102">
            <v>0</v>
          </cell>
          <cell r="C102">
            <v>0</v>
          </cell>
        </row>
        <row r="103">
          <cell r="A103" t="str">
            <v>87-107-0214</v>
          </cell>
          <cell r="B103">
            <v>60</v>
          </cell>
          <cell r="C103">
            <v>60</v>
          </cell>
        </row>
        <row r="104">
          <cell r="A104" t="str">
            <v>87-107-0216</v>
          </cell>
          <cell r="B104">
            <v>10</v>
          </cell>
          <cell r="C104">
            <v>10</v>
          </cell>
        </row>
        <row r="105">
          <cell r="A105" t="str">
            <v>87-107-0224</v>
          </cell>
          <cell r="B105">
            <v>30</v>
          </cell>
          <cell r="C105">
            <v>30</v>
          </cell>
        </row>
        <row r="106">
          <cell r="A106" t="str">
            <v>87-107-0234</v>
          </cell>
          <cell r="B106">
            <v>15</v>
          </cell>
          <cell r="C106">
            <v>15</v>
          </cell>
        </row>
        <row r="107">
          <cell r="A107" t="str">
            <v>87-107-0235</v>
          </cell>
          <cell r="B107">
            <v>30</v>
          </cell>
          <cell r="C107">
            <v>30</v>
          </cell>
        </row>
        <row r="108">
          <cell r="A108" t="str">
            <v>87-107-0238</v>
          </cell>
          <cell r="B108">
            <v>0</v>
          </cell>
          <cell r="C108">
            <v>0</v>
          </cell>
        </row>
        <row r="109">
          <cell r="A109" t="str">
            <v>87-107-0241</v>
          </cell>
          <cell r="B109">
            <v>-5</v>
          </cell>
          <cell r="C109">
            <v>0</v>
          </cell>
        </row>
        <row r="110">
          <cell r="A110" t="str">
            <v>87-107-0242</v>
          </cell>
          <cell r="B110">
            <v>0</v>
          </cell>
          <cell r="C110">
            <v>0</v>
          </cell>
        </row>
        <row r="111">
          <cell r="A111" t="str">
            <v>87-107-0243</v>
          </cell>
          <cell r="B111">
            <v>0</v>
          </cell>
          <cell r="C111">
            <v>0</v>
          </cell>
        </row>
        <row r="112">
          <cell r="A112" t="str">
            <v>87-107-0245</v>
          </cell>
          <cell r="B112">
            <v>10</v>
          </cell>
          <cell r="C112">
            <v>10</v>
          </cell>
        </row>
        <row r="113">
          <cell r="A113" t="str">
            <v>87-107-0246</v>
          </cell>
          <cell r="B113">
            <v>-10</v>
          </cell>
          <cell r="C113">
            <v>0</v>
          </cell>
        </row>
        <row r="114">
          <cell r="A114" t="str">
            <v>87-107-0253</v>
          </cell>
          <cell r="B114">
            <v>50</v>
          </cell>
          <cell r="C114">
            <v>50</v>
          </cell>
        </row>
        <row r="115">
          <cell r="A115" t="str">
            <v>87-107-0254</v>
          </cell>
          <cell r="B115">
            <v>10</v>
          </cell>
          <cell r="C115">
            <v>10</v>
          </cell>
        </row>
        <row r="116">
          <cell r="A116" t="str">
            <v>87-107-0298</v>
          </cell>
          <cell r="B116">
            <v>0</v>
          </cell>
          <cell r="C116">
            <v>0</v>
          </cell>
        </row>
        <row r="117">
          <cell r="A117" t="str">
            <v>87-107-0311</v>
          </cell>
          <cell r="B117">
            <v>0</v>
          </cell>
          <cell r="C117">
            <v>0</v>
          </cell>
        </row>
        <row r="118">
          <cell r="A118" t="str">
            <v>87-107-0314</v>
          </cell>
          <cell r="B118">
            <v>0</v>
          </cell>
          <cell r="C118">
            <v>0</v>
          </cell>
        </row>
        <row r="119">
          <cell r="A119" t="str">
            <v>87-107-0315</v>
          </cell>
          <cell r="B119">
            <v>100</v>
          </cell>
          <cell r="C119">
            <v>100</v>
          </cell>
        </row>
        <row r="120">
          <cell r="A120" t="str">
            <v>87-52-0002</v>
          </cell>
          <cell r="B120">
            <v>1335</v>
          </cell>
          <cell r="C120">
            <v>1335</v>
          </cell>
        </row>
        <row r="121">
          <cell r="A121" t="str">
            <v>87-52-0003</v>
          </cell>
          <cell r="B121">
            <v>10</v>
          </cell>
          <cell r="C121">
            <v>10</v>
          </cell>
        </row>
        <row r="122">
          <cell r="A122" t="str">
            <v>87-52-0004</v>
          </cell>
          <cell r="B122">
            <v>0</v>
          </cell>
          <cell r="C122">
            <v>0</v>
          </cell>
        </row>
        <row r="123">
          <cell r="A123" t="str">
            <v>87-52-0005</v>
          </cell>
          <cell r="B123">
            <v>-80</v>
          </cell>
          <cell r="C123">
            <v>0</v>
          </cell>
        </row>
        <row r="124">
          <cell r="A124" t="str">
            <v>87-52-0007</v>
          </cell>
          <cell r="B124">
            <v>145</v>
          </cell>
          <cell r="C124">
            <v>145</v>
          </cell>
        </row>
        <row r="125">
          <cell r="A125" t="str">
            <v>87-52-0011</v>
          </cell>
          <cell r="B125">
            <v>0</v>
          </cell>
          <cell r="C125">
            <v>0</v>
          </cell>
        </row>
        <row r="126">
          <cell r="A126" t="str">
            <v>87-52-0018</v>
          </cell>
          <cell r="B126">
            <v>20</v>
          </cell>
          <cell r="C126">
            <v>20</v>
          </cell>
        </row>
        <row r="127">
          <cell r="A127" t="str">
            <v>87-52-0019</v>
          </cell>
          <cell r="B127">
            <v>1</v>
          </cell>
          <cell r="C127">
            <v>1</v>
          </cell>
        </row>
        <row r="128">
          <cell r="A128" t="str">
            <v>87-52-0021</v>
          </cell>
          <cell r="B128">
            <v>55</v>
          </cell>
          <cell r="C128">
            <v>55</v>
          </cell>
        </row>
        <row r="129">
          <cell r="A129" t="str">
            <v>87-52-0034</v>
          </cell>
          <cell r="B129">
            <v>-25</v>
          </cell>
          <cell r="C129">
            <v>0</v>
          </cell>
        </row>
        <row r="130">
          <cell r="A130" t="str">
            <v>87-52-0035</v>
          </cell>
          <cell r="B130">
            <v>-15</v>
          </cell>
          <cell r="C130">
            <v>0</v>
          </cell>
        </row>
        <row r="131">
          <cell r="A131" t="str">
            <v>87-52-0036</v>
          </cell>
          <cell r="B131">
            <v>-10</v>
          </cell>
          <cell r="C131">
            <v>0</v>
          </cell>
        </row>
        <row r="132">
          <cell r="A132" t="str">
            <v>87-52-0037</v>
          </cell>
          <cell r="B132">
            <v>45</v>
          </cell>
          <cell r="C132">
            <v>45</v>
          </cell>
        </row>
        <row r="133">
          <cell r="A133" t="str">
            <v>87-52-0038</v>
          </cell>
          <cell r="B133">
            <v>0</v>
          </cell>
          <cell r="C133">
            <v>0</v>
          </cell>
        </row>
        <row r="134">
          <cell r="A134" t="str">
            <v>87-52-0039</v>
          </cell>
          <cell r="B134">
            <v>80</v>
          </cell>
          <cell r="C134">
            <v>80</v>
          </cell>
        </row>
        <row r="135">
          <cell r="A135" t="str">
            <v>87-52-0041</v>
          </cell>
          <cell r="B135">
            <v>0</v>
          </cell>
          <cell r="C135">
            <v>0</v>
          </cell>
        </row>
        <row r="136">
          <cell r="A136" t="str">
            <v>87-52-0042</v>
          </cell>
          <cell r="B136">
            <v>50</v>
          </cell>
          <cell r="C136">
            <v>50</v>
          </cell>
        </row>
        <row r="137">
          <cell r="A137" t="str">
            <v>87-52-0043</v>
          </cell>
          <cell r="B137">
            <v>0</v>
          </cell>
          <cell r="C137">
            <v>0</v>
          </cell>
        </row>
        <row r="138">
          <cell r="A138" t="str">
            <v>87-52-0050</v>
          </cell>
          <cell r="B138">
            <v>20</v>
          </cell>
          <cell r="C138">
            <v>20</v>
          </cell>
        </row>
        <row r="139">
          <cell r="A139" t="str">
            <v>87-52-0053</v>
          </cell>
          <cell r="B139">
            <v>75</v>
          </cell>
          <cell r="C139">
            <v>75</v>
          </cell>
        </row>
        <row r="140">
          <cell r="A140" t="str">
            <v>87-52-0055</v>
          </cell>
          <cell r="B140">
            <v>10</v>
          </cell>
          <cell r="C140">
            <v>10</v>
          </cell>
        </row>
        <row r="141">
          <cell r="A141" t="str">
            <v>87-52-0056</v>
          </cell>
          <cell r="B141">
            <v>40</v>
          </cell>
          <cell r="C141">
            <v>40</v>
          </cell>
        </row>
        <row r="142">
          <cell r="A142" t="str">
            <v>87-52-0061</v>
          </cell>
          <cell r="B142">
            <v>25</v>
          </cell>
          <cell r="C142">
            <v>25</v>
          </cell>
        </row>
        <row r="143">
          <cell r="A143" t="str">
            <v>87-52-0068</v>
          </cell>
          <cell r="B143">
            <v>55</v>
          </cell>
          <cell r="C143">
            <v>55</v>
          </cell>
        </row>
        <row r="144">
          <cell r="A144" t="str">
            <v>87-52-0069</v>
          </cell>
          <cell r="B144">
            <v>-25</v>
          </cell>
          <cell r="C144">
            <v>0</v>
          </cell>
        </row>
        <row r="145">
          <cell r="A145" t="str">
            <v>87-52-0070</v>
          </cell>
          <cell r="B145">
            <v>-20</v>
          </cell>
          <cell r="C145">
            <v>0</v>
          </cell>
        </row>
        <row r="146">
          <cell r="A146" t="str">
            <v>87-52-0071</v>
          </cell>
          <cell r="B146">
            <v>155</v>
          </cell>
          <cell r="C146">
            <v>155</v>
          </cell>
        </row>
        <row r="147">
          <cell r="A147" t="str">
            <v>87-52-0072</v>
          </cell>
          <cell r="B147">
            <v>0</v>
          </cell>
          <cell r="C147">
            <v>0</v>
          </cell>
        </row>
        <row r="148">
          <cell r="A148" t="str">
            <v>87-52-0073</v>
          </cell>
          <cell r="B148">
            <v>0</v>
          </cell>
          <cell r="C148">
            <v>0</v>
          </cell>
        </row>
        <row r="149">
          <cell r="A149" t="str">
            <v>87-52-0075</v>
          </cell>
          <cell r="B149">
            <v>0</v>
          </cell>
          <cell r="C149">
            <v>0</v>
          </cell>
        </row>
        <row r="150">
          <cell r="A150" t="str">
            <v>87-52-0077</v>
          </cell>
          <cell r="B150">
            <v>90</v>
          </cell>
          <cell r="C150">
            <v>90</v>
          </cell>
        </row>
        <row r="151">
          <cell r="A151" t="str">
            <v>87-52-0079</v>
          </cell>
          <cell r="B151">
            <v>-39</v>
          </cell>
          <cell r="C151">
            <v>0</v>
          </cell>
        </row>
        <row r="152">
          <cell r="A152" t="str">
            <v>87-52-0080</v>
          </cell>
          <cell r="B152">
            <v>125</v>
          </cell>
          <cell r="C152">
            <v>125</v>
          </cell>
        </row>
        <row r="153">
          <cell r="A153" t="str">
            <v>87-52-0082</v>
          </cell>
          <cell r="B153">
            <v>1</v>
          </cell>
          <cell r="C153">
            <v>1</v>
          </cell>
        </row>
        <row r="154">
          <cell r="A154" t="str">
            <v>87-52-0088</v>
          </cell>
          <cell r="B154">
            <v>0</v>
          </cell>
          <cell r="C154">
            <v>0</v>
          </cell>
        </row>
        <row r="155">
          <cell r="A155" t="str">
            <v>87-52-0091</v>
          </cell>
          <cell r="B155">
            <v>0</v>
          </cell>
          <cell r="C155">
            <v>0</v>
          </cell>
        </row>
        <row r="156">
          <cell r="A156" t="str">
            <v>87-52-0093</v>
          </cell>
          <cell r="B156">
            <v>-25</v>
          </cell>
          <cell r="C156">
            <v>0</v>
          </cell>
        </row>
        <row r="157">
          <cell r="A157" t="str">
            <v>87-52-0094</v>
          </cell>
          <cell r="B157">
            <v>205</v>
          </cell>
          <cell r="C157">
            <v>205</v>
          </cell>
        </row>
        <row r="158">
          <cell r="A158" t="str">
            <v>87-52-0095</v>
          </cell>
          <cell r="B158">
            <v>25</v>
          </cell>
          <cell r="C158">
            <v>25</v>
          </cell>
        </row>
        <row r="159">
          <cell r="A159" t="str">
            <v>87-52-0097</v>
          </cell>
          <cell r="B159">
            <v>70</v>
          </cell>
          <cell r="C159">
            <v>70</v>
          </cell>
        </row>
        <row r="160">
          <cell r="A160" t="str">
            <v>87-52-0098</v>
          </cell>
          <cell r="B160">
            <v>0</v>
          </cell>
          <cell r="C160">
            <v>0</v>
          </cell>
        </row>
        <row r="161">
          <cell r="A161" t="str">
            <v>87-52-0101</v>
          </cell>
          <cell r="B161">
            <v>25</v>
          </cell>
          <cell r="C161">
            <v>25</v>
          </cell>
        </row>
        <row r="162">
          <cell r="A162" t="str">
            <v>87-52-0102</v>
          </cell>
          <cell r="B162">
            <v>10</v>
          </cell>
          <cell r="C162">
            <v>10</v>
          </cell>
        </row>
        <row r="163">
          <cell r="A163" t="str">
            <v>87-52-0104</v>
          </cell>
          <cell r="B163">
            <v>45</v>
          </cell>
          <cell r="C163">
            <v>45</v>
          </cell>
        </row>
        <row r="164">
          <cell r="A164" t="str">
            <v>87-52-0113</v>
          </cell>
          <cell r="B164">
            <v>10</v>
          </cell>
          <cell r="C164">
            <v>10</v>
          </cell>
        </row>
        <row r="165">
          <cell r="A165" t="str">
            <v>87-52-0115</v>
          </cell>
          <cell r="B165">
            <v>5</v>
          </cell>
          <cell r="C165">
            <v>5</v>
          </cell>
        </row>
        <row r="166">
          <cell r="A166" t="str">
            <v>87-52-0116</v>
          </cell>
          <cell r="B166">
            <v>10</v>
          </cell>
          <cell r="C166">
            <v>10</v>
          </cell>
        </row>
        <row r="167">
          <cell r="A167" t="str">
            <v>87-52-0118</v>
          </cell>
          <cell r="B167">
            <v>20</v>
          </cell>
          <cell r="C167">
            <v>20</v>
          </cell>
        </row>
        <row r="168">
          <cell r="A168" t="str">
            <v>87-52-0119</v>
          </cell>
          <cell r="B168">
            <v>180</v>
          </cell>
          <cell r="C168">
            <v>180</v>
          </cell>
        </row>
        <row r="169">
          <cell r="A169" t="str">
            <v>87-52-0123</v>
          </cell>
          <cell r="B169">
            <v>20</v>
          </cell>
          <cell r="C169">
            <v>20</v>
          </cell>
        </row>
        <row r="170">
          <cell r="A170" t="str">
            <v>87-52-0125</v>
          </cell>
          <cell r="B170">
            <v>-20</v>
          </cell>
          <cell r="C170">
            <v>0</v>
          </cell>
        </row>
        <row r="171">
          <cell r="A171" t="str">
            <v>87-52-0126</v>
          </cell>
          <cell r="B171">
            <v>-15</v>
          </cell>
          <cell r="C171">
            <v>0</v>
          </cell>
        </row>
        <row r="172">
          <cell r="A172" t="str">
            <v>87-52-0127</v>
          </cell>
          <cell r="B172">
            <v>0</v>
          </cell>
          <cell r="C172">
            <v>0</v>
          </cell>
        </row>
        <row r="173">
          <cell r="A173" t="str">
            <v>87-52-0136</v>
          </cell>
          <cell r="B173">
            <v>30</v>
          </cell>
          <cell r="C173">
            <v>30</v>
          </cell>
        </row>
        <row r="174">
          <cell r="A174" t="str">
            <v>87-52-0138</v>
          </cell>
          <cell r="B174">
            <v>105</v>
          </cell>
          <cell r="C174">
            <v>105</v>
          </cell>
        </row>
        <row r="175">
          <cell r="A175" t="str">
            <v>87-52-0143</v>
          </cell>
          <cell r="B175">
            <v>435</v>
          </cell>
          <cell r="C175">
            <v>435</v>
          </cell>
        </row>
        <row r="176">
          <cell r="A176" t="str">
            <v>87-52-0144</v>
          </cell>
          <cell r="B176">
            <v>0</v>
          </cell>
          <cell r="C176">
            <v>0</v>
          </cell>
        </row>
        <row r="177">
          <cell r="A177" t="str">
            <v>87-52-0145</v>
          </cell>
          <cell r="B177">
            <v>40</v>
          </cell>
          <cell r="C177">
            <v>40</v>
          </cell>
        </row>
        <row r="178">
          <cell r="A178" t="str">
            <v>87-52-0150</v>
          </cell>
          <cell r="B178">
            <v>0</v>
          </cell>
          <cell r="C178">
            <v>0</v>
          </cell>
        </row>
        <row r="179">
          <cell r="A179" t="str">
            <v>87-52-0151</v>
          </cell>
          <cell r="B179">
            <v>30</v>
          </cell>
          <cell r="C179">
            <v>30</v>
          </cell>
        </row>
        <row r="180">
          <cell r="A180" t="str">
            <v>87-52-0157</v>
          </cell>
          <cell r="B180">
            <v>29</v>
          </cell>
          <cell r="C180">
            <v>29</v>
          </cell>
        </row>
        <row r="181">
          <cell r="A181" t="str">
            <v>87-52-0158</v>
          </cell>
          <cell r="B181">
            <v>24</v>
          </cell>
          <cell r="C181">
            <v>24</v>
          </cell>
        </row>
        <row r="182">
          <cell r="A182" t="str">
            <v>87-52-0159</v>
          </cell>
          <cell r="B182">
            <v>0</v>
          </cell>
          <cell r="C182">
            <v>0</v>
          </cell>
        </row>
        <row r="183">
          <cell r="A183" t="str">
            <v>87-52-0160</v>
          </cell>
          <cell r="B183">
            <v>0</v>
          </cell>
          <cell r="C183">
            <v>0</v>
          </cell>
        </row>
        <row r="184">
          <cell r="A184" t="str">
            <v>87-52-0161</v>
          </cell>
          <cell r="B184">
            <v>30</v>
          </cell>
          <cell r="C184">
            <v>30</v>
          </cell>
        </row>
        <row r="185">
          <cell r="A185" t="str">
            <v>87-52-0162</v>
          </cell>
          <cell r="B185">
            <v>34</v>
          </cell>
          <cell r="C185">
            <v>34</v>
          </cell>
        </row>
        <row r="186">
          <cell r="A186" t="str">
            <v>87-52-0164</v>
          </cell>
          <cell r="B186">
            <v>60</v>
          </cell>
          <cell r="C186">
            <v>60</v>
          </cell>
        </row>
        <row r="187">
          <cell r="A187" t="str">
            <v>87-52-0165</v>
          </cell>
          <cell r="B187">
            <v>5</v>
          </cell>
          <cell r="C187">
            <v>5</v>
          </cell>
        </row>
        <row r="188">
          <cell r="A188" t="str">
            <v>87-52-0166</v>
          </cell>
          <cell r="B188">
            <v>-25</v>
          </cell>
          <cell r="C188">
            <v>0</v>
          </cell>
        </row>
        <row r="189">
          <cell r="A189" t="str">
            <v>87-52-0169</v>
          </cell>
          <cell r="B189">
            <v>35</v>
          </cell>
          <cell r="C189">
            <v>35</v>
          </cell>
        </row>
        <row r="190">
          <cell r="A190" t="str">
            <v>87-52-0170</v>
          </cell>
          <cell r="B190">
            <v>25</v>
          </cell>
          <cell r="C190">
            <v>25</v>
          </cell>
        </row>
        <row r="191">
          <cell r="A191" t="str">
            <v>87-52-0174</v>
          </cell>
          <cell r="B191">
            <v>70</v>
          </cell>
          <cell r="C191">
            <v>70</v>
          </cell>
        </row>
        <row r="192">
          <cell r="A192" t="str">
            <v>87-52-0177</v>
          </cell>
          <cell r="B192">
            <v>15</v>
          </cell>
          <cell r="C192">
            <v>15</v>
          </cell>
        </row>
        <row r="193">
          <cell r="A193" t="str">
            <v>87-52-0178</v>
          </cell>
          <cell r="B193">
            <v>0</v>
          </cell>
          <cell r="C193">
            <v>0</v>
          </cell>
        </row>
        <row r="194">
          <cell r="A194" t="str">
            <v>87-52-0191</v>
          </cell>
          <cell r="B194">
            <v>35</v>
          </cell>
          <cell r="C194">
            <v>35</v>
          </cell>
        </row>
        <row r="195">
          <cell r="A195" t="str">
            <v>87-52-0192</v>
          </cell>
          <cell r="B195">
            <v>35</v>
          </cell>
          <cell r="C195">
            <v>35</v>
          </cell>
        </row>
        <row r="196">
          <cell r="A196" t="str">
            <v>87-52-0193</v>
          </cell>
          <cell r="B196">
            <v>40</v>
          </cell>
          <cell r="C196">
            <v>40</v>
          </cell>
        </row>
        <row r="197">
          <cell r="A197" t="str">
            <v>87-52-0194</v>
          </cell>
          <cell r="B197">
            <v>-10</v>
          </cell>
          <cell r="C197">
            <v>0</v>
          </cell>
        </row>
        <row r="198">
          <cell r="A198" t="str">
            <v>87-52-0195</v>
          </cell>
          <cell r="B198">
            <v>19</v>
          </cell>
          <cell r="C198">
            <v>19</v>
          </cell>
        </row>
        <row r="199">
          <cell r="A199" t="str">
            <v>87-52-0196</v>
          </cell>
          <cell r="B199">
            <v>10</v>
          </cell>
          <cell r="C199">
            <v>10</v>
          </cell>
        </row>
        <row r="200">
          <cell r="A200" t="str">
            <v>87-52-0197</v>
          </cell>
          <cell r="B200">
            <v>-10</v>
          </cell>
          <cell r="C200">
            <v>0</v>
          </cell>
        </row>
        <row r="201">
          <cell r="A201" t="str">
            <v>87-52-0198</v>
          </cell>
          <cell r="B201">
            <v>25</v>
          </cell>
          <cell r="C201">
            <v>25</v>
          </cell>
        </row>
        <row r="202">
          <cell r="A202" t="str">
            <v>87-52-0203</v>
          </cell>
          <cell r="B202">
            <v>11</v>
          </cell>
          <cell r="C202">
            <v>11</v>
          </cell>
        </row>
        <row r="203">
          <cell r="A203" t="str">
            <v>87-52-0205</v>
          </cell>
          <cell r="B203">
            <v>25</v>
          </cell>
          <cell r="C203">
            <v>25</v>
          </cell>
        </row>
        <row r="204">
          <cell r="A204" t="str">
            <v>87-52-0206</v>
          </cell>
          <cell r="B204">
            <v>55</v>
          </cell>
          <cell r="C204">
            <v>55</v>
          </cell>
        </row>
        <row r="205">
          <cell r="A205" t="str">
            <v>87-52-0210</v>
          </cell>
          <cell r="B205">
            <v>-5</v>
          </cell>
          <cell r="C205">
            <v>0</v>
          </cell>
        </row>
        <row r="206">
          <cell r="A206" t="str">
            <v>87-52-0213</v>
          </cell>
          <cell r="B206">
            <v>5</v>
          </cell>
          <cell r="C206">
            <v>5</v>
          </cell>
        </row>
        <row r="207">
          <cell r="A207" t="str">
            <v>87-52-0214</v>
          </cell>
          <cell r="B207">
            <v>80</v>
          </cell>
          <cell r="C207">
            <v>80</v>
          </cell>
        </row>
        <row r="208">
          <cell r="A208" t="str">
            <v>87-52-0216</v>
          </cell>
          <cell r="B208">
            <v>-10</v>
          </cell>
          <cell r="C208">
            <v>0</v>
          </cell>
        </row>
        <row r="209">
          <cell r="A209" t="str">
            <v>87-52-0220</v>
          </cell>
          <cell r="B209">
            <v>-5</v>
          </cell>
          <cell r="C209">
            <v>0</v>
          </cell>
        </row>
        <row r="210">
          <cell r="A210" t="str">
            <v>87-52-0221</v>
          </cell>
          <cell r="B210">
            <v>8</v>
          </cell>
          <cell r="C210">
            <v>8</v>
          </cell>
        </row>
        <row r="211">
          <cell r="A211" t="str">
            <v>87-52-0222</v>
          </cell>
          <cell r="B211">
            <v>-55</v>
          </cell>
          <cell r="C211">
            <v>0</v>
          </cell>
        </row>
        <row r="212">
          <cell r="A212" t="str">
            <v>87-52-0223</v>
          </cell>
          <cell r="B212">
            <v>0</v>
          </cell>
          <cell r="C212">
            <v>0</v>
          </cell>
        </row>
        <row r="213">
          <cell r="A213" t="str">
            <v>87-52-0225</v>
          </cell>
          <cell r="B213">
            <v>0</v>
          </cell>
          <cell r="C213">
            <v>0</v>
          </cell>
        </row>
        <row r="214">
          <cell r="A214" t="str">
            <v>87-52-0229</v>
          </cell>
          <cell r="B214">
            <v>45</v>
          </cell>
          <cell r="C214">
            <v>45</v>
          </cell>
        </row>
        <row r="215">
          <cell r="A215" t="str">
            <v>87-52-0230</v>
          </cell>
          <cell r="B215">
            <v>-10</v>
          </cell>
          <cell r="C215">
            <v>0</v>
          </cell>
        </row>
        <row r="216">
          <cell r="A216" t="str">
            <v>87-52-0231</v>
          </cell>
          <cell r="B216">
            <v>0</v>
          </cell>
          <cell r="C216">
            <v>0</v>
          </cell>
        </row>
        <row r="217">
          <cell r="A217" t="str">
            <v>87-52-0232</v>
          </cell>
          <cell r="B217">
            <v>175</v>
          </cell>
          <cell r="C217">
            <v>175</v>
          </cell>
        </row>
        <row r="218">
          <cell r="A218" t="str">
            <v>87-52-0233</v>
          </cell>
          <cell r="B218">
            <v>25</v>
          </cell>
          <cell r="C218">
            <v>25</v>
          </cell>
        </row>
        <row r="219">
          <cell r="A219" t="str">
            <v>87-52-0234</v>
          </cell>
          <cell r="B219">
            <v>245</v>
          </cell>
          <cell r="C219">
            <v>245</v>
          </cell>
        </row>
        <row r="220">
          <cell r="A220" t="str">
            <v>87-52-0238</v>
          </cell>
          <cell r="B220">
            <v>75</v>
          </cell>
          <cell r="C220">
            <v>75</v>
          </cell>
        </row>
        <row r="221">
          <cell r="A221" t="str">
            <v>87-52-0242</v>
          </cell>
          <cell r="B221">
            <v>-15</v>
          </cell>
          <cell r="C221">
            <v>0</v>
          </cell>
        </row>
        <row r="222">
          <cell r="A222" t="str">
            <v>87-52-0250</v>
          </cell>
          <cell r="B222">
            <v>10</v>
          </cell>
          <cell r="C222">
            <v>10</v>
          </cell>
        </row>
        <row r="223">
          <cell r="A223" t="str">
            <v>87-52-0251</v>
          </cell>
          <cell r="B223">
            <v>30</v>
          </cell>
          <cell r="C223">
            <v>30</v>
          </cell>
        </row>
        <row r="224">
          <cell r="A224" t="str">
            <v>87-52-0252</v>
          </cell>
          <cell r="B224">
            <v>0</v>
          </cell>
          <cell r="C224">
            <v>0</v>
          </cell>
        </row>
        <row r="225">
          <cell r="A225" t="str">
            <v>87-52-0255</v>
          </cell>
          <cell r="B225">
            <v>30</v>
          </cell>
          <cell r="C225">
            <v>30</v>
          </cell>
        </row>
        <row r="226">
          <cell r="A226" t="str">
            <v>87-52-0258</v>
          </cell>
          <cell r="B226">
            <v>165</v>
          </cell>
          <cell r="C226">
            <v>165</v>
          </cell>
        </row>
        <row r="227">
          <cell r="A227" t="str">
            <v>87-52-0262</v>
          </cell>
          <cell r="B227">
            <v>-15</v>
          </cell>
          <cell r="C227">
            <v>0</v>
          </cell>
        </row>
        <row r="228">
          <cell r="A228" t="str">
            <v>87-52-0263</v>
          </cell>
          <cell r="B228">
            <v>-10</v>
          </cell>
          <cell r="C228">
            <v>0</v>
          </cell>
        </row>
        <row r="229">
          <cell r="A229" t="str">
            <v>87-52-0264</v>
          </cell>
          <cell r="B229">
            <v>12</v>
          </cell>
          <cell r="C229">
            <v>12</v>
          </cell>
        </row>
        <row r="230">
          <cell r="A230" t="str">
            <v>87-52-0265</v>
          </cell>
          <cell r="B230">
            <v>50</v>
          </cell>
          <cell r="C230">
            <v>50</v>
          </cell>
        </row>
        <row r="231">
          <cell r="A231" t="str">
            <v>87-52-0266</v>
          </cell>
          <cell r="B231">
            <v>2</v>
          </cell>
          <cell r="C231">
            <v>2</v>
          </cell>
        </row>
        <row r="232">
          <cell r="A232" t="str">
            <v>87-52-0274</v>
          </cell>
          <cell r="B232">
            <v>35</v>
          </cell>
          <cell r="C232">
            <v>35</v>
          </cell>
        </row>
        <row r="233">
          <cell r="A233" t="str">
            <v>87-52-0276</v>
          </cell>
          <cell r="B233">
            <v>40</v>
          </cell>
          <cell r="C233">
            <v>40</v>
          </cell>
        </row>
        <row r="234">
          <cell r="A234" t="str">
            <v>87-52-0277</v>
          </cell>
          <cell r="B234">
            <v>15</v>
          </cell>
          <cell r="C234">
            <v>15</v>
          </cell>
        </row>
        <row r="235">
          <cell r="A235" t="str">
            <v>87-52-0279</v>
          </cell>
          <cell r="B235">
            <v>5</v>
          </cell>
          <cell r="C235">
            <v>5</v>
          </cell>
        </row>
        <row r="236">
          <cell r="A236" t="str">
            <v>87-52-0280</v>
          </cell>
          <cell r="B236">
            <v>35</v>
          </cell>
          <cell r="C236">
            <v>35</v>
          </cell>
        </row>
        <row r="237">
          <cell r="A237" t="str">
            <v>87-52-0284</v>
          </cell>
          <cell r="B237">
            <v>20</v>
          </cell>
          <cell r="C237">
            <v>20</v>
          </cell>
        </row>
        <row r="238">
          <cell r="A238" t="str">
            <v>87-52-0286</v>
          </cell>
          <cell r="B238">
            <v>0</v>
          </cell>
          <cell r="C238">
            <v>0</v>
          </cell>
        </row>
        <row r="239">
          <cell r="A239" t="str">
            <v>87-52-0287</v>
          </cell>
          <cell r="B239">
            <v>5</v>
          </cell>
          <cell r="C239">
            <v>5</v>
          </cell>
        </row>
        <row r="240">
          <cell r="A240" t="str">
            <v>87-52-0288</v>
          </cell>
          <cell r="B240">
            <v>65</v>
          </cell>
          <cell r="C240">
            <v>65</v>
          </cell>
        </row>
        <row r="241">
          <cell r="A241" t="str">
            <v>87-52-0290</v>
          </cell>
          <cell r="B241">
            <v>100</v>
          </cell>
          <cell r="C241">
            <v>100</v>
          </cell>
        </row>
        <row r="242">
          <cell r="A242" t="str">
            <v>87-52-0297</v>
          </cell>
          <cell r="B242">
            <v>0</v>
          </cell>
          <cell r="C242">
            <v>0</v>
          </cell>
        </row>
        <row r="243">
          <cell r="A243" t="str">
            <v>87-52-0299</v>
          </cell>
          <cell r="B243">
            <v>0</v>
          </cell>
          <cell r="C243">
            <v>0</v>
          </cell>
        </row>
        <row r="244">
          <cell r="A244" t="str">
            <v>87-52-0300</v>
          </cell>
          <cell r="B244">
            <v>105</v>
          </cell>
          <cell r="C244">
            <v>105</v>
          </cell>
        </row>
        <row r="245">
          <cell r="A245" t="str">
            <v>87-52-0304</v>
          </cell>
          <cell r="B245">
            <v>340</v>
          </cell>
          <cell r="C245">
            <v>340</v>
          </cell>
        </row>
        <row r="246">
          <cell r="A246" t="str">
            <v>87-52-0305</v>
          </cell>
          <cell r="B246">
            <v>90</v>
          </cell>
          <cell r="C246">
            <v>90</v>
          </cell>
        </row>
        <row r="247">
          <cell r="A247" t="str">
            <v>87-52-0306</v>
          </cell>
          <cell r="B247">
            <v>15</v>
          </cell>
          <cell r="C247">
            <v>15</v>
          </cell>
        </row>
        <row r="248">
          <cell r="A248" t="str">
            <v>87-52-0311</v>
          </cell>
          <cell r="B248">
            <v>0</v>
          </cell>
          <cell r="C248">
            <v>0</v>
          </cell>
        </row>
        <row r="249">
          <cell r="A249" t="str">
            <v>87-52-0312</v>
          </cell>
          <cell r="B249">
            <v>30</v>
          </cell>
          <cell r="C249">
            <v>30</v>
          </cell>
        </row>
        <row r="250">
          <cell r="A250" t="str">
            <v>87-52-0315</v>
          </cell>
          <cell r="B250">
            <v>20</v>
          </cell>
          <cell r="C250">
            <v>20</v>
          </cell>
        </row>
        <row r="251">
          <cell r="A251" t="str">
            <v>87-52-0318</v>
          </cell>
          <cell r="B251">
            <v>19</v>
          </cell>
          <cell r="C251">
            <v>19</v>
          </cell>
        </row>
        <row r="252">
          <cell r="A252" t="str">
            <v>87-52-0335</v>
          </cell>
          <cell r="B252">
            <v>-220</v>
          </cell>
          <cell r="C252">
            <v>0</v>
          </cell>
        </row>
        <row r="253">
          <cell r="A253" t="str">
            <v>87-52-0340</v>
          </cell>
          <cell r="B253">
            <v>0</v>
          </cell>
          <cell r="C253">
            <v>0</v>
          </cell>
        </row>
        <row r="254">
          <cell r="A254" t="str">
            <v>87-52-0341</v>
          </cell>
          <cell r="B254">
            <v>3</v>
          </cell>
          <cell r="C254">
            <v>3</v>
          </cell>
        </row>
        <row r="255">
          <cell r="A255" t="str">
            <v>87-52-0342</v>
          </cell>
          <cell r="B255">
            <v>-5</v>
          </cell>
          <cell r="C255">
            <v>0</v>
          </cell>
        </row>
        <row r="256">
          <cell r="A256" t="str">
            <v>87-52-0344</v>
          </cell>
          <cell r="B256">
            <v>-15</v>
          </cell>
          <cell r="C256">
            <v>0</v>
          </cell>
        </row>
        <row r="257">
          <cell r="A257" t="str">
            <v>87-52-0346</v>
          </cell>
          <cell r="B257">
            <v>-15</v>
          </cell>
          <cell r="C257">
            <v>0</v>
          </cell>
        </row>
        <row r="258">
          <cell r="A258" t="str">
            <v>87-52-0379</v>
          </cell>
          <cell r="B258">
            <v>18</v>
          </cell>
          <cell r="C258">
            <v>18</v>
          </cell>
        </row>
        <row r="259">
          <cell r="A259" t="str">
            <v>87-52-0380</v>
          </cell>
          <cell r="B259">
            <v>0</v>
          </cell>
          <cell r="C259">
            <v>0</v>
          </cell>
        </row>
        <row r="260">
          <cell r="A260" t="str">
            <v>87-52-0381</v>
          </cell>
          <cell r="B260">
            <v>70</v>
          </cell>
          <cell r="C260">
            <v>70</v>
          </cell>
        </row>
        <row r="261">
          <cell r="A261" t="str">
            <v>87-52-0382</v>
          </cell>
          <cell r="B261">
            <v>0</v>
          </cell>
          <cell r="C261">
            <v>0</v>
          </cell>
        </row>
        <row r="262">
          <cell r="A262" t="str">
            <v>87-52-0387</v>
          </cell>
          <cell r="B262">
            <v>0</v>
          </cell>
          <cell r="C262">
            <v>0</v>
          </cell>
        </row>
        <row r="263">
          <cell r="A263" t="str">
            <v>87-52-0388</v>
          </cell>
          <cell r="B263">
            <v>0</v>
          </cell>
          <cell r="C263">
            <v>0</v>
          </cell>
        </row>
        <row r="264">
          <cell r="A264" t="str">
            <v>87-52-0391</v>
          </cell>
          <cell r="B264">
            <v>7</v>
          </cell>
          <cell r="C264">
            <v>7</v>
          </cell>
        </row>
        <row r="265">
          <cell r="A265" t="str">
            <v>87-52-0392</v>
          </cell>
          <cell r="B265">
            <v>25</v>
          </cell>
          <cell r="C265">
            <v>25</v>
          </cell>
        </row>
        <row r="266">
          <cell r="A266" t="str">
            <v>87-52-0395</v>
          </cell>
          <cell r="B266">
            <v>0</v>
          </cell>
          <cell r="C266">
            <v>0</v>
          </cell>
        </row>
        <row r="267">
          <cell r="A267" t="str">
            <v>87-52-0399</v>
          </cell>
          <cell r="B267">
            <v>6</v>
          </cell>
          <cell r="C267">
            <v>6</v>
          </cell>
        </row>
        <row r="268">
          <cell r="A268" t="str">
            <v>87-52-0448</v>
          </cell>
          <cell r="B268">
            <v>25</v>
          </cell>
          <cell r="C268">
            <v>25</v>
          </cell>
        </row>
        <row r="269">
          <cell r="A269" t="str">
            <v>87-52-0465</v>
          </cell>
          <cell r="B269">
            <v>0</v>
          </cell>
          <cell r="C269">
            <v>0</v>
          </cell>
        </row>
        <row r="270">
          <cell r="A270" t="str">
            <v>87-52-0488</v>
          </cell>
          <cell r="B270">
            <v>5</v>
          </cell>
          <cell r="C270">
            <v>5</v>
          </cell>
        </row>
        <row r="271">
          <cell r="A271" t="str">
            <v>87-52-0489</v>
          </cell>
          <cell r="B271">
            <v>-20</v>
          </cell>
          <cell r="C271">
            <v>0</v>
          </cell>
        </row>
        <row r="272">
          <cell r="A272" t="str">
            <v>87-52-0493</v>
          </cell>
          <cell r="B272">
            <v>0</v>
          </cell>
          <cell r="C272">
            <v>0</v>
          </cell>
        </row>
        <row r="273">
          <cell r="A273" t="str">
            <v>87-52-0495</v>
          </cell>
          <cell r="B273">
            <v>25</v>
          </cell>
          <cell r="C273">
            <v>25</v>
          </cell>
        </row>
        <row r="274">
          <cell r="A274" t="str">
            <v>87-52-0500</v>
          </cell>
          <cell r="B274">
            <v>20</v>
          </cell>
          <cell r="C274">
            <v>20</v>
          </cell>
        </row>
        <row r="275">
          <cell r="A275" t="str">
            <v>87-52-0501</v>
          </cell>
          <cell r="B275">
            <v>5</v>
          </cell>
          <cell r="C275">
            <v>5</v>
          </cell>
        </row>
        <row r="276">
          <cell r="A276" t="str">
            <v>87-52-0503</v>
          </cell>
          <cell r="B276">
            <v>35</v>
          </cell>
          <cell r="C276">
            <v>35</v>
          </cell>
        </row>
        <row r="277">
          <cell r="A277" t="str">
            <v>87-52-0511</v>
          </cell>
          <cell r="B277">
            <v>0</v>
          </cell>
          <cell r="C277">
            <v>0</v>
          </cell>
        </row>
        <row r="278">
          <cell r="A278" t="str">
            <v>87-52-0512</v>
          </cell>
          <cell r="B278">
            <v>0</v>
          </cell>
          <cell r="C278">
            <v>0</v>
          </cell>
        </row>
        <row r="279">
          <cell r="A279" t="str">
            <v>87-52-0515</v>
          </cell>
          <cell r="B279">
            <v>25</v>
          </cell>
          <cell r="C279">
            <v>25</v>
          </cell>
        </row>
        <row r="280">
          <cell r="A280" t="str">
            <v>87-52-0516</v>
          </cell>
          <cell r="B280">
            <v>-15</v>
          </cell>
          <cell r="C280">
            <v>0</v>
          </cell>
        </row>
        <row r="281">
          <cell r="A281" t="str">
            <v>87-52-0526</v>
          </cell>
          <cell r="B281">
            <v>30</v>
          </cell>
          <cell r="C281">
            <v>30</v>
          </cell>
        </row>
        <row r="282">
          <cell r="A282" t="str">
            <v>87-52-0541</v>
          </cell>
          <cell r="B282">
            <v>60</v>
          </cell>
          <cell r="C282">
            <v>60</v>
          </cell>
        </row>
        <row r="283">
          <cell r="A283" t="str">
            <v>87-52-0542</v>
          </cell>
          <cell r="B283">
            <v>-30</v>
          </cell>
          <cell r="C283">
            <v>0</v>
          </cell>
        </row>
        <row r="284">
          <cell r="A284" t="str">
            <v>87-52-0551</v>
          </cell>
          <cell r="B284">
            <v>30</v>
          </cell>
          <cell r="C284">
            <v>30</v>
          </cell>
        </row>
        <row r="285">
          <cell r="A285" t="str">
            <v>87-52-0552</v>
          </cell>
          <cell r="B285">
            <v>20</v>
          </cell>
          <cell r="C285">
            <v>20</v>
          </cell>
        </row>
        <row r="286">
          <cell r="A286" t="str">
            <v>87-52-0575</v>
          </cell>
          <cell r="B286">
            <v>65</v>
          </cell>
          <cell r="C286">
            <v>65</v>
          </cell>
        </row>
        <row r="287">
          <cell r="A287" t="str">
            <v>87-52-0576</v>
          </cell>
          <cell r="B287">
            <v>65</v>
          </cell>
          <cell r="C287">
            <v>65</v>
          </cell>
        </row>
        <row r="288">
          <cell r="A288" t="str">
            <v>87-52-0579</v>
          </cell>
          <cell r="B288">
            <v>55</v>
          </cell>
          <cell r="C288">
            <v>55</v>
          </cell>
        </row>
        <row r="289">
          <cell r="A289" t="str">
            <v>87-52-0585</v>
          </cell>
          <cell r="B289">
            <v>20</v>
          </cell>
          <cell r="C289">
            <v>20</v>
          </cell>
        </row>
        <row r="290">
          <cell r="A290" t="str">
            <v>87-77-0017</v>
          </cell>
          <cell r="B290">
            <v>0</v>
          </cell>
          <cell r="C290">
            <v>0</v>
          </cell>
        </row>
        <row r="291">
          <cell r="A291" t="str">
            <v>87-77-0023</v>
          </cell>
          <cell r="B291">
            <v>40</v>
          </cell>
          <cell r="C291">
            <v>40</v>
          </cell>
        </row>
        <row r="292">
          <cell r="A292" t="str">
            <v>87-77-0039</v>
          </cell>
          <cell r="B292">
            <v>0</v>
          </cell>
          <cell r="C292">
            <v>0</v>
          </cell>
        </row>
        <row r="293">
          <cell r="A293" t="str">
            <v>87-77-0040</v>
          </cell>
          <cell r="B293">
            <v>20</v>
          </cell>
          <cell r="C293">
            <v>20</v>
          </cell>
        </row>
        <row r="294">
          <cell r="A294" t="str">
            <v>87-77-0045</v>
          </cell>
          <cell r="B294">
            <v>0</v>
          </cell>
          <cell r="C294">
            <v>0</v>
          </cell>
        </row>
        <row r="295">
          <cell r="A295" t="str">
            <v>87-77-0053</v>
          </cell>
          <cell r="B295">
            <v>0</v>
          </cell>
          <cell r="C295">
            <v>0</v>
          </cell>
        </row>
        <row r="296">
          <cell r="A296" t="str">
            <v>87-77-1308</v>
          </cell>
          <cell r="B296">
            <v>0</v>
          </cell>
          <cell r="C296">
            <v>0</v>
          </cell>
        </row>
        <row r="297">
          <cell r="A297" t="str">
            <v>87-77-1314</v>
          </cell>
          <cell r="B297">
            <v>52</v>
          </cell>
          <cell r="C297">
            <v>52</v>
          </cell>
        </row>
        <row r="298">
          <cell r="A298" t="str">
            <v>87-77-1315</v>
          </cell>
          <cell r="B298">
            <v>45</v>
          </cell>
          <cell r="C298">
            <v>45</v>
          </cell>
        </row>
        <row r="299">
          <cell r="A299" t="str">
            <v>87-77-1331</v>
          </cell>
          <cell r="B299">
            <v>0</v>
          </cell>
          <cell r="C299">
            <v>0</v>
          </cell>
        </row>
        <row r="300">
          <cell r="A300" t="str">
            <v>87-77-1332</v>
          </cell>
          <cell r="B300">
            <v>45</v>
          </cell>
          <cell r="C300">
            <v>45</v>
          </cell>
        </row>
        <row r="301">
          <cell r="A301" t="str">
            <v>87-77-1336</v>
          </cell>
          <cell r="B301">
            <v>0</v>
          </cell>
          <cell r="C301">
            <v>0</v>
          </cell>
        </row>
        <row r="302">
          <cell r="A302" t="str">
            <v>87-77-1344</v>
          </cell>
          <cell r="B302">
            <v>0</v>
          </cell>
          <cell r="C302">
            <v>0</v>
          </cell>
        </row>
        <row r="303">
          <cell r="A303" t="str">
            <v>87-77-1346</v>
          </cell>
          <cell r="B303">
            <v>95</v>
          </cell>
          <cell r="C303">
            <v>95</v>
          </cell>
        </row>
        <row r="304">
          <cell r="A304" t="str">
            <v>87-77-1379</v>
          </cell>
          <cell r="B304">
            <v>-15</v>
          </cell>
          <cell r="C304">
            <v>0</v>
          </cell>
        </row>
        <row r="305">
          <cell r="A305" t="str">
            <v>87-77-1381</v>
          </cell>
          <cell r="B305">
            <v>55</v>
          </cell>
          <cell r="C305">
            <v>55</v>
          </cell>
        </row>
        <row r="306">
          <cell r="A306" t="str">
            <v>87-77-1399</v>
          </cell>
          <cell r="B306">
            <v>35</v>
          </cell>
          <cell r="C306">
            <v>35</v>
          </cell>
        </row>
        <row r="307">
          <cell r="A307" t="str">
            <v>87-77-1422</v>
          </cell>
          <cell r="B307">
            <v>0</v>
          </cell>
          <cell r="C307">
            <v>0</v>
          </cell>
        </row>
        <row r="308">
          <cell r="A308" t="str">
            <v>87-77-1428</v>
          </cell>
          <cell r="B308">
            <v>210</v>
          </cell>
          <cell r="C308">
            <v>210</v>
          </cell>
        </row>
        <row r="309">
          <cell r="A309" t="str">
            <v>87-77-1434</v>
          </cell>
          <cell r="B309">
            <v>195</v>
          </cell>
          <cell r="C309">
            <v>195</v>
          </cell>
        </row>
        <row r="310">
          <cell r="A310" t="str">
            <v>87-77-1456</v>
          </cell>
          <cell r="B310">
            <v>0</v>
          </cell>
          <cell r="C310">
            <v>0</v>
          </cell>
        </row>
        <row r="311">
          <cell r="A311" t="str">
            <v>87-77-1472</v>
          </cell>
          <cell r="B311">
            <v>20</v>
          </cell>
          <cell r="C311">
            <v>20</v>
          </cell>
        </row>
        <row r="312">
          <cell r="A312" t="str">
            <v>87-77-1479</v>
          </cell>
          <cell r="B312">
            <v>0</v>
          </cell>
          <cell r="C312">
            <v>0</v>
          </cell>
        </row>
        <row r="313">
          <cell r="A313" t="str">
            <v>87-77-1501</v>
          </cell>
          <cell r="B313">
            <v>0</v>
          </cell>
          <cell r="C313">
            <v>0</v>
          </cell>
        </row>
        <row r="314">
          <cell r="A314" t="str">
            <v>87-77-1556</v>
          </cell>
          <cell r="B314">
            <v>190</v>
          </cell>
          <cell r="C314">
            <v>190</v>
          </cell>
        </row>
        <row r="315">
          <cell r="A315" t="str">
            <v>87-77-1557</v>
          </cell>
          <cell r="B315">
            <v>0</v>
          </cell>
          <cell r="C315">
            <v>0</v>
          </cell>
        </row>
        <row r="316">
          <cell r="A316" t="str">
            <v>87-77-1606</v>
          </cell>
          <cell r="B316">
            <v>-20</v>
          </cell>
          <cell r="C316">
            <v>0</v>
          </cell>
        </row>
        <row r="317">
          <cell r="A317" t="str">
            <v>87-77-1643</v>
          </cell>
          <cell r="B317">
            <v>-40</v>
          </cell>
          <cell r="C317">
            <v>0</v>
          </cell>
        </row>
        <row r="318">
          <cell r="A318" t="str">
            <v>87-77-1654</v>
          </cell>
          <cell r="B318">
            <v>20</v>
          </cell>
          <cell r="C318">
            <v>20</v>
          </cell>
        </row>
        <row r="319">
          <cell r="A319" t="str">
            <v>87-77-1691</v>
          </cell>
          <cell r="B319">
            <v>70</v>
          </cell>
          <cell r="C319">
            <v>70</v>
          </cell>
        </row>
        <row r="320">
          <cell r="A320" t="str">
            <v>87-77-1692</v>
          </cell>
          <cell r="B320">
            <v>-10</v>
          </cell>
          <cell r="C320">
            <v>0</v>
          </cell>
        </row>
        <row r="321">
          <cell r="A321" t="str">
            <v>87-77-1706</v>
          </cell>
          <cell r="B321">
            <v>105</v>
          </cell>
          <cell r="C321">
            <v>105</v>
          </cell>
        </row>
        <row r="322">
          <cell r="A322" t="str">
            <v>87-77-1707</v>
          </cell>
          <cell r="B322">
            <v>175</v>
          </cell>
          <cell r="C322">
            <v>175</v>
          </cell>
        </row>
        <row r="323">
          <cell r="A323" t="str">
            <v>87-77-1733</v>
          </cell>
          <cell r="B323">
            <v>10</v>
          </cell>
          <cell r="C323">
            <v>10</v>
          </cell>
        </row>
        <row r="324">
          <cell r="A324" t="str">
            <v>87-77-1735</v>
          </cell>
          <cell r="B324">
            <v>2</v>
          </cell>
          <cell r="C324">
            <v>2</v>
          </cell>
        </row>
        <row r="325">
          <cell r="A325" t="str">
            <v>87-77-1736</v>
          </cell>
          <cell r="B325">
            <v>-25</v>
          </cell>
          <cell r="C325">
            <v>0</v>
          </cell>
        </row>
        <row r="326">
          <cell r="A326" t="str">
            <v>87-77-1737</v>
          </cell>
          <cell r="B326">
            <v>5</v>
          </cell>
          <cell r="C326">
            <v>5</v>
          </cell>
        </row>
        <row r="327">
          <cell r="A327" t="str">
            <v>87-77-1767</v>
          </cell>
          <cell r="B327">
            <v>45</v>
          </cell>
          <cell r="C327">
            <v>45</v>
          </cell>
        </row>
        <row r="328">
          <cell r="A328" t="str">
            <v>87-77-1768</v>
          </cell>
          <cell r="B328">
            <v>-45</v>
          </cell>
          <cell r="C328">
            <v>0</v>
          </cell>
        </row>
        <row r="329">
          <cell r="A329" t="str">
            <v>87-77-1788</v>
          </cell>
          <cell r="B329">
            <v>70</v>
          </cell>
          <cell r="C329">
            <v>70</v>
          </cell>
        </row>
        <row r="330">
          <cell r="A330" t="str">
            <v>87-77-1789</v>
          </cell>
          <cell r="B330">
            <v>-30</v>
          </cell>
          <cell r="C330">
            <v>0</v>
          </cell>
        </row>
        <row r="331">
          <cell r="A331" t="str">
            <v>87-77-1830</v>
          </cell>
          <cell r="B331">
            <v>5</v>
          </cell>
          <cell r="C331">
            <v>5</v>
          </cell>
        </row>
        <row r="332">
          <cell r="A332" t="str">
            <v>87-77-1834</v>
          </cell>
          <cell r="B332">
            <v>0</v>
          </cell>
          <cell r="C332">
            <v>0</v>
          </cell>
        </row>
        <row r="333">
          <cell r="A333" t="str">
            <v>87-77-1848</v>
          </cell>
          <cell r="B333">
            <v>0</v>
          </cell>
          <cell r="C333">
            <v>0</v>
          </cell>
        </row>
        <row r="334">
          <cell r="A334" t="str">
            <v>87-77-1858</v>
          </cell>
          <cell r="B334">
            <v>-5</v>
          </cell>
          <cell r="C334">
            <v>0</v>
          </cell>
        </row>
        <row r="335">
          <cell r="A335" t="str">
            <v>87-77-1859</v>
          </cell>
          <cell r="B335">
            <v>40</v>
          </cell>
          <cell r="C335">
            <v>40</v>
          </cell>
        </row>
        <row r="336">
          <cell r="A336" t="str">
            <v>87-77-1862</v>
          </cell>
          <cell r="B336">
            <v>35</v>
          </cell>
          <cell r="C336">
            <v>35</v>
          </cell>
        </row>
        <row r="337">
          <cell r="A337" t="str">
            <v>87-77-1871</v>
          </cell>
          <cell r="B337">
            <v>0</v>
          </cell>
          <cell r="C337">
            <v>0</v>
          </cell>
        </row>
        <row r="338">
          <cell r="A338" t="str">
            <v>87-77-1904</v>
          </cell>
          <cell r="B338">
            <v>0</v>
          </cell>
          <cell r="C338">
            <v>0</v>
          </cell>
        </row>
        <row r="339">
          <cell r="A339" t="str">
            <v>87-77-1908</v>
          </cell>
          <cell r="B339">
            <v>0</v>
          </cell>
          <cell r="C339">
            <v>0</v>
          </cell>
        </row>
      </sheetData>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costek 2021"/>
      <sheetName val="2022"/>
      <sheetName val="Лист5"/>
      <sheetName val="Hecostek 2022"/>
      <sheetName val="рабочий кассеты"/>
      <sheetName val="рабочий кассеты Хекостек"/>
      <sheetName val="Hecostek 2021 (3)"/>
      <sheetName val="Условия работы"/>
      <sheetName val="2021 (2)"/>
      <sheetName val="Условия работы хеко"/>
      <sheetName val="Черенки в кассетах_успех"/>
      <sheetName val="рабочий 2022"/>
      <sheetName val="Лист1"/>
      <sheetName val="Лист2"/>
      <sheetName val="2021"/>
    </sheetNames>
    <sheetDataSet>
      <sheetData sheetId="0" refreshError="1"/>
      <sheetData sheetId="1" refreshError="1"/>
      <sheetData sheetId="2" refreshError="1"/>
      <sheetData sheetId="3" refreshError="1"/>
      <sheetData sheetId="4" refreshError="1"/>
      <sheetData sheetId="5">
        <row r="13">
          <cell r="A13" t="str">
            <v>87-10-1402</v>
          </cell>
        </row>
      </sheetData>
      <sheetData sheetId="6" refreshError="1"/>
      <sheetData sheetId="7" refreshError="1"/>
      <sheetData sheetId="8" refreshError="1"/>
      <sheetData sheetId="9" refreshError="1"/>
      <sheetData sheetId="10" refreshError="1"/>
      <sheetData sheetId="11">
        <row r="10">
          <cell r="A10" t="str">
            <v>87-10-0896</v>
          </cell>
          <cell r="B10" t="str">
            <v>Acer pal. 'Atropurpureum'</v>
          </cell>
          <cell r="C10" t="str">
            <v>MP66</v>
          </cell>
          <cell r="D10" t="str">
            <v>Directly</v>
          </cell>
          <cell r="F10">
            <v>1.08</v>
          </cell>
          <cell r="G10">
            <v>0.97</v>
          </cell>
          <cell r="H10">
            <v>0.91</v>
          </cell>
          <cell r="J10">
            <v>1.32192</v>
          </cell>
          <cell r="K10">
            <v>1.1872799999999999</v>
          </cell>
          <cell r="L10">
            <v>0.91</v>
          </cell>
        </row>
        <row r="11">
          <cell r="A11" t="str">
            <v>87-10-1221</v>
          </cell>
          <cell r="B11" t="str">
            <v>Acer pal. 'Elegans'</v>
          </cell>
          <cell r="C11" t="str">
            <v>MP66</v>
          </cell>
          <cell r="D11" t="str">
            <v>Directly</v>
          </cell>
          <cell r="F11">
            <v>1.08</v>
          </cell>
          <cell r="G11">
            <v>0.97</v>
          </cell>
          <cell r="H11">
            <v>0.91</v>
          </cell>
          <cell r="J11">
            <v>1.32192</v>
          </cell>
          <cell r="K11">
            <v>1.1872799999999999</v>
          </cell>
          <cell r="L11">
            <v>0.91</v>
          </cell>
        </row>
        <row r="12">
          <cell r="A12" t="str">
            <v>87-10-1222</v>
          </cell>
          <cell r="B12" t="str">
            <v>Acer pal. 'Katsura'</v>
          </cell>
          <cell r="C12" t="str">
            <v>MP66</v>
          </cell>
          <cell r="D12" t="str">
            <v>Directly</v>
          </cell>
          <cell r="F12">
            <v>1.08</v>
          </cell>
          <cell r="G12">
            <v>0.97</v>
          </cell>
          <cell r="H12">
            <v>0.91</v>
          </cell>
          <cell r="J12">
            <v>1.32192</v>
          </cell>
          <cell r="K12">
            <v>1.1872799999999999</v>
          </cell>
          <cell r="L12">
            <v>0.91</v>
          </cell>
        </row>
        <row r="13">
          <cell r="A13" t="str">
            <v>87-10-1215</v>
          </cell>
          <cell r="B13" t="str">
            <v>Acer pal. 'Orange Dream'</v>
          </cell>
          <cell r="C13" t="str">
            <v>MP66</v>
          </cell>
          <cell r="D13" t="str">
            <v>Directly</v>
          </cell>
          <cell r="F13">
            <v>1.08</v>
          </cell>
          <cell r="G13">
            <v>0.97</v>
          </cell>
          <cell r="H13">
            <v>0.91</v>
          </cell>
          <cell r="J13">
            <v>1.32192</v>
          </cell>
          <cell r="K13">
            <v>1.1872799999999999</v>
          </cell>
          <cell r="L13">
            <v>0.91</v>
          </cell>
        </row>
        <row r="14">
          <cell r="A14" t="str">
            <v>87-10-1401</v>
          </cell>
          <cell r="B14" t="str">
            <v>Aronia melanocarpa 'Hugin'</v>
          </cell>
          <cell r="C14" t="str">
            <v>MP104</v>
          </cell>
          <cell r="D14" t="str">
            <v>Directly</v>
          </cell>
          <cell r="F14">
            <v>0.52</v>
          </cell>
          <cell r="G14">
            <v>0.41</v>
          </cell>
          <cell r="H14">
            <v>0.35</v>
          </cell>
          <cell r="J14">
            <v>0.63648000000000005</v>
          </cell>
          <cell r="K14">
            <v>0.50183999999999995</v>
          </cell>
          <cell r="L14">
            <v>0.35</v>
          </cell>
        </row>
        <row r="15">
          <cell r="A15" t="str">
            <v>87-10-1402</v>
          </cell>
          <cell r="B15" t="str">
            <v>Aronia prunifolia 'Nero'</v>
          </cell>
          <cell r="C15" t="str">
            <v>MP104</v>
          </cell>
          <cell r="D15" t="str">
            <v>Directly</v>
          </cell>
          <cell r="F15">
            <v>0.52</v>
          </cell>
          <cell r="G15">
            <v>0.41</v>
          </cell>
          <cell r="H15">
            <v>0.35</v>
          </cell>
          <cell r="J15">
            <v>0.63648000000000005</v>
          </cell>
          <cell r="K15">
            <v>0.50183999999999995</v>
          </cell>
          <cell r="L15">
            <v>0.35</v>
          </cell>
        </row>
        <row r="16">
          <cell r="A16" t="str">
            <v>87-10-1283</v>
          </cell>
          <cell r="B16" t="str">
            <v>Aronia prunifolia 'Viking'</v>
          </cell>
          <cell r="C16" t="str">
            <v>MP104</v>
          </cell>
          <cell r="D16" t="str">
            <v>Directly</v>
          </cell>
          <cell r="F16">
            <v>0.52</v>
          </cell>
          <cell r="G16">
            <v>0.41</v>
          </cell>
          <cell r="H16">
            <v>0.35</v>
          </cell>
          <cell r="J16">
            <v>0.63648000000000005</v>
          </cell>
          <cell r="K16">
            <v>0.50183999999999995</v>
          </cell>
          <cell r="L16">
            <v>0.35</v>
          </cell>
        </row>
        <row r="17">
          <cell r="A17" t="str">
            <v>87-10-0006</v>
          </cell>
          <cell r="B17" t="str">
            <v>Berberis buxifolia 'Nana'</v>
          </cell>
          <cell r="C17" t="str">
            <v>MP150</v>
          </cell>
          <cell r="D17" t="str">
            <v>Directly</v>
          </cell>
          <cell r="F17">
            <v>0.59000000000000008</v>
          </cell>
          <cell r="G17">
            <v>0.48</v>
          </cell>
          <cell r="H17">
            <v>0.42</v>
          </cell>
          <cell r="J17">
            <v>0.72216000000000014</v>
          </cell>
          <cell r="K17">
            <v>0.58751999999999993</v>
          </cell>
          <cell r="L17">
            <v>0.42</v>
          </cell>
        </row>
        <row r="18">
          <cell r="A18" t="str">
            <v>87-10-0897</v>
          </cell>
          <cell r="B18" t="str">
            <v>Berberis candidula</v>
          </cell>
          <cell r="C18" t="str">
            <v>MP150</v>
          </cell>
          <cell r="D18" t="str">
            <v>Directly</v>
          </cell>
          <cell r="F18">
            <v>0.53</v>
          </cell>
          <cell r="G18">
            <v>0.42</v>
          </cell>
          <cell r="H18">
            <v>0.36</v>
          </cell>
          <cell r="J18">
            <v>0.64872000000000007</v>
          </cell>
          <cell r="K18">
            <v>0.51407999999999998</v>
          </cell>
          <cell r="L18">
            <v>0.36</v>
          </cell>
        </row>
        <row r="19">
          <cell r="A19" t="str">
            <v>87-10-0943</v>
          </cell>
          <cell r="B19" t="str">
            <v>Berberis frikartii 'Amstelveen'</v>
          </cell>
          <cell r="C19" t="str">
            <v>MP150</v>
          </cell>
          <cell r="D19" t="str">
            <v>Directly</v>
          </cell>
          <cell r="F19">
            <v>0.53</v>
          </cell>
          <cell r="G19">
            <v>0.42</v>
          </cell>
          <cell r="H19">
            <v>0.36</v>
          </cell>
          <cell r="J19">
            <v>0.64872000000000007</v>
          </cell>
          <cell r="K19">
            <v>0.51407999999999998</v>
          </cell>
          <cell r="L19">
            <v>0.36</v>
          </cell>
        </row>
        <row r="20">
          <cell r="A20" t="str">
            <v>87-10-0941</v>
          </cell>
          <cell r="B20" t="str">
            <v>Berberis frikartii 'Telstar'</v>
          </cell>
          <cell r="C20" t="str">
            <v>MP150</v>
          </cell>
          <cell r="D20" t="str">
            <v>Directly</v>
          </cell>
          <cell r="F20">
            <v>0.53</v>
          </cell>
          <cell r="G20">
            <v>0.42</v>
          </cell>
          <cell r="H20">
            <v>0.36</v>
          </cell>
          <cell r="J20">
            <v>0.64872000000000007</v>
          </cell>
          <cell r="K20">
            <v>0.51407999999999998</v>
          </cell>
          <cell r="L20">
            <v>0.36</v>
          </cell>
        </row>
        <row r="21">
          <cell r="A21" t="str">
            <v>87-10-0957</v>
          </cell>
          <cell r="B21" t="str">
            <v>Berberis int. 'Wallich's Purple'</v>
          </cell>
          <cell r="C21" t="str">
            <v>MP150</v>
          </cell>
          <cell r="D21" t="str">
            <v>Directly</v>
          </cell>
          <cell r="F21">
            <v>0.53</v>
          </cell>
          <cell r="G21">
            <v>0.42</v>
          </cell>
          <cell r="H21">
            <v>0.36</v>
          </cell>
          <cell r="J21">
            <v>0.64872000000000007</v>
          </cell>
          <cell r="K21">
            <v>0.51407999999999998</v>
          </cell>
          <cell r="L21">
            <v>0.36</v>
          </cell>
        </row>
        <row r="22">
          <cell r="A22" t="str">
            <v>87-10-0008</v>
          </cell>
          <cell r="B22" t="str">
            <v>Berberis media 'Parkjuweel'</v>
          </cell>
          <cell r="C22" t="str">
            <v>MP150</v>
          </cell>
          <cell r="D22" t="str">
            <v>Directly</v>
          </cell>
          <cell r="F22">
            <v>0.53</v>
          </cell>
          <cell r="G22">
            <v>0.42</v>
          </cell>
          <cell r="H22">
            <v>0.36</v>
          </cell>
          <cell r="J22">
            <v>0.64872000000000007</v>
          </cell>
          <cell r="K22">
            <v>0.51407999999999998</v>
          </cell>
          <cell r="L22">
            <v>0.36</v>
          </cell>
        </row>
        <row r="23">
          <cell r="A23" t="str">
            <v>87-10-0819</v>
          </cell>
          <cell r="B23" t="str">
            <v>Berberis media 'Red Jewel'</v>
          </cell>
          <cell r="C23" t="str">
            <v>MP150</v>
          </cell>
          <cell r="D23" t="str">
            <v>Directly</v>
          </cell>
          <cell r="F23">
            <v>0.53</v>
          </cell>
          <cell r="G23">
            <v>0.42</v>
          </cell>
          <cell r="H23">
            <v>0.36</v>
          </cell>
          <cell r="J23">
            <v>0.64872000000000007</v>
          </cell>
          <cell r="K23">
            <v>0.51407999999999998</v>
          </cell>
          <cell r="L23">
            <v>0.36</v>
          </cell>
        </row>
        <row r="24">
          <cell r="A24" t="str">
            <v>87-10-0009</v>
          </cell>
          <cell r="B24" t="str">
            <v>Berberis ott. 'Auricoma'</v>
          </cell>
          <cell r="C24" t="str">
            <v>MP150</v>
          </cell>
          <cell r="D24" t="str">
            <v>Directly</v>
          </cell>
          <cell r="F24">
            <v>0.53</v>
          </cell>
          <cell r="G24">
            <v>0.42</v>
          </cell>
          <cell r="H24">
            <v>0.36</v>
          </cell>
          <cell r="J24">
            <v>0.64872000000000007</v>
          </cell>
          <cell r="K24">
            <v>0.51407999999999998</v>
          </cell>
          <cell r="L24">
            <v>0.36</v>
          </cell>
        </row>
        <row r="25">
          <cell r="A25" t="str">
            <v>87-10-0833</v>
          </cell>
          <cell r="B25" t="str">
            <v>Berberis ott. 'Silver Miles'</v>
          </cell>
          <cell r="C25" t="str">
            <v>MP150</v>
          </cell>
          <cell r="D25" t="str">
            <v>Directly</v>
          </cell>
          <cell r="F25">
            <v>0.53</v>
          </cell>
          <cell r="G25">
            <v>0.42</v>
          </cell>
          <cell r="H25">
            <v>0.36</v>
          </cell>
          <cell r="J25">
            <v>0.64872000000000007</v>
          </cell>
          <cell r="K25">
            <v>0.51407999999999998</v>
          </cell>
          <cell r="L25">
            <v>0.36</v>
          </cell>
        </row>
        <row r="26">
          <cell r="A26" t="str">
            <v>87-10-0011</v>
          </cell>
          <cell r="B26" t="str">
            <v>Berberis ott. 'Superba'</v>
          </cell>
          <cell r="C26" t="str">
            <v>MP150</v>
          </cell>
          <cell r="D26" t="str">
            <v>Directly</v>
          </cell>
          <cell r="F26">
            <v>0.53</v>
          </cell>
          <cell r="G26">
            <v>0.42</v>
          </cell>
          <cell r="H26">
            <v>0.36</v>
          </cell>
          <cell r="J26">
            <v>0.64872000000000007</v>
          </cell>
          <cell r="K26">
            <v>0.51407999999999998</v>
          </cell>
          <cell r="L26">
            <v>0.36</v>
          </cell>
        </row>
        <row r="27">
          <cell r="A27" t="str">
            <v>87-10-0013</v>
          </cell>
          <cell r="B27" t="str">
            <v>Berberis thunb. 'Atropurpurea Nana'</v>
          </cell>
          <cell r="C27" t="str">
            <v>MP150</v>
          </cell>
          <cell r="D27" t="str">
            <v>Directly</v>
          </cell>
          <cell r="F27">
            <v>0.53</v>
          </cell>
          <cell r="G27">
            <v>0.42</v>
          </cell>
          <cell r="H27">
            <v>0.36</v>
          </cell>
          <cell r="J27">
            <v>0.64872000000000007</v>
          </cell>
          <cell r="K27">
            <v>0.51407999999999998</v>
          </cell>
          <cell r="L27">
            <v>0.36</v>
          </cell>
        </row>
        <row r="28">
          <cell r="A28" t="str">
            <v>87-10-0014</v>
          </cell>
          <cell r="B28" t="str">
            <v>Berberis thunb. 'Aurea'</v>
          </cell>
          <cell r="C28" t="str">
            <v>MP150</v>
          </cell>
          <cell r="D28" t="str">
            <v>Directly</v>
          </cell>
          <cell r="F28">
            <v>0.53</v>
          </cell>
          <cell r="G28">
            <v>0.42</v>
          </cell>
          <cell r="H28">
            <v>0.36</v>
          </cell>
          <cell r="J28">
            <v>0.64872000000000007</v>
          </cell>
          <cell r="K28">
            <v>0.51407999999999998</v>
          </cell>
          <cell r="L28">
            <v>0.36</v>
          </cell>
        </row>
        <row r="29">
          <cell r="A29" t="str">
            <v>87-10-0015</v>
          </cell>
          <cell r="B29" t="str">
            <v>Berberis thunb. 'Bagatelle'</v>
          </cell>
          <cell r="C29" t="str">
            <v>MP150</v>
          </cell>
          <cell r="D29" t="str">
            <v>Directly</v>
          </cell>
          <cell r="F29">
            <v>0.53</v>
          </cell>
          <cell r="G29">
            <v>0.42</v>
          </cell>
          <cell r="H29">
            <v>0.36</v>
          </cell>
          <cell r="J29">
            <v>0.64872000000000007</v>
          </cell>
          <cell r="K29">
            <v>0.51407999999999998</v>
          </cell>
          <cell r="L29">
            <v>0.36</v>
          </cell>
        </row>
        <row r="30">
          <cell r="A30" t="str">
            <v>87-10-0016</v>
          </cell>
          <cell r="B30" t="str">
            <v>Berberis thunb. 'Bonanza Gold' PBR  ®</v>
          </cell>
          <cell r="C30" t="str">
            <v>mp150</v>
          </cell>
          <cell r="D30" t="str">
            <v>Directly</v>
          </cell>
          <cell r="F30">
            <v>1.29</v>
          </cell>
          <cell r="G30">
            <v>1.18</v>
          </cell>
          <cell r="H30">
            <v>1.1200000000000001</v>
          </cell>
          <cell r="J30">
            <v>1.5789600000000001</v>
          </cell>
          <cell r="K30">
            <v>1.44432</v>
          </cell>
          <cell r="L30">
            <v>1.1200000000000001</v>
          </cell>
        </row>
        <row r="31">
          <cell r="A31" t="str">
            <v>87-10-0898</v>
          </cell>
          <cell r="B31" t="str">
            <v>Berberis thunb. 'Carmen'</v>
          </cell>
          <cell r="C31" t="str">
            <v>MP150</v>
          </cell>
          <cell r="D31" t="str">
            <v>Directly</v>
          </cell>
          <cell r="F31">
            <v>0.53</v>
          </cell>
          <cell r="G31">
            <v>0.42</v>
          </cell>
          <cell r="H31">
            <v>0.36</v>
          </cell>
          <cell r="J31">
            <v>0.64872000000000007</v>
          </cell>
          <cell r="K31">
            <v>0.51407999999999998</v>
          </cell>
          <cell r="L31">
            <v>0.36</v>
          </cell>
        </row>
        <row r="32">
          <cell r="A32" t="str">
            <v>87-10-1275</v>
          </cell>
          <cell r="B32" t="str">
            <v>Berberis thunb. 'Chicquita' PBR ®</v>
          </cell>
          <cell r="C32" t="str">
            <v>MP150</v>
          </cell>
          <cell r="D32" t="str">
            <v>Directly</v>
          </cell>
          <cell r="F32">
            <v>1.01</v>
          </cell>
          <cell r="G32">
            <v>0.9</v>
          </cell>
          <cell r="H32">
            <v>0.84</v>
          </cell>
          <cell r="J32">
            <v>1.23624</v>
          </cell>
          <cell r="K32">
            <v>1.1016000000000001</v>
          </cell>
          <cell r="L32">
            <v>0.84</v>
          </cell>
        </row>
        <row r="33">
          <cell r="A33" t="str">
            <v>87-10-1276</v>
          </cell>
          <cell r="B33" t="str">
            <v>Berberis thunb. 'Chocolate Summer'PBR ®</v>
          </cell>
          <cell r="C33" t="str">
            <v>MP150</v>
          </cell>
          <cell r="D33" t="str">
            <v>Directly</v>
          </cell>
          <cell r="F33">
            <v>1.01</v>
          </cell>
          <cell r="G33">
            <v>0.9</v>
          </cell>
          <cell r="H33">
            <v>0.84</v>
          </cell>
          <cell r="J33">
            <v>1.23624</v>
          </cell>
          <cell r="K33">
            <v>1.1016000000000001</v>
          </cell>
          <cell r="L33">
            <v>0.84</v>
          </cell>
        </row>
        <row r="34">
          <cell r="A34" t="str">
            <v>87-10-1223</v>
          </cell>
          <cell r="B34" t="str">
            <v>Berberis thunb. 'Concorde'</v>
          </cell>
          <cell r="C34" t="str">
            <v>MP150</v>
          </cell>
          <cell r="D34" t="str">
            <v>Directly</v>
          </cell>
          <cell r="F34">
            <v>0.53</v>
          </cell>
          <cell r="G34">
            <v>0.42</v>
          </cell>
          <cell r="H34">
            <v>0.36</v>
          </cell>
          <cell r="J34">
            <v>0.64872000000000007</v>
          </cell>
          <cell r="K34">
            <v>0.51407999999999998</v>
          </cell>
          <cell r="L34">
            <v>0.36</v>
          </cell>
        </row>
        <row r="35">
          <cell r="A35" t="str">
            <v>87-10-0756</v>
          </cell>
          <cell r="B35" t="str">
            <v>Berberis thunb. 'Coral' PBR ®</v>
          </cell>
          <cell r="C35" t="str">
            <v>MP150</v>
          </cell>
          <cell r="D35" t="str">
            <v>Directly</v>
          </cell>
          <cell r="F35">
            <v>1.01</v>
          </cell>
          <cell r="G35">
            <v>0.9</v>
          </cell>
          <cell r="H35">
            <v>0.84</v>
          </cell>
          <cell r="J35">
            <v>1.23624</v>
          </cell>
          <cell r="K35">
            <v>1.1016000000000001</v>
          </cell>
          <cell r="L35">
            <v>0.84</v>
          </cell>
        </row>
        <row r="36">
          <cell r="A36" t="str">
            <v>87-10-0017</v>
          </cell>
          <cell r="B36" t="str">
            <v>Berberis thunb. 'Coronita'</v>
          </cell>
          <cell r="C36" t="str">
            <v>MP150</v>
          </cell>
          <cell r="D36" t="str">
            <v>Directly</v>
          </cell>
          <cell r="F36">
            <v>0.53</v>
          </cell>
          <cell r="G36">
            <v>0.42</v>
          </cell>
          <cell r="H36">
            <v>0.36</v>
          </cell>
          <cell r="J36">
            <v>0.64872000000000007</v>
          </cell>
          <cell r="K36">
            <v>0.51407999999999998</v>
          </cell>
          <cell r="L36">
            <v>0.36</v>
          </cell>
        </row>
        <row r="37">
          <cell r="A37" t="str">
            <v>87-10-0018</v>
          </cell>
          <cell r="B37" t="str">
            <v>Berberis thunb. 'Dart's Red Lady'</v>
          </cell>
          <cell r="C37" t="str">
            <v>MP150</v>
          </cell>
          <cell r="D37" t="str">
            <v>Directly</v>
          </cell>
          <cell r="F37">
            <v>0.53</v>
          </cell>
          <cell r="G37">
            <v>0.42</v>
          </cell>
          <cell r="H37">
            <v>0.36</v>
          </cell>
          <cell r="J37">
            <v>0.64872000000000007</v>
          </cell>
          <cell r="K37">
            <v>0.51407999999999998</v>
          </cell>
          <cell r="L37">
            <v>0.36</v>
          </cell>
        </row>
        <row r="38">
          <cell r="A38" t="str">
            <v>87-10-0019</v>
          </cell>
          <cell r="B38" t="str">
            <v>Berberis thunb. 'Erecta'</v>
          </cell>
          <cell r="C38" t="str">
            <v>MP150</v>
          </cell>
          <cell r="D38" t="str">
            <v>Directly</v>
          </cell>
          <cell r="F38">
            <v>0.53</v>
          </cell>
          <cell r="G38">
            <v>0.42</v>
          </cell>
          <cell r="H38">
            <v>0.36</v>
          </cell>
          <cell r="J38">
            <v>0.64872000000000007</v>
          </cell>
          <cell r="K38">
            <v>0.51407999999999998</v>
          </cell>
          <cell r="L38">
            <v>0.36</v>
          </cell>
        </row>
        <row r="39">
          <cell r="A39" t="str">
            <v>87-10-1269</v>
          </cell>
          <cell r="B39" t="str">
            <v>Berberis thunb. 'Florence' PBR ®</v>
          </cell>
          <cell r="C39" t="str">
            <v>MP150</v>
          </cell>
          <cell r="D39" t="str">
            <v>Directly</v>
          </cell>
          <cell r="F39">
            <v>1.01</v>
          </cell>
          <cell r="G39">
            <v>0.9</v>
          </cell>
          <cell r="H39">
            <v>0.84</v>
          </cell>
          <cell r="J39">
            <v>1.23624</v>
          </cell>
          <cell r="K39">
            <v>1.1016000000000001</v>
          </cell>
          <cell r="L39">
            <v>0.84</v>
          </cell>
        </row>
        <row r="40">
          <cell r="A40" t="str">
            <v>87-10-0020</v>
          </cell>
          <cell r="B40" t="str">
            <v>Berberis thunb. 'Golden Ring'</v>
          </cell>
          <cell r="C40" t="str">
            <v>MP150</v>
          </cell>
          <cell r="D40" t="str">
            <v>Directly</v>
          </cell>
          <cell r="F40">
            <v>0.53</v>
          </cell>
          <cell r="G40">
            <v>0.42</v>
          </cell>
          <cell r="H40">
            <v>0.36</v>
          </cell>
          <cell r="J40">
            <v>0.64872000000000007</v>
          </cell>
          <cell r="K40">
            <v>0.51407999999999998</v>
          </cell>
          <cell r="L40">
            <v>0.36</v>
          </cell>
        </row>
        <row r="41">
          <cell r="A41" t="str">
            <v>87-10-1403</v>
          </cell>
          <cell r="B41" t="str">
            <v>Berberis thunb. 'Goldalite'</v>
          </cell>
          <cell r="C41" t="str">
            <v>MP150</v>
          </cell>
          <cell r="D41" t="str">
            <v>Directly</v>
          </cell>
          <cell r="F41">
            <v>0.53</v>
          </cell>
          <cell r="G41">
            <v>0.42</v>
          </cell>
          <cell r="H41">
            <v>0.36</v>
          </cell>
          <cell r="J41">
            <v>0.64872000000000007</v>
          </cell>
          <cell r="K41">
            <v>0.51407999999999998</v>
          </cell>
          <cell r="L41">
            <v>0.36</v>
          </cell>
        </row>
        <row r="42">
          <cell r="A42" t="str">
            <v>87-10-1112</v>
          </cell>
          <cell r="B42" t="str">
            <v>Berberis thunb. 'Golden Ruby'(Goruzam)  PBR ®</v>
          </cell>
          <cell r="C42" t="str">
            <v>MP150</v>
          </cell>
          <cell r="D42" t="str">
            <v>Directly</v>
          </cell>
          <cell r="F42">
            <v>1.01</v>
          </cell>
          <cell r="G42">
            <v>0.9</v>
          </cell>
          <cell r="H42">
            <v>0.84</v>
          </cell>
          <cell r="J42">
            <v>1.23624</v>
          </cell>
          <cell r="K42">
            <v>1.1016000000000001</v>
          </cell>
          <cell r="L42">
            <v>0.84</v>
          </cell>
        </row>
        <row r="43">
          <cell r="A43" t="str">
            <v>87-10-1214</v>
          </cell>
          <cell r="B43" t="str">
            <v>Berberis thunb. 'Golden Torch' PBR ®</v>
          </cell>
          <cell r="C43" t="str">
            <v>MP150</v>
          </cell>
          <cell r="D43" t="str">
            <v>Directly</v>
          </cell>
          <cell r="F43">
            <v>1.01</v>
          </cell>
          <cell r="G43">
            <v>0.9</v>
          </cell>
          <cell r="H43">
            <v>0.84</v>
          </cell>
          <cell r="J43">
            <v>1.23624</v>
          </cell>
          <cell r="K43">
            <v>1.1016000000000001</v>
          </cell>
          <cell r="L43">
            <v>0.84</v>
          </cell>
        </row>
        <row r="44">
          <cell r="A44" t="str">
            <v>87-10-0021</v>
          </cell>
          <cell r="B44" t="str">
            <v>Berberis thunb. 'Green Carpet'</v>
          </cell>
          <cell r="C44" t="str">
            <v>MP150</v>
          </cell>
          <cell r="D44" t="str">
            <v>Directly</v>
          </cell>
          <cell r="F44">
            <v>0.53</v>
          </cell>
          <cell r="G44">
            <v>0.42</v>
          </cell>
          <cell r="H44">
            <v>0.36</v>
          </cell>
          <cell r="J44">
            <v>0.64872000000000007</v>
          </cell>
          <cell r="K44">
            <v>0.51407999999999998</v>
          </cell>
          <cell r="L44">
            <v>0.36</v>
          </cell>
        </row>
        <row r="45">
          <cell r="A45" t="str">
            <v>87-10-0022</v>
          </cell>
          <cell r="B45" t="str">
            <v>Berberis thunb. 'Green Ornament'</v>
          </cell>
          <cell r="C45" t="str">
            <v>MP150</v>
          </cell>
          <cell r="D45" t="str">
            <v>Directly</v>
          </cell>
          <cell r="F45">
            <v>0.53</v>
          </cell>
          <cell r="G45">
            <v>0.42</v>
          </cell>
          <cell r="H45">
            <v>0.36</v>
          </cell>
          <cell r="J45">
            <v>0.64872000000000007</v>
          </cell>
          <cell r="K45">
            <v>0.51407999999999998</v>
          </cell>
          <cell r="L45">
            <v>0.36</v>
          </cell>
        </row>
        <row r="46">
          <cell r="A46" t="str">
            <v>87-10-0023</v>
          </cell>
          <cell r="B46" t="str">
            <v>Berberis thunb. 'Harlequin'</v>
          </cell>
          <cell r="C46" t="str">
            <v>MP150</v>
          </cell>
          <cell r="D46" t="str">
            <v>Directly</v>
          </cell>
          <cell r="F46">
            <v>0.55000000000000004</v>
          </cell>
          <cell r="G46">
            <v>0.44</v>
          </cell>
          <cell r="H46">
            <v>0.38</v>
          </cell>
          <cell r="J46">
            <v>0.67320000000000002</v>
          </cell>
          <cell r="K46">
            <v>0.53856000000000004</v>
          </cell>
          <cell r="L46">
            <v>0.38</v>
          </cell>
        </row>
        <row r="47">
          <cell r="A47" t="str">
            <v>87-10-0824</v>
          </cell>
          <cell r="B47" t="str">
            <v>Berberis thunb. 'Helmond Pillar'</v>
          </cell>
          <cell r="C47" t="str">
            <v>MP150</v>
          </cell>
          <cell r="D47" t="str">
            <v>Directly</v>
          </cell>
          <cell r="F47">
            <v>0.53</v>
          </cell>
          <cell r="G47">
            <v>0.42</v>
          </cell>
          <cell r="H47">
            <v>0.36</v>
          </cell>
          <cell r="J47">
            <v>0.64872000000000007</v>
          </cell>
          <cell r="K47">
            <v>0.51407999999999998</v>
          </cell>
          <cell r="L47">
            <v>0.36</v>
          </cell>
        </row>
        <row r="48">
          <cell r="A48" t="str">
            <v>87-10-0966</v>
          </cell>
          <cell r="B48" t="str">
            <v>Berberis thunb. 'Kelleriis'</v>
          </cell>
          <cell r="C48" t="str">
            <v>MP150</v>
          </cell>
          <cell r="D48" t="str">
            <v>Directly</v>
          </cell>
          <cell r="F48">
            <v>0.53</v>
          </cell>
          <cell r="G48">
            <v>0.42</v>
          </cell>
          <cell r="H48">
            <v>0.36</v>
          </cell>
          <cell r="J48">
            <v>0.64872000000000007</v>
          </cell>
          <cell r="K48">
            <v>0.51407999999999998</v>
          </cell>
          <cell r="L48">
            <v>0.36</v>
          </cell>
        </row>
        <row r="49">
          <cell r="A49" t="str">
            <v>87-10-0024</v>
          </cell>
          <cell r="B49" t="str">
            <v>Berberis thunb. 'Kobold'</v>
          </cell>
          <cell r="C49" t="str">
            <v>MP150</v>
          </cell>
          <cell r="D49" t="str">
            <v>Directly</v>
          </cell>
          <cell r="F49">
            <v>0.53</v>
          </cell>
          <cell r="G49">
            <v>0.42</v>
          </cell>
          <cell r="H49">
            <v>0.36</v>
          </cell>
          <cell r="J49">
            <v>0.64872000000000007</v>
          </cell>
          <cell r="K49">
            <v>0.51407999999999998</v>
          </cell>
          <cell r="L49">
            <v>0.36</v>
          </cell>
        </row>
        <row r="50">
          <cell r="A50" t="str">
            <v>87-10-1134</v>
          </cell>
          <cell r="B50" t="str">
            <v>Berberis thunb. 'Lutin Rouge' PBR ®</v>
          </cell>
          <cell r="C50" t="str">
            <v>MP150</v>
          </cell>
          <cell r="D50" t="str">
            <v>Directly</v>
          </cell>
          <cell r="F50">
            <v>1.01</v>
          </cell>
          <cell r="G50">
            <v>0.9</v>
          </cell>
          <cell r="H50">
            <v>0.84</v>
          </cell>
          <cell r="J50">
            <v>1.23624</v>
          </cell>
          <cell r="K50">
            <v>1.1016000000000001</v>
          </cell>
          <cell r="L50">
            <v>0.84</v>
          </cell>
        </row>
        <row r="51">
          <cell r="A51" t="str">
            <v>87-10-0025</v>
          </cell>
          <cell r="B51" t="str">
            <v>Berberis thunb. 'Maria' PBR ®</v>
          </cell>
          <cell r="C51" t="str">
            <v>MP150</v>
          </cell>
          <cell r="D51" t="str">
            <v>Directly</v>
          </cell>
          <cell r="F51">
            <v>1.04</v>
          </cell>
          <cell r="G51">
            <v>0.93</v>
          </cell>
          <cell r="H51">
            <v>0.87</v>
          </cell>
          <cell r="J51">
            <v>1.2729600000000001</v>
          </cell>
          <cell r="K51">
            <v>1.1383200000000002</v>
          </cell>
          <cell r="L51">
            <v>0.87</v>
          </cell>
        </row>
        <row r="52">
          <cell r="A52" t="str">
            <v>87-10-0899</v>
          </cell>
          <cell r="B52" t="str">
            <v>Berberis thunb. 'Natasza' PBR ®</v>
          </cell>
          <cell r="C52" t="str">
            <v>MP150</v>
          </cell>
          <cell r="D52" t="str">
            <v>Directly</v>
          </cell>
          <cell r="F52">
            <v>1.01</v>
          </cell>
          <cell r="G52">
            <v>0.9</v>
          </cell>
          <cell r="H52">
            <v>0.84</v>
          </cell>
          <cell r="J52">
            <v>1.23624</v>
          </cell>
          <cell r="K52">
            <v>1.1016000000000001</v>
          </cell>
          <cell r="L52">
            <v>0.84</v>
          </cell>
        </row>
        <row r="53">
          <cell r="A53" t="str">
            <v>87-10-1404</v>
          </cell>
          <cell r="B53" t="str">
            <v xml:space="preserve">Berberis thunb. 'Orange Carpet' </v>
          </cell>
          <cell r="C53" t="str">
            <v>MP150</v>
          </cell>
          <cell r="D53" t="str">
            <v>Directly</v>
          </cell>
          <cell r="F53">
            <v>0.66</v>
          </cell>
          <cell r="G53">
            <v>0.55000000000000004</v>
          </cell>
          <cell r="H53">
            <v>0.49</v>
          </cell>
          <cell r="J53">
            <v>0.80784</v>
          </cell>
          <cell r="K53">
            <v>0.67320000000000002</v>
          </cell>
          <cell r="L53">
            <v>0.49</v>
          </cell>
        </row>
        <row r="54">
          <cell r="A54" t="str">
            <v>87-10-1563</v>
          </cell>
          <cell r="B54" t="str">
            <v>Berberis thunb. 'Orange Ice'  PBR ®</v>
          </cell>
          <cell r="C54" t="str">
            <v>MP150</v>
          </cell>
          <cell r="D54" t="str">
            <v>Directly</v>
          </cell>
          <cell r="F54">
            <v>1.01</v>
          </cell>
          <cell r="G54">
            <v>0.9</v>
          </cell>
          <cell r="H54">
            <v>0.84</v>
          </cell>
          <cell r="J54">
            <v>1.23624</v>
          </cell>
          <cell r="K54">
            <v>1.1016000000000001</v>
          </cell>
          <cell r="L54">
            <v>0.84</v>
          </cell>
        </row>
        <row r="55">
          <cell r="A55" t="str">
            <v>87-10-1098</v>
          </cell>
          <cell r="B55" t="str">
            <v>Berberis thunb. 'Orange Sunrise' PBR ®</v>
          </cell>
          <cell r="C55" t="str">
            <v>MP150</v>
          </cell>
          <cell r="D55" t="str">
            <v>Directly</v>
          </cell>
          <cell r="F55">
            <v>1.01</v>
          </cell>
          <cell r="G55">
            <v>0.9</v>
          </cell>
          <cell r="H55">
            <v>0.84</v>
          </cell>
          <cell r="J55">
            <v>1.23624</v>
          </cell>
          <cell r="K55">
            <v>1.1016000000000001</v>
          </cell>
          <cell r="L55">
            <v>0.84</v>
          </cell>
        </row>
        <row r="56">
          <cell r="A56" t="str">
            <v>87-10-1646</v>
          </cell>
          <cell r="B56" t="str">
            <v>Berberis thunb. 'Pink Bird' PBR ®</v>
          </cell>
          <cell r="C56" t="str">
            <v>MP150</v>
          </cell>
          <cell r="D56" t="str">
            <v>Directly</v>
          </cell>
          <cell r="F56">
            <v>1.01</v>
          </cell>
          <cell r="G56">
            <v>0.9</v>
          </cell>
          <cell r="H56">
            <v>0.84</v>
          </cell>
          <cell r="J56">
            <v>1.23624</v>
          </cell>
          <cell r="K56">
            <v>1.1016000000000001</v>
          </cell>
          <cell r="L56">
            <v>0.84</v>
          </cell>
        </row>
        <row r="57">
          <cell r="A57" t="str">
            <v>87-10-0026</v>
          </cell>
          <cell r="B57" t="str">
            <v>Berberis thunb. 'Pink Queen'</v>
          </cell>
          <cell r="C57" t="str">
            <v>MP150</v>
          </cell>
          <cell r="D57" t="str">
            <v>Directly</v>
          </cell>
          <cell r="F57">
            <v>0.53</v>
          </cell>
          <cell r="G57">
            <v>0.42</v>
          </cell>
          <cell r="H57">
            <v>0.36</v>
          </cell>
          <cell r="J57">
            <v>0.64872000000000007</v>
          </cell>
          <cell r="K57">
            <v>0.51407999999999998</v>
          </cell>
          <cell r="L57">
            <v>0.36</v>
          </cell>
        </row>
        <row r="58">
          <cell r="A58" t="str">
            <v>87-10-0027</v>
          </cell>
          <cell r="B58" t="str">
            <v>Berberis thunb. 'Powwow'</v>
          </cell>
          <cell r="C58" t="str">
            <v>MP150</v>
          </cell>
          <cell r="D58" t="str">
            <v>Directly</v>
          </cell>
          <cell r="F58">
            <v>0.53</v>
          </cell>
          <cell r="G58">
            <v>0.42</v>
          </cell>
          <cell r="H58">
            <v>0.36</v>
          </cell>
          <cell r="J58">
            <v>0.64872000000000007</v>
          </cell>
          <cell r="K58">
            <v>0.51407999999999998</v>
          </cell>
          <cell r="L58">
            <v>0.36</v>
          </cell>
        </row>
        <row r="59">
          <cell r="A59" t="str">
            <v>87-10-0028</v>
          </cell>
          <cell r="B59" t="str">
            <v>Berberis thunb. 'Red Chief'</v>
          </cell>
          <cell r="C59" t="str">
            <v>MP150</v>
          </cell>
          <cell r="D59" t="str">
            <v>Directly</v>
          </cell>
          <cell r="F59">
            <v>0.53</v>
          </cell>
          <cell r="G59">
            <v>0.42</v>
          </cell>
          <cell r="H59">
            <v>0.36</v>
          </cell>
          <cell r="J59">
            <v>0.64872000000000007</v>
          </cell>
          <cell r="K59">
            <v>0.51407999999999998</v>
          </cell>
          <cell r="L59">
            <v>0.36</v>
          </cell>
        </row>
        <row r="60">
          <cell r="A60" t="str">
            <v>87-10-1263</v>
          </cell>
          <cell r="B60" t="str">
            <v>Berberis thunb. 'Red Compact' PBR  ®</v>
          </cell>
          <cell r="C60" t="str">
            <v>MP150</v>
          </cell>
          <cell r="D60" t="str">
            <v>Directly</v>
          </cell>
          <cell r="F60">
            <v>1.01</v>
          </cell>
          <cell r="G60">
            <v>0.9</v>
          </cell>
          <cell r="H60">
            <v>0.84</v>
          </cell>
          <cell r="J60">
            <v>1.23624</v>
          </cell>
          <cell r="K60">
            <v>1.1016000000000001</v>
          </cell>
          <cell r="L60">
            <v>0.84</v>
          </cell>
        </row>
        <row r="61">
          <cell r="A61" t="str">
            <v>87-10-0029</v>
          </cell>
          <cell r="B61" t="str">
            <v>Berberis thunb. 'Red Pillar'</v>
          </cell>
          <cell r="C61" t="str">
            <v>MP150</v>
          </cell>
          <cell r="D61" t="str">
            <v>Directly</v>
          </cell>
          <cell r="F61">
            <v>0.53</v>
          </cell>
          <cell r="G61">
            <v>0.42</v>
          </cell>
          <cell r="H61">
            <v>0.36</v>
          </cell>
          <cell r="J61">
            <v>0.64872000000000007</v>
          </cell>
          <cell r="K61">
            <v>0.51407999999999998</v>
          </cell>
          <cell r="L61">
            <v>0.36</v>
          </cell>
        </row>
        <row r="62">
          <cell r="A62" t="str">
            <v>87-10-0030</v>
          </cell>
          <cell r="B62" t="str">
            <v>Berberis thunb. 'Red Rocket'</v>
          </cell>
          <cell r="C62" t="str">
            <v>MP150</v>
          </cell>
          <cell r="D62" t="str">
            <v>Directly</v>
          </cell>
          <cell r="F62">
            <v>0.53</v>
          </cell>
          <cell r="G62">
            <v>0.42</v>
          </cell>
          <cell r="H62">
            <v>0.36</v>
          </cell>
          <cell r="J62">
            <v>0.64872000000000007</v>
          </cell>
          <cell r="K62">
            <v>0.51407999999999998</v>
          </cell>
          <cell r="L62">
            <v>0.36</v>
          </cell>
        </row>
        <row r="63">
          <cell r="A63" t="str">
            <v>87-10-0031</v>
          </cell>
          <cell r="B63" t="str">
            <v>Berberis thunb. 'Rose Glow'</v>
          </cell>
          <cell r="C63" t="str">
            <v>MP150</v>
          </cell>
          <cell r="D63" t="str">
            <v>Directly</v>
          </cell>
          <cell r="F63">
            <v>0.53</v>
          </cell>
          <cell r="G63">
            <v>0.42</v>
          </cell>
          <cell r="H63">
            <v>0.36</v>
          </cell>
          <cell r="J63">
            <v>0.64872000000000007</v>
          </cell>
          <cell r="K63">
            <v>0.51407999999999998</v>
          </cell>
          <cell r="L63">
            <v>0.36</v>
          </cell>
        </row>
        <row r="64">
          <cell r="A64" t="str">
            <v>87-10-0032</v>
          </cell>
          <cell r="B64" t="str">
            <v>Berberis thunb. 'Rosetta'</v>
          </cell>
          <cell r="C64" t="str">
            <v>MP150</v>
          </cell>
          <cell r="D64" t="str">
            <v>Directly</v>
          </cell>
          <cell r="F64">
            <v>0.53</v>
          </cell>
          <cell r="G64">
            <v>0.42</v>
          </cell>
          <cell r="H64">
            <v>0.36</v>
          </cell>
          <cell r="J64">
            <v>0.64872000000000007</v>
          </cell>
          <cell r="K64">
            <v>0.51407999999999998</v>
          </cell>
          <cell r="L64">
            <v>0.36</v>
          </cell>
        </row>
        <row r="65">
          <cell r="A65" t="str">
            <v>87-10-1565</v>
          </cell>
          <cell r="B65" t="str">
            <v xml:space="preserve">Berberis thunb. 'Ruby Star'  PBR ® </v>
          </cell>
          <cell r="C65" t="str">
            <v>MP150</v>
          </cell>
          <cell r="D65" t="str">
            <v>Directly</v>
          </cell>
          <cell r="F65">
            <v>1.01</v>
          </cell>
          <cell r="G65">
            <v>0.9</v>
          </cell>
          <cell r="H65">
            <v>0.84</v>
          </cell>
          <cell r="J65">
            <v>1.23624</v>
          </cell>
          <cell r="K65">
            <v>1.1016000000000001</v>
          </cell>
          <cell r="L65">
            <v>0.84</v>
          </cell>
        </row>
        <row r="66">
          <cell r="A66" t="str">
            <v>87-10-0989</v>
          </cell>
          <cell r="B66" t="str">
            <v>Berberis thunb. 'Silver Beauty'</v>
          </cell>
          <cell r="C66" t="str">
            <v>MP150</v>
          </cell>
          <cell r="D66" t="str">
            <v>Directly</v>
          </cell>
          <cell r="F66">
            <v>0.53</v>
          </cell>
          <cell r="G66">
            <v>0.42</v>
          </cell>
          <cell r="H66">
            <v>0.36</v>
          </cell>
          <cell r="J66">
            <v>0.64872000000000007</v>
          </cell>
          <cell r="K66">
            <v>0.51407999999999998</v>
          </cell>
          <cell r="L66">
            <v>0.36</v>
          </cell>
        </row>
        <row r="67">
          <cell r="A67" t="str">
            <v>87-10-1270</v>
          </cell>
          <cell r="B67" t="str">
            <v>Berberis thunb. 'Summer Sunset' PBR ®</v>
          </cell>
          <cell r="C67" t="str">
            <v>MP150</v>
          </cell>
          <cell r="D67" t="str">
            <v>Directly</v>
          </cell>
          <cell r="F67">
            <v>1.01</v>
          </cell>
          <cell r="G67">
            <v>0.9</v>
          </cell>
          <cell r="H67">
            <v>0.84</v>
          </cell>
          <cell r="J67">
            <v>1.23624</v>
          </cell>
          <cell r="K67">
            <v>1.1016000000000001</v>
          </cell>
          <cell r="L67">
            <v>0.84</v>
          </cell>
        </row>
        <row r="68">
          <cell r="A68" t="str">
            <v>87-10-0967</v>
          </cell>
          <cell r="B68" t="str">
            <v>Berberis thunb. 'Sunny'</v>
          </cell>
          <cell r="C68" t="str">
            <v>MP150</v>
          </cell>
          <cell r="D68" t="str">
            <v>Directly</v>
          </cell>
          <cell r="F68">
            <v>0.56000000000000005</v>
          </cell>
          <cell r="G68">
            <v>0.45</v>
          </cell>
          <cell r="H68">
            <v>0.39</v>
          </cell>
          <cell r="J68">
            <v>0.68544000000000005</v>
          </cell>
          <cell r="K68">
            <v>0.55080000000000007</v>
          </cell>
          <cell r="L68">
            <v>0.39</v>
          </cell>
        </row>
        <row r="69">
          <cell r="A69" t="str">
            <v>87-10-1405</v>
          </cell>
          <cell r="B69" t="str">
            <v>Berberis thunb. 'Venice' PBR ®</v>
          </cell>
          <cell r="C69" t="str">
            <v>MP150</v>
          </cell>
          <cell r="D69" t="str">
            <v>Directly</v>
          </cell>
          <cell r="F69">
            <v>1.01</v>
          </cell>
          <cell r="G69">
            <v>0.9</v>
          </cell>
          <cell r="H69">
            <v>0.84</v>
          </cell>
          <cell r="J69">
            <v>1.23624</v>
          </cell>
          <cell r="K69">
            <v>1.1016000000000001</v>
          </cell>
          <cell r="L69">
            <v>0.84</v>
          </cell>
        </row>
        <row r="70">
          <cell r="A70" t="str">
            <v>87-10-1647</v>
          </cell>
          <cell r="B70" t="str">
            <v>Berberis thunb. 'Yellow Bird' PBR ®</v>
          </cell>
          <cell r="C70" t="str">
            <v>MP150</v>
          </cell>
          <cell r="D70" t="str">
            <v>Directly</v>
          </cell>
          <cell r="F70">
            <v>1.01</v>
          </cell>
          <cell r="G70">
            <v>0.9</v>
          </cell>
          <cell r="H70">
            <v>0.84</v>
          </cell>
          <cell r="J70">
            <v>1.23624</v>
          </cell>
          <cell r="K70">
            <v>1.1016000000000001</v>
          </cell>
          <cell r="L70">
            <v>0.84</v>
          </cell>
        </row>
        <row r="71">
          <cell r="A71" t="str">
            <v>87-10-0841</v>
          </cell>
          <cell r="B71" t="str">
            <v>Buddleja alternifolia</v>
          </cell>
          <cell r="C71" t="str">
            <v>MP150</v>
          </cell>
          <cell r="D71" t="str">
            <v>Directly</v>
          </cell>
          <cell r="F71">
            <v>0.44</v>
          </cell>
          <cell r="G71">
            <v>0.34</v>
          </cell>
          <cell r="H71">
            <v>0.28000000000000003</v>
          </cell>
          <cell r="J71">
            <v>0.53856000000000004</v>
          </cell>
          <cell r="K71">
            <v>0.41616000000000003</v>
          </cell>
          <cell r="L71">
            <v>0.28000000000000003</v>
          </cell>
        </row>
        <row r="72">
          <cell r="A72" t="str">
            <v>87-10-1135</v>
          </cell>
          <cell r="B72" t="str">
            <v>Buddleja alternifolia 'Unique' PBR ®</v>
          </cell>
          <cell r="C72" t="str">
            <v>MP150</v>
          </cell>
          <cell r="D72" t="str">
            <v>Directly</v>
          </cell>
          <cell r="F72">
            <v>1.08</v>
          </cell>
          <cell r="G72">
            <v>0.97</v>
          </cell>
          <cell r="H72">
            <v>0.91</v>
          </cell>
          <cell r="J72">
            <v>1.32192</v>
          </cell>
          <cell r="K72">
            <v>1.1872799999999999</v>
          </cell>
          <cell r="L72">
            <v>0.91</v>
          </cell>
        </row>
        <row r="73">
          <cell r="A73" t="str">
            <v>87-10-0036</v>
          </cell>
          <cell r="B73" t="str">
            <v>Buddleja dav. 'Adonis Blue' ('Adokoop'PBR)  ®</v>
          </cell>
          <cell r="C73" t="str">
            <v>MP104</v>
          </cell>
          <cell r="D73" t="str">
            <v>Directly</v>
          </cell>
          <cell r="F73">
            <v>1.02</v>
          </cell>
          <cell r="G73">
            <v>0.91</v>
          </cell>
          <cell r="H73">
            <v>0.85</v>
          </cell>
          <cell r="J73">
            <v>1.24848</v>
          </cell>
          <cell r="K73">
            <v>1.1138400000000002</v>
          </cell>
          <cell r="L73">
            <v>0.85</v>
          </cell>
        </row>
        <row r="74">
          <cell r="A74" t="str">
            <v>87-10-0037</v>
          </cell>
          <cell r="B74" t="str">
            <v>Buddleja dav. 'African Queen'</v>
          </cell>
          <cell r="C74" t="str">
            <v>MP104</v>
          </cell>
          <cell r="D74" t="str">
            <v>Directly</v>
          </cell>
          <cell r="F74">
            <v>0.43</v>
          </cell>
          <cell r="G74">
            <v>0.32</v>
          </cell>
          <cell r="H74">
            <v>0.27</v>
          </cell>
          <cell r="J74">
            <v>0.52632000000000001</v>
          </cell>
          <cell r="K74">
            <v>0.39168000000000003</v>
          </cell>
          <cell r="L74">
            <v>0.27</v>
          </cell>
        </row>
        <row r="75">
          <cell r="A75" t="str">
            <v>87-10-0038</v>
          </cell>
          <cell r="B75" t="str">
            <v>Buddleja dav. 'Black Knight'</v>
          </cell>
          <cell r="C75" t="str">
            <v>MP104</v>
          </cell>
          <cell r="D75" t="str">
            <v>Directly</v>
          </cell>
          <cell r="F75">
            <v>0.43</v>
          </cell>
          <cell r="G75">
            <v>0.32</v>
          </cell>
          <cell r="H75">
            <v>0.27</v>
          </cell>
          <cell r="J75">
            <v>0.52632000000000001</v>
          </cell>
          <cell r="K75">
            <v>0.39168000000000003</v>
          </cell>
          <cell r="L75">
            <v>0.27</v>
          </cell>
        </row>
        <row r="76">
          <cell r="A76" t="str">
            <v>87-10-1566</v>
          </cell>
          <cell r="B76" t="str">
            <v>Buddleja dav. 'Border Beauty'</v>
          </cell>
          <cell r="C76" t="str">
            <v>MP104</v>
          </cell>
          <cell r="D76" t="str">
            <v>extra</v>
          </cell>
          <cell r="F76">
            <v>0.43</v>
          </cell>
          <cell r="G76">
            <v>0.32</v>
          </cell>
          <cell r="H76">
            <v>0.27</v>
          </cell>
          <cell r="J76">
            <v>0.52632000000000001</v>
          </cell>
          <cell r="K76">
            <v>0.39168000000000003</v>
          </cell>
          <cell r="L76">
            <v>0.27</v>
          </cell>
        </row>
        <row r="77">
          <cell r="A77" t="str">
            <v>87-10-0040</v>
          </cell>
          <cell r="B77" t="str">
            <v>Buddleja dav. 'Empire Blue'</v>
          </cell>
          <cell r="C77" t="str">
            <v>MP104</v>
          </cell>
          <cell r="D77" t="str">
            <v>Directly</v>
          </cell>
          <cell r="F77">
            <v>0.43</v>
          </cell>
          <cell r="G77">
            <v>0.32</v>
          </cell>
          <cell r="H77">
            <v>0.27</v>
          </cell>
          <cell r="J77">
            <v>0.52632000000000001</v>
          </cell>
          <cell r="K77">
            <v>0.39168000000000003</v>
          </cell>
          <cell r="L77">
            <v>0.27</v>
          </cell>
        </row>
        <row r="78">
          <cell r="A78" t="str">
            <v>87-10-0842</v>
          </cell>
          <cell r="B78" t="str">
            <v>Buddleja dav. 'Fascinating'</v>
          </cell>
          <cell r="C78" t="str">
            <v>MP104</v>
          </cell>
          <cell r="D78" t="str">
            <v>Directly</v>
          </cell>
          <cell r="F78">
            <v>0.43</v>
          </cell>
          <cell r="G78">
            <v>0.32</v>
          </cell>
          <cell r="H78">
            <v>0.27</v>
          </cell>
          <cell r="J78">
            <v>0.52632000000000001</v>
          </cell>
          <cell r="K78">
            <v>0.39168000000000003</v>
          </cell>
          <cell r="L78">
            <v>0.27</v>
          </cell>
        </row>
        <row r="79">
          <cell r="A79" t="str">
            <v>87-10-1648</v>
          </cell>
          <cell r="B79" t="str">
            <v>Buddleja dav. 'Gulliver' PBR</v>
          </cell>
          <cell r="C79" t="str">
            <v>MP104</v>
          </cell>
          <cell r="D79" t="str">
            <v>Directly</v>
          </cell>
          <cell r="F79">
            <v>1.1500000000000001</v>
          </cell>
          <cell r="G79">
            <v>1.04</v>
          </cell>
          <cell r="H79">
            <v>0.98</v>
          </cell>
          <cell r="J79">
            <v>1.4076000000000002</v>
          </cell>
          <cell r="K79">
            <v>1.2729600000000001</v>
          </cell>
          <cell r="L79">
            <v>0.98</v>
          </cell>
        </row>
        <row r="80">
          <cell r="A80" t="str">
            <v>87-10-0843</v>
          </cell>
          <cell r="B80" t="str">
            <v>Buddleja dav. 'Harlequin'</v>
          </cell>
          <cell r="C80" t="str">
            <v>MP104</v>
          </cell>
          <cell r="D80" t="str">
            <v>Directly</v>
          </cell>
          <cell r="F80">
            <v>0.52</v>
          </cell>
          <cell r="G80">
            <v>0.41</v>
          </cell>
          <cell r="H80">
            <v>0.35</v>
          </cell>
          <cell r="J80">
            <v>0.63648000000000005</v>
          </cell>
          <cell r="K80">
            <v>0.50183999999999995</v>
          </cell>
          <cell r="L80">
            <v>0.35</v>
          </cell>
        </row>
        <row r="81">
          <cell r="A81" t="str">
            <v>87-10-0044</v>
          </cell>
          <cell r="B81" t="str">
            <v>Buddleja dav. 'Ile de France'</v>
          </cell>
          <cell r="C81" t="str">
            <v>MP104</v>
          </cell>
          <cell r="D81" t="str">
            <v>Directly</v>
          </cell>
          <cell r="F81">
            <v>0.43</v>
          </cell>
          <cell r="G81">
            <v>0.32</v>
          </cell>
          <cell r="H81">
            <v>0.27</v>
          </cell>
          <cell r="J81">
            <v>0.52632000000000001</v>
          </cell>
          <cell r="K81">
            <v>0.39168000000000003</v>
          </cell>
          <cell r="L81">
            <v>0.27</v>
          </cell>
        </row>
        <row r="82">
          <cell r="A82" t="str">
            <v>87-10-1567</v>
          </cell>
          <cell r="B82" t="str">
            <v>Buddleja dav. 'Marbled White' PBR  ®</v>
          </cell>
          <cell r="C82" t="str">
            <v>MP104</v>
          </cell>
          <cell r="D82" t="str">
            <v>Directly</v>
          </cell>
          <cell r="F82">
            <v>1.02</v>
          </cell>
          <cell r="G82">
            <v>0.91</v>
          </cell>
          <cell r="H82">
            <v>0.85</v>
          </cell>
          <cell r="J82">
            <v>1.24848</v>
          </cell>
          <cell r="K82">
            <v>1.1138400000000002</v>
          </cell>
          <cell r="L82">
            <v>0.85</v>
          </cell>
        </row>
        <row r="83">
          <cell r="A83" t="str">
            <v>87-10-0046</v>
          </cell>
          <cell r="B83" t="str">
            <v>Buddleja davidii Moonshine ('Buddma'PBR)</v>
          </cell>
          <cell r="C83" t="str">
            <v>MP104</v>
          </cell>
          <cell r="D83" t="str">
            <v>Directly</v>
          </cell>
          <cell r="F83">
            <v>1.02</v>
          </cell>
          <cell r="G83">
            <v>0.91</v>
          </cell>
          <cell r="H83">
            <v>0.85</v>
          </cell>
          <cell r="J83">
            <v>1.24848</v>
          </cell>
          <cell r="K83">
            <v>1.1138400000000002</v>
          </cell>
          <cell r="L83">
            <v>0.85</v>
          </cell>
        </row>
        <row r="84">
          <cell r="A84" t="str">
            <v>87-10-1568</v>
          </cell>
          <cell r="B84" t="str">
            <v>Buddleja dav. 'Nanho Blue'</v>
          </cell>
          <cell r="C84" t="str">
            <v>MP150</v>
          </cell>
          <cell r="D84" t="str">
            <v>Directly</v>
          </cell>
          <cell r="F84">
            <v>0.43</v>
          </cell>
          <cell r="G84">
            <v>0.32</v>
          </cell>
          <cell r="H84">
            <v>0.27</v>
          </cell>
          <cell r="J84">
            <v>0.52632000000000001</v>
          </cell>
          <cell r="K84">
            <v>0.39168000000000003</v>
          </cell>
          <cell r="L84">
            <v>0.27</v>
          </cell>
        </row>
        <row r="85">
          <cell r="A85" t="str">
            <v>87-10-1488</v>
          </cell>
          <cell r="B85" t="str">
            <v>Buddleja dav. 'Nanho Purple'</v>
          </cell>
          <cell r="C85" t="str">
            <v>MP150</v>
          </cell>
          <cell r="D85" t="str">
            <v>Directly</v>
          </cell>
          <cell r="F85">
            <v>0.43</v>
          </cell>
          <cell r="G85">
            <v>0.32</v>
          </cell>
          <cell r="H85">
            <v>0.27</v>
          </cell>
          <cell r="J85">
            <v>0.52632000000000001</v>
          </cell>
          <cell r="K85">
            <v>0.39168000000000003</v>
          </cell>
          <cell r="L85">
            <v>0.27</v>
          </cell>
        </row>
        <row r="86">
          <cell r="A86" t="str">
            <v>87-10-0048</v>
          </cell>
          <cell r="B86" t="str">
            <v>Buddleja dav. 'Nanho Purple'</v>
          </cell>
          <cell r="C86" t="str">
            <v>MP104</v>
          </cell>
          <cell r="D86" t="str">
            <v>Directly</v>
          </cell>
          <cell r="F86">
            <v>0.43</v>
          </cell>
          <cell r="G86">
            <v>0.32</v>
          </cell>
          <cell r="H86">
            <v>0.27</v>
          </cell>
          <cell r="J86">
            <v>0.52632000000000001</v>
          </cell>
          <cell r="K86">
            <v>0.39168000000000003</v>
          </cell>
          <cell r="L86">
            <v>0.27</v>
          </cell>
        </row>
        <row r="87">
          <cell r="A87" t="str">
            <v>87-10-1569</v>
          </cell>
          <cell r="B87" t="str">
            <v>Buddleja dav. 'Nanho White'</v>
          </cell>
          <cell r="C87" t="str">
            <v>MP150</v>
          </cell>
          <cell r="D87" t="str">
            <v>Directly</v>
          </cell>
          <cell r="F87">
            <v>0.43</v>
          </cell>
          <cell r="G87">
            <v>0.32</v>
          </cell>
          <cell r="H87">
            <v>0.27</v>
          </cell>
          <cell r="J87">
            <v>0.52632000000000001</v>
          </cell>
          <cell r="K87">
            <v>0.39168000000000003</v>
          </cell>
          <cell r="L87">
            <v>0.27</v>
          </cell>
        </row>
        <row r="88">
          <cell r="A88" t="str">
            <v>87-10-0050</v>
          </cell>
          <cell r="B88" t="str">
            <v>Buddleja dav. nanhoensis</v>
          </cell>
          <cell r="C88" t="str">
            <v>MP144</v>
          </cell>
          <cell r="D88" t="str">
            <v>Directly</v>
          </cell>
          <cell r="F88">
            <v>0.43</v>
          </cell>
          <cell r="G88">
            <v>0.32</v>
          </cell>
          <cell r="H88">
            <v>0.27</v>
          </cell>
          <cell r="J88">
            <v>0.52632000000000001</v>
          </cell>
          <cell r="K88">
            <v>0.39168000000000003</v>
          </cell>
          <cell r="L88">
            <v>0.27</v>
          </cell>
        </row>
        <row r="89">
          <cell r="A89" t="str">
            <v>87-10-0051</v>
          </cell>
          <cell r="B89" t="str">
            <v>Buddleja dav. 'Orchid Beauty'</v>
          </cell>
          <cell r="C89" t="str">
            <v>MP104</v>
          </cell>
          <cell r="D89" t="str">
            <v>Directly</v>
          </cell>
          <cell r="F89">
            <v>0.43</v>
          </cell>
          <cell r="G89">
            <v>0.32</v>
          </cell>
          <cell r="H89">
            <v>0.27</v>
          </cell>
          <cell r="J89">
            <v>0.52632000000000001</v>
          </cell>
          <cell r="K89">
            <v>0.39168000000000003</v>
          </cell>
          <cell r="L89">
            <v>0.27</v>
          </cell>
        </row>
        <row r="90">
          <cell r="A90" t="str">
            <v>87-10-0052</v>
          </cell>
          <cell r="B90" t="str">
            <v>Buddleja davidii Peacock ('Peakeep'PBR) ®</v>
          </cell>
          <cell r="C90" t="str">
            <v>MP104</v>
          </cell>
          <cell r="D90" t="str">
            <v>Directly</v>
          </cell>
          <cell r="F90">
            <v>1.02</v>
          </cell>
          <cell r="G90">
            <v>0.91</v>
          </cell>
          <cell r="H90">
            <v>0.85</v>
          </cell>
          <cell r="J90">
            <v>1.24848</v>
          </cell>
          <cell r="K90">
            <v>1.1138400000000002</v>
          </cell>
          <cell r="L90">
            <v>0.85</v>
          </cell>
        </row>
        <row r="91">
          <cell r="A91" t="str">
            <v>87-10-0053</v>
          </cell>
          <cell r="B91" t="str">
            <v>Buddleja dav. 'Pink Delight'</v>
          </cell>
          <cell r="C91" t="str">
            <v>MP104</v>
          </cell>
          <cell r="D91" t="str">
            <v>Directly</v>
          </cell>
          <cell r="F91">
            <v>0.43</v>
          </cell>
          <cell r="G91">
            <v>0.32</v>
          </cell>
          <cell r="H91">
            <v>0.27</v>
          </cell>
          <cell r="J91">
            <v>0.52632000000000001</v>
          </cell>
          <cell r="K91">
            <v>0.39168000000000003</v>
          </cell>
          <cell r="L91">
            <v>0.27</v>
          </cell>
        </row>
        <row r="92">
          <cell r="A92" t="str">
            <v>87-10-0054</v>
          </cell>
          <cell r="B92" t="str">
            <v>Buddleja dav. 'Royal Red'</v>
          </cell>
          <cell r="C92" t="str">
            <v>MP104</v>
          </cell>
          <cell r="D92" t="str">
            <v>Directly</v>
          </cell>
          <cell r="F92">
            <v>0.43</v>
          </cell>
          <cell r="G92">
            <v>0.32</v>
          </cell>
          <cell r="H92">
            <v>0.27</v>
          </cell>
          <cell r="J92">
            <v>0.52632000000000001</v>
          </cell>
          <cell r="K92">
            <v>0.39168000000000003</v>
          </cell>
          <cell r="L92">
            <v>0.27</v>
          </cell>
        </row>
        <row r="93">
          <cell r="A93" t="str">
            <v>87-10-1570</v>
          </cell>
          <cell r="B93" t="str">
            <v>Buddleja dav. 'Santana'</v>
          </cell>
          <cell r="C93" t="str">
            <v>MP104</v>
          </cell>
          <cell r="D93" t="str">
            <v>Directly</v>
          </cell>
          <cell r="F93">
            <v>0.43</v>
          </cell>
          <cell r="G93">
            <v>0.32</v>
          </cell>
          <cell r="H93">
            <v>0.27</v>
          </cell>
          <cell r="J93">
            <v>0.52632000000000001</v>
          </cell>
          <cell r="K93">
            <v>0.39168000000000003</v>
          </cell>
          <cell r="L93">
            <v>0.27</v>
          </cell>
        </row>
        <row r="94">
          <cell r="A94" t="str">
            <v>87-10-1138</v>
          </cell>
          <cell r="B94" t="str">
            <v>Buddleja davidii Silver Anniversary ('Morning Mist'PBR)®</v>
          </cell>
          <cell r="C94" t="str">
            <v>MP104</v>
          </cell>
          <cell r="D94" t="str">
            <v>Directly</v>
          </cell>
          <cell r="F94">
            <v>1.02</v>
          </cell>
          <cell r="G94">
            <v>0.91</v>
          </cell>
          <cell r="H94">
            <v>0.85</v>
          </cell>
          <cell r="J94">
            <v>1.24848</v>
          </cell>
          <cell r="K94">
            <v>1.1138400000000002</v>
          </cell>
          <cell r="L94">
            <v>0.85</v>
          </cell>
        </row>
        <row r="95">
          <cell r="A95" t="str">
            <v>87-10-1139</v>
          </cell>
          <cell r="B95" t="str">
            <v>Buddleja davidii Sugar Plum ('Lonplum'PBR)®</v>
          </cell>
          <cell r="C95" t="str">
            <v>MP104</v>
          </cell>
          <cell r="D95" t="str">
            <v>Directly</v>
          </cell>
          <cell r="F95">
            <v>1.02</v>
          </cell>
          <cell r="G95">
            <v>0.91</v>
          </cell>
          <cell r="H95">
            <v>0.85</v>
          </cell>
          <cell r="J95">
            <v>1.24848</v>
          </cell>
          <cell r="K95">
            <v>1.1138400000000002</v>
          </cell>
          <cell r="L95">
            <v>0.85</v>
          </cell>
        </row>
        <row r="96">
          <cell r="A96" t="str">
            <v>87-10-0056</v>
          </cell>
          <cell r="B96" t="str">
            <v>Buddleja dav. 'Summer Beauty'</v>
          </cell>
          <cell r="C96" t="str">
            <v>MP104</v>
          </cell>
          <cell r="D96" t="str">
            <v>Directly</v>
          </cell>
          <cell r="F96">
            <v>0.43</v>
          </cell>
          <cell r="G96">
            <v>0.32</v>
          </cell>
          <cell r="H96">
            <v>0.27</v>
          </cell>
          <cell r="J96">
            <v>0.52632000000000001</v>
          </cell>
          <cell r="K96">
            <v>0.39168000000000003</v>
          </cell>
          <cell r="L96">
            <v>0.27</v>
          </cell>
        </row>
        <row r="97">
          <cell r="A97" t="str">
            <v>87-10-0057</v>
          </cell>
          <cell r="B97" t="str">
            <v>Buddleja dav. 'White Bouquet'</v>
          </cell>
          <cell r="C97" t="str">
            <v>MP104</v>
          </cell>
          <cell r="D97" t="str">
            <v>Directly</v>
          </cell>
          <cell r="F97">
            <v>0.43</v>
          </cell>
          <cell r="G97">
            <v>0.32</v>
          </cell>
          <cell r="H97">
            <v>0.27</v>
          </cell>
          <cell r="J97">
            <v>0.52632000000000001</v>
          </cell>
          <cell r="K97">
            <v>0.39168000000000003</v>
          </cell>
          <cell r="L97">
            <v>0.27</v>
          </cell>
        </row>
        <row r="98">
          <cell r="A98" t="str">
            <v>87-10-0058</v>
          </cell>
          <cell r="B98" t="str">
            <v>Buddleja dav. 'White Profusion'</v>
          </cell>
          <cell r="C98" t="str">
            <v>MP104</v>
          </cell>
          <cell r="D98" t="str">
            <v>Directly</v>
          </cell>
          <cell r="F98">
            <v>0.43</v>
          </cell>
          <cell r="G98">
            <v>0.32</v>
          </cell>
          <cell r="H98">
            <v>0.27</v>
          </cell>
          <cell r="J98">
            <v>0.52632000000000001</v>
          </cell>
          <cell r="K98">
            <v>0.39168000000000003</v>
          </cell>
          <cell r="L98">
            <v>0.27</v>
          </cell>
        </row>
        <row r="99">
          <cell r="A99" t="str">
            <v>87-10-0968</v>
          </cell>
          <cell r="B99" t="str">
            <v>Buddleja 'Dreaming Lavender' PBR ®</v>
          </cell>
          <cell r="C99" t="str">
            <v>MP104</v>
          </cell>
          <cell r="D99" t="str">
            <v>Directly</v>
          </cell>
          <cell r="F99">
            <v>1.29</v>
          </cell>
          <cell r="G99">
            <v>1.18</v>
          </cell>
          <cell r="H99">
            <v>1.1200000000000001</v>
          </cell>
          <cell r="J99">
            <v>1.5789600000000001</v>
          </cell>
          <cell r="K99">
            <v>1.44432</v>
          </cell>
          <cell r="L99">
            <v>1.1200000000000001</v>
          </cell>
        </row>
        <row r="100">
          <cell r="A100" t="str">
            <v>87-10-1406</v>
          </cell>
          <cell r="B100" t="str">
            <v>Buddleja 'Dreaming Lavender' PBR ®</v>
          </cell>
          <cell r="C100" t="str">
            <v>MP150</v>
          </cell>
          <cell r="D100" t="str">
            <v>Directly</v>
          </cell>
          <cell r="F100">
            <v>1.29</v>
          </cell>
          <cell r="G100">
            <v>1.18</v>
          </cell>
          <cell r="H100">
            <v>1.1200000000000001</v>
          </cell>
          <cell r="J100">
            <v>1.5789600000000001</v>
          </cell>
          <cell r="K100">
            <v>1.44432</v>
          </cell>
          <cell r="L100">
            <v>1.1200000000000001</v>
          </cell>
        </row>
        <row r="101">
          <cell r="A101" t="str">
            <v>87-10-0969</v>
          </cell>
          <cell r="B101" t="str">
            <v>Buddleja 'Dreaming Orange' PBR ®</v>
          </cell>
          <cell r="C101" t="str">
            <v>MP104</v>
          </cell>
          <cell r="D101" t="str">
            <v>Directly</v>
          </cell>
          <cell r="F101">
            <v>1.29</v>
          </cell>
          <cell r="G101">
            <v>1.18</v>
          </cell>
          <cell r="H101">
            <v>1.1200000000000001</v>
          </cell>
          <cell r="J101">
            <v>1.5789600000000001</v>
          </cell>
          <cell r="K101">
            <v>1.44432</v>
          </cell>
          <cell r="L101">
            <v>1.1200000000000001</v>
          </cell>
        </row>
        <row r="102">
          <cell r="A102" t="str">
            <v>87-10-1408</v>
          </cell>
          <cell r="B102" t="str">
            <v>Buddleja 'Dreaming Purple' PBR ®</v>
          </cell>
          <cell r="C102" t="str">
            <v>MP150</v>
          </cell>
          <cell r="D102" t="str">
            <v>Directly</v>
          </cell>
          <cell r="F102">
            <v>1.29</v>
          </cell>
          <cell r="G102">
            <v>1.18</v>
          </cell>
          <cell r="H102">
            <v>1.1200000000000001</v>
          </cell>
          <cell r="J102">
            <v>1.5789600000000001</v>
          </cell>
          <cell r="K102">
            <v>1.44432</v>
          </cell>
          <cell r="L102">
            <v>1.1200000000000001</v>
          </cell>
        </row>
        <row r="103">
          <cell r="A103" t="str">
            <v>87-10-0970</v>
          </cell>
          <cell r="B103" t="str">
            <v>Buddleja 'Dreaming Purple' PBR ®</v>
          </cell>
          <cell r="C103" t="str">
            <v>MP104</v>
          </cell>
          <cell r="D103" t="str">
            <v>Directly</v>
          </cell>
          <cell r="F103">
            <v>1.29</v>
          </cell>
          <cell r="G103">
            <v>1.18</v>
          </cell>
          <cell r="H103">
            <v>1.1200000000000001</v>
          </cell>
          <cell r="J103">
            <v>1.5789600000000001</v>
          </cell>
          <cell r="K103">
            <v>1.44432</v>
          </cell>
          <cell r="L103">
            <v>1.1200000000000001</v>
          </cell>
        </row>
        <row r="104">
          <cell r="A104" t="str">
            <v>87-10-1489</v>
          </cell>
          <cell r="B104" t="str">
            <v>Buddleja 'Dreaming White'  PBR ®</v>
          </cell>
          <cell r="C104" t="str">
            <v>MP150</v>
          </cell>
          <cell r="D104" t="str">
            <v>Directly</v>
          </cell>
          <cell r="F104">
            <v>1.29</v>
          </cell>
          <cell r="G104">
            <v>1.18</v>
          </cell>
          <cell r="H104">
            <v>1.1200000000000001</v>
          </cell>
          <cell r="J104">
            <v>1.5789600000000001</v>
          </cell>
          <cell r="K104">
            <v>1.44432</v>
          </cell>
          <cell r="L104">
            <v>1.1200000000000001</v>
          </cell>
        </row>
        <row r="105">
          <cell r="A105" t="str">
            <v>87-10-0971</v>
          </cell>
          <cell r="B105" t="str">
            <v>Buddleja 'Dreaming White'  PBR ®</v>
          </cell>
          <cell r="C105" t="str">
            <v>MP104</v>
          </cell>
          <cell r="D105" t="str">
            <v>Directly</v>
          </cell>
          <cell r="F105">
            <v>1.29</v>
          </cell>
          <cell r="G105">
            <v>1.18</v>
          </cell>
          <cell r="H105">
            <v>1.1200000000000001</v>
          </cell>
          <cell r="J105">
            <v>1.5789600000000001</v>
          </cell>
          <cell r="K105">
            <v>1.44432</v>
          </cell>
          <cell r="L105">
            <v>1.1200000000000001</v>
          </cell>
        </row>
        <row r="106">
          <cell r="A106" t="str">
            <v>87-10-0972</v>
          </cell>
          <cell r="B106" t="str">
            <v>Buddleja 'Purple Splendor' PBR ®</v>
          </cell>
          <cell r="C106" t="str">
            <v>MP104</v>
          </cell>
          <cell r="D106" t="str">
            <v>Directly</v>
          </cell>
          <cell r="F106">
            <v>1.29</v>
          </cell>
          <cell r="G106">
            <v>1.18</v>
          </cell>
          <cell r="H106">
            <v>1.1200000000000001</v>
          </cell>
          <cell r="J106">
            <v>1.5789600000000001</v>
          </cell>
          <cell r="K106">
            <v>1.44432</v>
          </cell>
          <cell r="L106">
            <v>1.1200000000000001</v>
          </cell>
        </row>
        <row r="107">
          <cell r="A107" t="str">
            <v>87-10-1777</v>
          </cell>
          <cell r="B107" t="str">
            <v>Buddleja flutterby T. 'Lavender' PBR  ®</v>
          </cell>
          <cell r="C107" t="str">
            <v>MP150</v>
          </cell>
          <cell r="D107" t="str">
            <v>Directly</v>
          </cell>
          <cell r="F107">
            <v>1.36</v>
          </cell>
          <cell r="G107">
            <v>1.25</v>
          </cell>
          <cell r="H107">
            <v>1.19</v>
          </cell>
          <cell r="J107">
            <v>1.6646400000000001</v>
          </cell>
          <cell r="K107">
            <v>1.53</v>
          </cell>
          <cell r="L107">
            <v>1.19</v>
          </cell>
        </row>
        <row r="108">
          <cell r="A108" t="str">
            <v>87-10-1490</v>
          </cell>
          <cell r="B108" t="str">
            <v>Buddleja flutterby T. 'Peace' PBR ®</v>
          </cell>
          <cell r="C108" t="str">
            <v>MP150</v>
          </cell>
          <cell r="D108" t="str">
            <v>Directly</v>
          </cell>
          <cell r="F108">
            <v>1.36</v>
          </cell>
          <cell r="G108">
            <v>1.25</v>
          </cell>
          <cell r="H108">
            <v>1.19</v>
          </cell>
          <cell r="J108">
            <v>1.6646400000000001</v>
          </cell>
          <cell r="K108">
            <v>1.53</v>
          </cell>
          <cell r="L108">
            <v>1.19</v>
          </cell>
        </row>
        <row r="109">
          <cell r="A109" t="str">
            <v>87-10-0975</v>
          </cell>
          <cell r="B109" t="str">
            <v>Buddleja flutterby T. 'Pink' PBR ®</v>
          </cell>
          <cell r="C109" t="str">
            <v>MP104</v>
          </cell>
          <cell r="D109" t="str">
            <v>Directly</v>
          </cell>
          <cell r="F109">
            <v>1.36</v>
          </cell>
          <cell r="G109">
            <v>1.25</v>
          </cell>
          <cell r="H109">
            <v>1.19</v>
          </cell>
          <cell r="J109">
            <v>1.6646400000000001</v>
          </cell>
          <cell r="K109">
            <v>1.53</v>
          </cell>
          <cell r="L109">
            <v>1.19</v>
          </cell>
        </row>
        <row r="110">
          <cell r="A110" t="str">
            <v>87-10-0062</v>
          </cell>
          <cell r="B110" t="str">
            <v>Buddleja 'Lochinch'</v>
          </cell>
          <cell r="C110" t="str">
            <v>MP104</v>
          </cell>
          <cell r="D110" t="str">
            <v>Directly</v>
          </cell>
          <cell r="F110">
            <v>0.43</v>
          </cell>
          <cell r="G110">
            <v>0.32</v>
          </cell>
          <cell r="H110">
            <v>0.27</v>
          </cell>
          <cell r="J110">
            <v>0.52632000000000001</v>
          </cell>
          <cell r="K110">
            <v>0.39168000000000003</v>
          </cell>
          <cell r="L110">
            <v>0.27</v>
          </cell>
        </row>
        <row r="111">
          <cell r="A111" t="str">
            <v>87-10-0042</v>
          </cell>
          <cell r="B111" t="str">
            <v>Buddleja weyeriana 'Flower Power</v>
          </cell>
          <cell r="C111" t="str">
            <v>MP104</v>
          </cell>
          <cell r="D111" t="str">
            <v>Directly</v>
          </cell>
          <cell r="F111">
            <v>0.52</v>
          </cell>
          <cell r="G111">
            <v>0.41</v>
          </cell>
          <cell r="H111">
            <v>0.35</v>
          </cell>
          <cell r="J111">
            <v>0.63648000000000005</v>
          </cell>
          <cell r="K111">
            <v>0.50183999999999995</v>
          </cell>
          <cell r="L111">
            <v>0.35</v>
          </cell>
        </row>
        <row r="112">
          <cell r="A112" t="str">
            <v>87-10-0064</v>
          </cell>
          <cell r="B112" t="str">
            <v>Buddleja weyeriana 'Sungold'</v>
          </cell>
          <cell r="C112" t="str">
            <v>MP104</v>
          </cell>
          <cell r="D112" t="str">
            <v>Directly</v>
          </cell>
          <cell r="F112">
            <v>0.52</v>
          </cell>
          <cell r="G112">
            <v>0.41</v>
          </cell>
          <cell r="H112">
            <v>0.35</v>
          </cell>
          <cell r="J112">
            <v>0.63648000000000005</v>
          </cell>
          <cell r="K112">
            <v>0.50183999999999995</v>
          </cell>
          <cell r="L112">
            <v>0.35</v>
          </cell>
        </row>
        <row r="113">
          <cell r="A113" t="str">
            <v>87-10-0065</v>
          </cell>
          <cell r="B113" t="str">
            <v>Buddleja 'White Ball'</v>
          </cell>
          <cell r="C113" t="str">
            <v>MP104</v>
          </cell>
          <cell r="D113" t="str">
            <v>Directly</v>
          </cell>
          <cell r="F113">
            <v>0.43</v>
          </cell>
          <cell r="G113">
            <v>0.32</v>
          </cell>
          <cell r="H113">
            <v>0.27</v>
          </cell>
          <cell r="J113">
            <v>0.52632000000000001</v>
          </cell>
          <cell r="K113">
            <v>0.39168000000000003</v>
          </cell>
          <cell r="L113">
            <v>0.27</v>
          </cell>
        </row>
        <row r="114">
          <cell r="A114" t="str">
            <v>87-10-0066</v>
          </cell>
          <cell r="B114" t="str">
            <v>Buxus sempervirens</v>
          </cell>
          <cell r="C114" t="str">
            <v>MP144</v>
          </cell>
          <cell r="D114" t="str">
            <v>Directly</v>
          </cell>
          <cell r="F114">
            <v>0.39999999999999997</v>
          </cell>
          <cell r="G114">
            <v>0.3</v>
          </cell>
          <cell r="H114">
            <v>0.25</v>
          </cell>
          <cell r="J114">
            <v>0.48959999999999992</v>
          </cell>
          <cell r="K114">
            <v>0.36719999999999997</v>
          </cell>
          <cell r="L114">
            <v>0.25</v>
          </cell>
        </row>
        <row r="115">
          <cell r="A115" t="str">
            <v>87-10-1571</v>
          </cell>
          <cell r="B115" t="str">
            <v>Buxus micr. 'Faulkner'</v>
          </cell>
          <cell r="C115" t="str">
            <v>MP150</v>
          </cell>
          <cell r="D115" t="str">
            <v>Directly</v>
          </cell>
          <cell r="F115">
            <v>0.39999999999999997</v>
          </cell>
          <cell r="G115">
            <v>0.3</v>
          </cell>
          <cell r="H115">
            <v>0.25</v>
          </cell>
          <cell r="J115">
            <v>0.48959999999999992</v>
          </cell>
          <cell r="K115">
            <v>0.36719999999999997</v>
          </cell>
          <cell r="L115">
            <v>0.25</v>
          </cell>
        </row>
        <row r="116">
          <cell r="A116" t="str">
            <v>87-10-0067</v>
          </cell>
          <cell r="B116" t="str">
            <v>Callicarpa bodinieri giraldii</v>
          </cell>
          <cell r="C116" t="str">
            <v>MP104</v>
          </cell>
          <cell r="D116" t="str">
            <v>Directly</v>
          </cell>
          <cell r="F116">
            <v>0.44</v>
          </cell>
          <cell r="G116">
            <v>0.34</v>
          </cell>
          <cell r="H116">
            <v>0.28000000000000003</v>
          </cell>
          <cell r="J116">
            <v>0.53856000000000004</v>
          </cell>
          <cell r="K116">
            <v>0.41616000000000003</v>
          </cell>
          <cell r="L116">
            <v>0.28000000000000003</v>
          </cell>
        </row>
        <row r="117">
          <cell r="A117" t="str">
            <v>87-10-0068</v>
          </cell>
          <cell r="B117" t="str">
            <v>Callicarpa bodinieri 'Profusion'</v>
          </cell>
          <cell r="C117" t="str">
            <v>MP104</v>
          </cell>
          <cell r="D117" t="str">
            <v>Directly</v>
          </cell>
          <cell r="F117">
            <v>0.44</v>
          </cell>
          <cell r="G117">
            <v>0.34</v>
          </cell>
          <cell r="H117">
            <v>0.28000000000000003</v>
          </cell>
          <cell r="J117">
            <v>0.53856000000000004</v>
          </cell>
          <cell r="K117">
            <v>0.41616000000000003</v>
          </cell>
          <cell r="L117">
            <v>0.28000000000000003</v>
          </cell>
        </row>
        <row r="118">
          <cell r="A118" t="str">
            <v>87-10-0069</v>
          </cell>
          <cell r="B118" t="str">
            <v>Callicarpa japonica 'Leucocarpa'</v>
          </cell>
          <cell r="C118" t="str">
            <v>MP104</v>
          </cell>
          <cell r="D118" t="str">
            <v>Directly</v>
          </cell>
          <cell r="F118">
            <v>0.44</v>
          </cell>
          <cell r="G118">
            <v>0.34</v>
          </cell>
          <cell r="H118">
            <v>0.28000000000000003</v>
          </cell>
          <cell r="J118">
            <v>0.53856000000000004</v>
          </cell>
          <cell r="K118">
            <v>0.41616000000000003</v>
          </cell>
          <cell r="L118">
            <v>0.28000000000000003</v>
          </cell>
        </row>
        <row r="119">
          <cell r="A119" t="str">
            <v>87-10-1409</v>
          </cell>
          <cell r="B119" t="str">
            <v>Caryopteris clandonensis Blue Empire ('Elst33'PBR) ®</v>
          </cell>
          <cell r="C119" t="str">
            <v>MP150</v>
          </cell>
          <cell r="D119" t="str">
            <v>Directly</v>
          </cell>
          <cell r="F119">
            <v>1.0900000000000001</v>
          </cell>
          <cell r="G119">
            <v>0.98</v>
          </cell>
          <cell r="H119">
            <v>0.92</v>
          </cell>
          <cell r="J119">
            <v>1.33416</v>
          </cell>
          <cell r="K119">
            <v>1.1995199999999999</v>
          </cell>
          <cell r="L119">
            <v>0.92</v>
          </cell>
        </row>
        <row r="120">
          <cell r="A120" t="str">
            <v>87-10-0904</v>
          </cell>
          <cell r="B120" t="str">
            <v>Caryopteris cland. 'Ferndown'</v>
          </cell>
          <cell r="C120" t="str">
            <v>MP150</v>
          </cell>
          <cell r="D120" t="str">
            <v>Directly</v>
          </cell>
          <cell r="F120">
            <v>0.52</v>
          </cell>
          <cell r="G120">
            <v>0.41</v>
          </cell>
          <cell r="H120">
            <v>0.35</v>
          </cell>
          <cell r="J120">
            <v>0.63648000000000005</v>
          </cell>
          <cell r="K120">
            <v>0.50183999999999995</v>
          </cell>
          <cell r="L120">
            <v>0.35</v>
          </cell>
        </row>
        <row r="121">
          <cell r="A121" t="str">
            <v>87-10-0992</v>
          </cell>
          <cell r="B121" t="str">
            <v>Caryopteris cland. 'First Choiche'</v>
          </cell>
          <cell r="C121" t="str">
            <v>MP150</v>
          </cell>
          <cell r="D121" t="str">
            <v>Directly</v>
          </cell>
          <cell r="F121">
            <v>0.52</v>
          </cell>
          <cell r="G121">
            <v>0.41</v>
          </cell>
          <cell r="H121">
            <v>0.35</v>
          </cell>
          <cell r="J121">
            <v>0.63648000000000005</v>
          </cell>
          <cell r="K121">
            <v>0.50183999999999995</v>
          </cell>
          <cell r="L121">
            <v>0.35</v>
          </cell>
        </row>
        <row r="122">
          <cell r="A122" t="str">
            <v>87-10-0072</v>
          </cell>
          <cell r="B122" t="str">
            <v>Caryopteris clandonensis Grand Bleu® ('Inoveris'PBR)®</v>
          </cell>
          <cell r="C122" t="str">
            <v>MP150</v>
          </cell>
          <cell r="D122" t="str">
            <v>Directly</v>
          </cell>
          <cell r="F122">
            <v>1.0900000000000001</v>
          </cell>
          <cell r="G122">
            <v>0.98</v>
          </cell>
          <cell r="H122">
            <v>0.92</v>
          </cell>
          <cell r="J122">
            <v>1.33416</v>
          </cell>
          <cell r="K122">
            <v>1.1995199999999999</v>
          </cell>
          <cell r="L122">
            <v>0.92</v>
          </cell>
        </row>
        <row r="123">
          <cell r="A123" t="str">
            <v>87-10-0070</v>
          </cell>
          <cell r="B123" t="str">
            <v>Caryopteris cland. 'Heavenly Blue'</v>
          </cell>
          <cell r="C123" t="str">
            <v>MP150</v>
          </cell>
          <cell r="D123" t="str">
            <v>Directly</v>
          </cell>
          <cell r="F123">
            <v>0.52</v>
          </cell>
          <cell r="G123">
            <v>0.41</v>
          </cell>
          <cell r="H123">
            <v>0.35</v>
          </cell>
          <cell r="J123">
            <v>0.63648000000000005</v>
          </cell>
          <cell r="K123">
            <v>0.50183999999999995</v>
          </cell>
          <cell r="L123">
            <v>0.35</v>
          </cell>
        </row>
        <row r="124">
          <cell r="A124" t="str">
            <v>87-10-0071</v>
          </cell>
          <cell r="B124" t="str">
            <v>Caryopteris clandonensis Hint of Gold ('Lisaura'PBR) ®</v>
          </cell>
          <cell r="C124" t="str">
            <v>MP150</v>
          </cell>
          <cell r="D124" t="str">
            <v>Directly</v>
          </cell>
          <cell r="F124">
            <v>1.0900000000000001</v>
          </cell>
          <cell r="G124">
            <v>0.98</v>
          </cell>
          <cell r="H124">
            <v>0.92</v>
          </cell>
          <cell r="J124">
            <v>1.33416</v>
          </cell>
          <cell r="K124">
            <v>1.1995199999999999</v>
          </cell>
          <cell r="L124">
            <v>0.92</v>
          </cell>
        </row>
        <row r="125">
          <cell r="A125" t="str">
            <v>87-10-0074</v>
          </cell>
          <cell r="B125" t="str">
            <v>Caryopteris cland. 'Kew Blue'</v>
          </cell>
          <cell r="C125" t="str">
            <v>MP150</v>
          </cell>
          <cell r="D125" t="str">
            <v>Directly</v>
          </cell>
          <cell r="F125">
            <v>0.52</v>
          </cell>
          <cell r="G125">
            <v>0.41</v>
          </cell>
          <cell r="H125">
            <v>0.35</v>
          </cell>
          <cell r="J125">
            <v>0.63648000000000005</v>
          </cell>
          <cell r="K125">
            <v>0.50183999999999995</v>
          </cell>
          <cell r="L125">
            <v>0.35</v>
          </cell>
        </row>
        <row r="126">
          <cell r="A126" t="str">
            <v>87-10-1410</v>
          </cell>
          <cell r="B126" t="str">
            <v>Caryopteris cland.Pink Perfection ('Lisspin'PBR) ®</v>
          </cell>
          <cell r="C126" t="str">
            <v>MP150</v>
          </cell>
          <cell r="D126" t="str">
            <v>Directly</v>
          </cell>
          <cell r="F126">
            <v>1.0900000000000001</v>
          </cell>
          <cell r="G126">
            <v>0.98</v>
          </cell>
          <cell r="H126">
            <v>0.92</v>
          </cell>
          <cell r="J126">
            <v>1.33416</v>
          </cell>
          <cell r="K126">
            <v>1.1995199999999999</v>
          </cell>
          <cell r="L126">
            <v>0.92</v>
          </cell>
        </row>
        <row r="127">
          <cell r="A127" t="str">
            <v>87-10-1411</v>
          </cell>
          <cell r="B127" t="str">
            <v>Caryopteris Stephi ('Lissteph'PBR) ®</v>
          </cell>
          <cell r="C127" t="str">
            <v>MP150</v>
          </cell>
          <cell r="D127" t="str">
            <v>Directly</v>
          </cell>
          <cell r="F127">
            <v>1.0900000000000001</v>
          </cell>
          <cell r="G127">
            <v>0.98</v>
          </cell>
          <cell r="H127">
            <v>0.92</v>
          </cell>
          <cell r="J127">
            <v>1.33416</v>
          </cell>
          <cell r="K127">
            <v>1.1995199999999999</v>
          </cell>
          <cell r="L127">
            <v>0.92</v>
          </cell>
        </row>
        <row r="128">
          <cell r="A128" t="str">
            <v>87-10-0075</v>
          </cell>
          <cell r="B128" t="str">
            <v>Caryopteris clandonensis Sterling Silver ('Lissilv'PBR)®</v>
          </cell>
          <cell r="C128" t="str">
            <v>MP150</v>
          </cell>
          <cell r="D128" t="str">
            <v>Directly</v>
          </cell>
          <cell r="F128">
            <v>1.0900000000000001</v>
          </cell>
          <cell r="G128">
            <v>0.98</v>
          </cell>
          <cell r="H128">
            <v>0.92</v>
          </cell>
          <cell r="J128">
            <v>1.33416</v>
          </cell>
          <cell r="K128">
            <v>1.1995199999999999</v>
          </cell>
          <cell r="L128">
            <v>0.92</v>
          </cell>
        </row>
        <row r="129">
          <cell r="A129" t="str">
            <v>87-10-0076</v>
          </cell>
          <cell r="B129" t="str">
            <v>Caryopteris cland. 'Summer Sorbet'  PBR ®</v>
          </cell>
          <cell r="C129" t="str">
            <v>MP150</v>
          </cell>
          <cell r="D129" t="str">
            <v>Directly</v>
          </cell>
          <cell r="F129">
            <v>1.0900000000000001</v>
          </cell>
          <cell r="G129">
            <v>0.98</v>
          </cell>
          <cell r="H129">
            <v>0.92</v>
          </cell>
          <cell r="J129">
            <v>1.33416</v>
          </cell>
          <cell r="K129">
            <v>1.1995199999999999</v>
          </cell>
          <cell r="L129">
            <v>0.92</v>
          </cell>
        </row>
        <row r="130">
          <cell r="A130" t="str">
            <v>87-10-0077</v>
          </cell>
          <cell r="B130" t="str">
            <v>Caryopteris cland. 'Thetis'  PBR ®</v>
          </cell>
          <cell r="C130" t="str">
            <v>MP150</v>
          </cell>
          <cell r="D130" t="str">
            <v>Directly</v>
          </cell>
          <cell r="F130">
            <v>1.0900000000000001</v>
          </cell>
          <cell r="G130">
            <v>0.98</v>
          </cell>
          <cell r="H130">
            <v>0.92</v>
          </cell>
          <cell r="J130">
            <v>1.33416</v>
          </cell>
          <cell r="K130">
            <v>1.1995199999999999</v>
          </cell>
          <cell r="L130">
            <v>0.92</v>
          </cell>
        </row>
        <row r="131">
          <cell r="A131" t="str">
            <v>87-10-0078</v>
          </cell>
          <cell r="B131" t="str">
            <v>Caryopteris clandonensis 'White Surprise'PBR ®</v>
          </cell>
          <cell r="C131" t="str">
            <v>MP150</v>
          </cell>
          <cell r="D131" t="str">
            <v>Directly</v>
          </cell>
          <cell r="F131">
            <v>1.0900000000000001</v>
          </cell>
          <cell r="G131">
            <v>0.98</v>
          </cell>
          <cell r="H131">
            <v>0.92</v>
          </cell>
          <cell r="J131">
            <v>1.33416</v>
          </cell>
          <cell r="K131">
            <v>1.1995199999999999</v>
          </cell>
          <cell r="L131">
            <v>0.92</v>
          </cell>
        </row>
        <row r="132">
          <cell r="A132" t="str">
            <v>87-10-0079</v>
          </cell>
          <cell r="B132" t="str">
            <v>Caryopteris cland. 'Worcester Gold'</v>
          </cell>
          <cell r="C132" t="str">
            <v>MP150</v>
          </cell>
          <cell r="D132" t="str">
            <v>Directly</v>
          </cell>
          <cell r="F132">
            <v>0.52</v>
          </cell>
          <cell r="G132">
            <v>0.41</v>
          </cell>
          <cell r="H132">
            <v>0.35</v>
          </cell>
          <cell r="J132">
            <v>0.63648000000000005</v>
          </cell>
          <cell r="K132">
            <v>0.50183999999999995</v>
          </cell>
          <cell r="L132">
            <v>0.35</v>
          </cell>
        </row>
        <row r="133">
          <cell r="A133" t="str">
            <v>87-10-0080</v>
          </cell>
          <cell r="B133" t="str">
            <v>Caryopteris incana</v>
          </cell>
          <cell r="C133" t="str">
            <v>MP150</v>
          </cell>
          <cell r="D133" t="str">
            <v>Directly</v>
          </cell>
          <cell r="F133">
            <v>0.52</v>
          </cell>
          <cell r="G133">
            <v>0.41</v>
          </cell>
          <cell r="H133">
            <v>0.35</v>
          </cell>
          <cell r="J133">
            <v>0.63648000000000005</v>
          </cell>
          <cell r="K133">
            <v>0.50183999999999995</v>
          </cell>
          <cell r="L133">
            <v>0.35</v>
          </cell>
        </row>
        <row r="134">
          <cell r="A134" t="str">
            <v>87-10-0082</v>
          </cell>
          <cell r="B134" t="str">
            <v>Chaenomeles j. 'Red Joy'</v>
          </cell>
          <cell r="C134" t="str">
            <v>MP150</v>
          </cell>
          <cell r="D134" t="str">
            <v>Directly</v>
          </cell>
          <cell r="F134">
            <v>0.43</v>
          </cell>
          <cell r="G134">
            <v>0.32</v>
          </cell>
          <cell r="H134">
            <v>0.27</v>
          </cell>
          <cell r="J134">
            <v>0.52632000000000001</v>
          </cell>
          <cell r="K134">
            <v>0.39168000000000003</v>
          </cell>
          <cell r="L134">
            <v>0.27</v>
          </cell>
        </row>
        <row r="135">
          <cell r="A135" t="str">
            <v>87-10-0827</v>
          </cell>
          <cell r="B135" t="str">
            <v>Chaenomeles j. 'Sargentii'</v>
          </cell>
          <cell r="C135" t="str">
            <v>MP150</v>
          </cell>
          <cell r="D135" t="str">
            <v>Directly</v>
          </cell>
          <cell r="F135">
            <v>0.43</v>
          </cell>
          <cell r="G135">
            <v>0.32</v>
          </cell>
          <cell r="H135">
            <v>0.27</v>
          </cell>
          <cell r="J135">
            <v>0.52632000000000001</v>
          </cell>
          <cell r="K135">
            <v>0.39168000000000003</v>
          </cell>
          <cell r="L135">
            <v>0.27</v>
          </cell>
        </row>
        <row r="136">
          <cell r="A136" t="str">
            <v>87-10-0769</v>
          </cell>
          <cell r="B136" t="str">
            <v>Chaenomeles spec. 'Nivalis'</v>
          </cell>
          <cell r="C136" t="str">
            <v>MP150</v>
          </cell>
          <cell r="D136" t="str">
            <v>Directly</v>
          </cell>
          <cell r="F136">
            <v>0.43</v>
          </cell>
          <cell r="G136">
            <v>0.32</v>
          </cell>
          <cell r="H136">
            <v>0.27</v>
          </cell>
          <cell r="J136">
            <v>0.52632000000000001</v>
          </cell>
          <cell r="K136">
            <v>0.39168000000000003</v>
          </cell>
          <cell r="L136">
            <v>0.27</v>
          </cell>
        </row>
        <row r="137">
          <cell r="A137" t="str">
            <v>87-10-1572</v>
          </cell>
          <cell r="B137" t="str">
            <v xml:space="preserve">Chaenomelis spec. 'Red Kimono' PBR ® </v>
          </cell>
          <cell r="C137" t="str">
            <v>MP150</v>
          </cell>
          <cell r="D137" t="str">
            <v>Directly</v>
          </cell>
          <cell r="F137">
            <v>1.0900000000000001</v>
          </cell>
          <cell r="G137">
            <v>0.98</v>
          </cell>
          <cell r="H137">
            <v>0.92</v>
          </cell>
          <cell r="J137">
            <v>1.33416</v>
          </cell>
          <cell r="K137">
            <v>1.1995199999999999</v>
          </cell>
          <cell r="L137">
            <v>0.92</v>
          </cell>
        </row>
        <row r="138">
          <cell r="A138" t="str">
            <v>87-10-0831</v>
          </cell>
          <cell r="B138" t="str">
            <v>Chaenomeles spec. 'Rubra'</v>
          </cell>
          <cell r="C138" t="str">
            <v>MP150</v>
          </cell>
          <cell r="D138" t="str">
            <v>Directly</v>
          </cell>
          <cell r="F138">
            <v>0.43</v>
          </cell>
          <cell r="G138">
            <v>0.32</v>
          </cell>
          <cell r="H138">
            <v>0.27</v>
          </cell>
          <cell r="J138">
            <v>0.52632000000000001</v>
          </cell>
          <cell r="K138">
            <v>0.39168000000000003</v>
          </cell>
          <cell r="L138">
            <v>0.27</v>
          </cell>
        </row>
        <row r="139">
          <cell r="A139" t="str">
            <v>87-10-0991</v>
          </cell>
          <cell r="B139" t="str">
            <v>Chaenomeles spec. 'Simonii'</v>
          </cell>
          <cell r="C139" t="str">
            <v>MP150</v>
          </cell>
          <cell r="D139" t="str">
            <v>Directly</v>
          </cell>
          <cell r="F139">
            <v>0.43</v>
          </cell>
          <cell r="G139">
            <v>0.32</v>
          </cell>
          <cell r="H139">
            <v>0.27</v>
          </cell>
          <cell r="J139">
            <v>0.52632000000000001</v>
          </cell>
          <cell r="K139">
            <v>0.39168000000000003</v>
          </cell>
          <cell r="L139">
            <v>0.27</v>
          </cell>
        </row>
        <row r="140">
          <cell r="A140" t="str">
            <v>87-10-0825</v>
          </cell>
          <cell r="B140" t="str">
            <v>Chaenomeles sup. 'And.an K. Ramcke'</v>
          </cell>
          <cell r="C140" t="str">
            <v>MP150</v>
          </cell>
          <cell r="D140" t="str">
            <v>Directly</v>
          </cell>
          <cell r="F140">
            <v>0.43</v>
          </cell>
          <cell r="G140">
            <v>0.32</v>
          </cell>
          <cell r="H140">
            <v>0.27</v>
          </cell>
          <cell r="J140">
            <v>0.52632000000000001</v>
          </cell>
          <cell r="K140">
            <v>0.39168000000000003</v>
          </cell>
          <cell r="L140">
            <v>0.27</v>
          </cell>
        </row>
        <row r="141">
          <cell r="A141" t="str">
            <v>87-10-0993</v>
          </cell>
          <cell r="B141" t="str">
            <v>Chaenomeles sup. 'Clementine'</v>
          </cell>
          <cell r="C141" t="str">
            <v>MP150</v>
          </cell>
          <cell r="D141" t="str">
            <v>Directly</v>
          </cell>
          <cell r="F141">
            <v>0.43</v>
          </cell>
          <cell r="G141">
            <v>0.32</v>
          </cell>
          <cell r="H141">
            <v>0.27</v>
          </cell>
          <cell r="J141">
            <v>0.52632000000000001</v>
          </cell>
          <cell r="K141">
            <v>0.39168000000000003</v>
          </cell>
          <cell r="L141">
            <v>0.27</v>
          </cell>
        </row>
        <row r="142">
          <cell r="A142" t="str">
            <v>87-10-0770</v>
          </cell>
          <cell r="B142" t="str">
            <v>Chaenomeles sup. 'Crimson and Gold'</v>
          </cell>
          <cell r="C142" t="str">
            <v>MP150</v>
          </cell>
          <cell r="D142" t="str">
            <v>Directly</v>
          </cell>
          <cell r="F142">
            <v>0.43</v>
          </cell>
          <cell r="G142">
            <v>0.32</v>
          </cell>
          <cell r="H142">
            <v>0.27</v>
          </cell>
          <cell r="J142">
            <v>0.52632000000000001</v>
          </cell>
          <cell r="K142">
            <v>0.39168000000000003</v>
          </cell>
          <cell r="L142">
            <v>0.27</v>
          </cell>
        </row>
        <row r="143">
          <cell r="A143" t="str">
            <v>87-10-0826</v>
          </cell>
          <cell r="B143" t="str">
            <v>Chaenomeles sup. 'Elly Mossel'</v>
          </cell>
          <cell r="C143" t="str">
            <v>MP150</v>
          </cell>
          <cell r="D143" t="str">
            <v>Directly</v>
          </cell>
          <cell r="F143">
            <v>0.43</v>
          </cell>
          <cell r="G143">
            <v>0.32</v>
          </cell>
          <cell r="H143">
            <v>0.27</v>
          </cell>
          <cell r="J143">
            <v>0.52632000000000001</v>
          </cell>
          <cell r="K143">
            <v>0.39168000000000003</v>
          </cell>
          <cell r="L143">
            <v>0.27</v>
          </cell>
        </row>
        <row r="144">
          <cell r="A144" t="str">
            <v>87-10-0828</v>
          </cell>
          <cell r="B144" t="str">
            <v>Chaenomeles sup. 'Fire Dance'</v>
          </cell>
          <cell r="C144" t="str">
            <v>MP150</v>
          </cell>
          <cell r="D144" t="str">
            <v>Directly</v>
          </cell>
          <cell r="F144">
            <v>0.43</v>
          </cell>
          <cell r="G144">
            <v>0.32</v>
          </cell>
          <cell r="H144">
            <v>0.27</v>
          </cell>
          <cell r="J144">
            <v>0.52632000000000001</v>
          </cell>
          <cell r="K144">
            <v>0.39168000000000003</v>
          </cell>
          <cell r="L144">
            <v>0.27</v>
          </cell>
        </row>
        <row r="145">
          <cell r="A145" t="str">
            <v>87-10-0905</v>
          </cell>
          <cell r="B145" t="str">
            <v>Chaenomeles sup. 'Jet Trail'</v>
          </cell>
          <cell r="C145" t="str">
            <v>MP150</v>
          </cell>
          <cell r="D145" t="str">
            <v>Directly</v>
          </cell>
          <cell r="F145">
            <v>0.43</v>
          </cell>
          <cell r="G145">
            <v>0.32</v>
          </cell>
          <cell r="H145">
            <v>0.27</v>
          </cell>
          <cell r="J145">
            <v>0.52632000000000001</v>
          </cell>
          <cell r="K145">
            <v>0.39168000000000003</v>
          </cell>
          <cell r="L145">
            <v>0.27</v>
          </cell>
        </row>
        <row r="146">
          <cell r="A146" t="str">
            <v>87-10-1284</v>
          </cell>
          <cell r="B146" t="str">
            <v>Chaenomeles sup. 'Nicoline'</v>
          </cell>
          <cell r="C146" t="str">
            <v>MP150</v>
          </cell>
          <cell r="D146" t="str">
            <v>Directly</v>
          </cell>
          <cell r="F146">
            <v>0.43</v>
          </cell>
          <cell r="G146">
            <v>0.32</v>
          </cell>
          <cell r="H146">
            <v>0.27</v>
          </cell>
          <cell r="J146">
            <v>0.52632000000000001</v>
          </cell>
          <cell r="K146">
            <v>0.39168000000000003</v>
          </cell>
          <cell r="L146">
            <v>0.27</v>
          </cell>
        </row>
        <row r="147">
          <cell r="A147" t="str">
            <v>87-10-0095</v>
          </cell>
          <cell r="B147" t="str">
            <v>Chaenomeles sup. 'Orange Trail'</v>
          </cell>
          <cell r="C147" t="str">
            <v>MP150</v>
          </cell>
          <cell r="D147" t="str">
            <v>Directly</v>
          </cell>
          <cell r="F147">
            <v>0.43</v>
          </cell>
          <cell r="G147">
            <v>0.32</v>
          </cell>
          <cell r="H147">
            <v>0.27</v>
          </cell>
          <cell r="J147">
            <v>0.52632000000000001</v>
          </cell>
          <cell r="K147">
            <v>0.39168000000000003</v>
          </cell>
          <cell r="L147">
            <v>0.27</v>
          </cell>
        </row>
        <row r="148">
          <cell r="A148" t="str">
            <v>87-10-0829</v>
          </cell>
          <cell r="B148" t="str">
            <v>Chaenomeles sup. 'Pink Lady'</v>
          </cell>
          <cell r="C148" t="str">
            <v>MP150</v>
          </cell>
          <cell r="D148" t="str">
            <v>Directly</v>
          </cell>
          <cell r="F148">
            <v>0.43</v>
          </cell>
          <cell r="G148">
            <v>0.32</v>
          </cell>
          <cell r="H148">
            <v>0.27</v>
          </cell>
          <cell r="J148">
            <v>0.52632000000000001</v>
          </cell>
          <cell r="K148">
            <v>0.39168000000000003</v>
          </cell>
          <cell r="L148">
            <v>0.27</v>
          </cell>
        </row>
        <row r="149">
          <cell r="A149" t="str">
            <v>87-10-0830</v>
          </cell>
          <cell r="B149" t="str">
            <v>Chaenomeles sup. 'Pink Trail'</v>
          </cell>
          <cell r="C149" t="str">
            <v>MP150</v>
          </cell>
          <cell r="D149" t="str">
            <v>Directly</v>
          </cell>
          <cell r="F149">
            <v>0.43</v>
          </cell>
          <cell r="G149">
            <v>0.32</v>
          </cell>
          <cell r="H149">
            <v>0.27</v>
          </cell>
          <cell r="J149">
            <v>0.52632000000000001</v>
          </cell>
          <cell r="K149">
            <v>0.39168000000000003</v>
          </cell>
          <cell r="L149">
            <v>0.27</v>
          </cell>
        </row>
        <row r="150">
          <cell r="A150" t="str">
            <v>87-10-1285</v>
          </cell>
          <cell r="B150" t="str">
            <v>Chaenomeles sup. 'Red Joy'</v>
          </cell>
          <cell r="C150" t="str">
            <v>MP150</v>
          </cell>
          <cell r="D150" t="str">
            <v>Directly</v>
          </cell>
          <cell r="F150">
            <v>0.43</v>
          </cell>
          <cell r="G150">
            <v>0.32</v>
          </cell>
          <cell r="H150">
            <v>0.27</v>
          </cell>
          <cell r="J150">
            <v>0.52632000000000001</v>
          </cell>
          <cell r="K150">
            <v>0.39168000000000003</v>
          </cell>
          <cell r="L150">
            <v>0.27</v>
          </cell>
        </row>
        <row r="151">
          <cell r="A151" t="str">
            <v>87-10-1412</v>
          </cell>
          <cell r="B151" t="str">
            <v>Chaenomeles sup. 'Red Trail'</v>
          </cell>
          <cell r="C151" t="str">
            <v>MP150</v>
          </cell>
          <cell r="D151" t="str">
            <v>Directly</v>
          </cell>
          <cell r="F151">
            <v>0.43</v>
          </cell>
          <cell r="G151">
            <v>0.32</v>
          </cell>
          <cell r="H151">
            <v>0.27</v>
          </cell>
          <cell r="J151">
            <v>0.52632000000000001</v>
          </cell>
          <cell r="K151">
            <v>0.39168000000000003</v>
          </cell>
          <cell r="L151">
            <v>0.27</v>
          </cell>
        </row>
        <row r="152">
          <cell r="A152" t="str">
            <v>87-10-1413</v>
          </cell>
          <cell r="B152" t="str">
            <v>Chaenomeles sup. 'Salmon Horizon'</v>
          </cell>
          <cell r="C152" t="str">
            <v>MP150</v>
          </cell>
          <cell r="D152" t="str">
            <v>Directly</v>
          </cell>
          <cell r="F152">
            <v>0.43</v>
          </cell>
          <cell r="G152">
            <v>0.32</v>
          </cell>
          <cell r="H152">
            <v>0.27</v>
          </cell>
          <cell r="J152">
            <v>0.52632000000000001</v>
          </cell>
          <cell r="K152">
            <v>0.39168000000000003</v>
          </cell>
          <cell r="L152">
            <v>0.27</v>
          </cell>
        </row>
        <row r="153">
          <cell r="A153" t="str">
            <v>87-10-1107</v>
          </cell>
          <cell r="B153" t="str">
            <v>Chaenomeles sup. 'Texas Scarlet'</v>
          </cell>
          <cell r="C153" t="str">
            <v>MP150</v>
          </cell>
          <cell r="D153" t="str">
            <v>Directly</v>
          </cell>
          <cell r="F153">
            <v>0.43</v>
          </cell>
          <cell r="G153">
            <v>0.32</v>
          </cell>
          <cell r="H153">
            <v>0.27</v>
          </cell>
          <cell r="J153">
            <v>0.52632000000000001</v>
          </cell>
          <cell r="K153">
            <v>0.39168000000000003</v>
          </cell>
          <cell r="L153">
            <v>0.27</v>
          </cell>
        </row>
        <row r="154">
          <cell r="A154" t="str">
            <v>87-10-0099</v>
          </cell>
          <cell r="B154" t="str">
            <v>Clethra alnifolia</v>
          </cell>
          <cell r="C154" t="str">
            <v>MP104</v>
          </cell>
          <cell r="D154" t="str">
            <v>Directly</v>
          </cell>
          <cell r="F154">
            <v>0.51</v>
          </cell>
          <cell r="G154">
            <v>0.4</v>
          </cell>
          <cell r="H154">
            <v>0.34</v>
          </cell>
          <cell r="J154">
            <v>0.62424000000000002</v>
          </cell>
          <cell r="K154">
            <v>0.48959999999999998</v>
          </cell>
          <cell r="L154">
            <v>0.34</v>
          </cell>
        </row>
        <row r="155">
          <cell r="A155" t="str">
            <v>87-10-1224</v>
          </cell>
          <cell r="B155" t="str">
            <v>Clethra alnifolia 'Hummingbird'</v>
          </cell>
          <cell r="C155" t="str">
            <v>MP104</v>
          </cell>
          <cell r="D155" t="str">
            <v>Directly</v>
          </cell>
          <cell r="F155">
            <v>0.51</v>
          </cell>
          <cell r="G155">
            <v>0.4</v>
          </cell>
          <cell r="H155">
            <v>0.34</v>
          </cell>
          <cell r="J155">
            <v>0.62424000000000002</v>
          </cell>
          <cell r="K155">
            <v>0.48959999999999998</v>
          </cell>
          <cell r="L155">
            <v>0.34</v>
          </cell>
        </row>
        <row r="156">
          <cell r="A156" t="str">
            <v>87-10-0100</v>
          </cell>
          <cell r="B156" t="str">
            <v>Clethra alnifolia 'Pink Spire'</v>
          </cell>
          <cell r="C156" t="str">
            <v>MP104</v>
          </cell>
          <cell r="D156" t="str">
            <v>Directly</v>
          </cell>
          <cell r="F156">
            <v>0.51</v>
          </cell>
          <cell r="G156">
            <v>0.4</v>
          </cell>
          <cell r="H156">
            <v>0.34</v>
          </cell>
          <cell r="J156">
            <v>0.62424000000000002</v>
          </cell>
          <cell r="K156">
            <v>0.48959999999999998</v>
          </cell>
          <cell r="L156">
            <v>0.34</v>
          </cell>
        </row>
        <row r="157">
          <cell r="A157" t="str">
            <v>87-10-1225</v>
          </cell>
          <cell r="B157" t="str">
            <v>Clethra alnifolia 'Rosea'</v>
          </cell>
          <cell r="C157" t="str">
            <v>MP104</v>
          </cell>
          <cell r="D157" t="str">
            <v>Directly</v>
          </cell>
          <cell r="F157">
            <v>0.51</v>
          </cell>
          <cell r="G157">
            <v>0.4</v>
          </cell>
          <cell r="H157">
            <v>0.34</v>
          </cell>
          <cell r="J157">
            <v>0.62424000000000002</v>
          </cell>
          <cell r="K157">
            <v>0.48959999999999998</v>
          </cell>
          <cell r="L157">
            <v>0.34</v>
          </cell>
        </row>
        <row r="158">
          <cell r="A158" t="str">
            <v>87-10-1226</v>
          </cell>
          <cell r="B158" t="str">
            <v>Clethra alnifolia 'Ruby Spice'</v>
          </cell>
          <cell r="C158" t="str">
            <v>MP104</v>
          </cell>
          <cell r="D158" t="str">
            <v>Directly</v>
          </cell>
          <cell r="F158">
            <v>0.51</v>
          </cell>
          <cell r="G158">
            <v>0.4</v>
          </cell>
          <cell r="H158">
            <v>0.34</v>
          </cell>
          <cell r="J158">
            <v>0.62424000000000002</v>
          </cell>
          <cell r="K158">
            <v>0.48959999999999998</v>
          </cell>
          <cell r="L158">
            <v>0.34</v>
          </cell>
        </row>
        <row r="159">
          <cell r="A159" t="str">
            <v>87-10-0102</v>
          </cell>
          <cell r="B159" t="str">
            <v>Cornus alba 'Aurea'</v>
          </cell>
          <cell r="C159" t="str">
            <v>MP104</v>
          </cell>
          <cell r="D159" t="str">
            <v>Directly</v>
          </cell>
          <cell r="F159">
            <v>0.63</v>
          </cell>
          <cell r="G159">
            <v>0.52</v>
          </cell>
          <cell r="H159">
            <v>0.46</v>
          </cell>
          <cell r="J159">
            <v>0.77112000000000003</v>
          </cell>
          <cell r="K159">
            <v>0.63648000000000005</v>
          </cell>
          <cell r="L159">
            <v>0.46</v>
          </cell>
        </row>
        <row r="160">
          <cell r="A160" t="str">
            <v>87-10-0103</v>
          </cell>
          <cell r="B160" t="str">
            <v>Cornus alba 'Bailhalo' PBR ('Ivory Halo') ®</v>
          </cell>
          <cell r="C160" t="str">
            <v>MP104</v>
          </cell>
          <cell r="D160" t="str">
            <v>Directly</v>
          </cell>
          <cell r="F160">
            <v>1.33</v>
          </cell>
          <cell r="G160">
            <v>1.22</v>
          </cell>
          <cell r="H160">
            <v>1.1599999999999999</v>
          </cell>
          <cell r="J160">
            <v>1.62792</v>
          </cell>
          <cell r="K160">
            <v>1.4932799999999999</v>
          </cell>
          <cell r="L160">
            <v>1.1599999999999999</v>
          </cell>
        </row>
        <row r="161">
          <cell r="A161" t="str">
            <v>87-10-1143</v>
          </cell>
          <cell r="B161" t="str">
            <v>Cornus alba 'Cream Cracker' PBR ®</v>
          </cell>
          <cell r="C161" t="str">
            <v>MP104</v>
          </cell>
          <cell r="D161" t="str">
            <v>Directly</v>
          </cell>
          <cell r="F161">
            <v>1.33</v>
          </cell>
          <cell r="G161">
            <v>1.22</v>
          </cell>
          <cell r="H161">
            <v>1.1599999999999999</v>
          </cell>
          <cell r="J161">
            <v>1.62792</v>
          </cell>
          <cell r="K161">
            <v>1.4932799999999999</v>
          </cell>
          <cell r="L161">
            <v>1.1599999999999999</v>
          </cell>
        </row>
        <row r="162">
          <cell r="A162" t="str">
            <v>87-10-0104</v>
          </cell>
          <cell r="B162" t="str">
            <v>Cornus alba 'Elegantissima'</v>
          </cell>
          <cell r="C162" t="str">
            <v>MP104</v>
          </cell>
          <cell r="D162" t="str">
            <v>Directly</v>
          </cell>
          <cell r="F162">
            <v>0.63</v>
          </cell>
          <cell r="G162">
            <v>0.52</v>
          </cell>
          <cell r="H162">
            <v>0.46</v>
          </cell>
          <cell r="J162">
            <v>0.77112000000000003</v>
          </cell>
          <cell r="K162">
            <v>0.63648000000000005</v>
          </cell>
          <cell r="L162">
            <v>0.46</v>
          </cell>
        </row>
        <row r="163">
          <cell r="A163" t="str">
            <v>87-10-0105</v>
          </cell>
          <cell r="B163" t="str">
            <v>Cornus alba 'Gouchaultii'</v>
          </cell>
          <cell r="C163" t="str">
            <v>MP104</v>
          </cell>
          <cell r="D163" t="str">
            <v>Directly</v>
          </cell>
          <cell r="F163">
            <v>0.63</v>
          </cell>
          <cell r="G163">
            <v>0.52</v>
          </cell>
          <cell r="H163">
            <v>0.46</v>
          </cell>
          <cell r="J163">
            <v>0.77112000000000003</v>
          </cell>
          <cell r="K163">
            <v>0.63648000000000005</v>
          </cell>
          <cell r="L163">
            <v>0.46</v>
          </cell>
        </row>
        <row r="164">
          <cell r="A164" t="str">
            <v>87-10-0106</v>
          </cell>
          <cell r="B164" t="str">
            <v>Cornus alba 'Kesselringii'</v>
          </cell>
          <cell r="C164" t="str">
            <v>MP104</v>
          </cell>
          <cell r="D164" t="str">
            <v>Directly</v>
          </cell>
          <cell r="F164">
            <v>0.63</v>
          </cell>
          <cell r="G164">
            <v>0.52</v>
          </cell>
          <cell r="H164">
            <v>0.46</v>
          </cell>
          <cell r="J164">
            <v>0.77112000000000003</v>
          </cell>
          <cell r="K164">
            <v>0.63648000000000005</v>
          </cell>
          <cell r="L164">
            <v>0.46</v>
          </cell>
        </row>
        <row r="165">
          <cell r="A165" t="str">
            <v>87-10-1573</v>
          </cell>
          <cell r="B165" t="str">
            <v>Cornus alba 'Red Gnome</v>
          </cell>
          <cell r="C165" t="str">
            <v>MP104</v>
          </cell>
          <cell r="D165" t="str">
            <v>Directly</v>
          </cell>
          <cell r="F165">
            <v>0.63</v>
          </cell>
          <cell r="G165">
            <v>0.52</v>
          </cell>
          <cell r="H165">
            <v>0.46</v>
          </cell>
          <cell r="J165">
            <v>0.77112000000000003</v>
          </cell>
          <cell r="K165">
            <v>0.63648000000000005</v>
          </cell>
          <cell r="L165">
            <v>0.46</v>
          </cell>
        </row>
        <row r="166">
          <cell r="A166" t="str">
            <v>87-10-1414</v>
          </cell>
          <cell r="B166" t="str">
            <v>Cornus alba 'Regnzam'</v>
          </cell>
          <cell r="C166" t="str">
            <v>MP104</v>
          </cell>
          <cell r="D166" t="str">
            <v>Directly</v>
          </cell>
          <cell r="F166">
            <v>0.63</v>
          </cell>
          <cell r="G166">
            <v>0.52</v>
          </cell>
          <cell r="H166">
            <v>0.46</v>
          </cell>
          <cell r="J166">
            <v>0.77112000000000003</v>
          </cell>
          <cell r="K166">
            <v>0.63648000000000005</v>
          </cell>
          <cell r="L166">
            <v>0.46</v>
          </cell>
        </row>
        <row r="167">
          <cell r="A167" t="str">
            <v>87-10-0107</v>
          </cell>
          <cell r="B167" t="str">
            <v>Cornus alba 'Siberian Pearls'</v>
          </cell>
          <cell r="C167" t="str">
            <v>MP104</v>
          </cell>
          <cell r="D167" t="str">
            <v>Directly</v>
          </cell>
          <cell r="F167">
            <v>0.63</v>
          </cell>
          <cell r="G167">
            <v>0.52</v>
          </cell>
          <cell r="H167">
            <v>0.46</v>
          </cell>
          <cell r="J167">
            <v>0.77112000000000003</v>
          </cell>
          <cell r="K167">
            <v>0.63648000000000005</v>
          </cell>
          <cell r="L167">
            <v>0.46</v>
          </cell>
        </row>
        <row r="168">
          <cell r="A168" t="str">
            <v>87-10-0108</v>
          </cell>
          <cell r="B168" t="str">
            <v>Cornus alba 'Sibirica'</v>
          </cell>
          <cell r="C168" t="str">
            <v>MP104</v>
          </cell>
          <cell r="D168" t="str">
            <v>Directly</v>
          </cell>
          <cell r="F168">
            <v>0.63</v>
          </cell>
          <cell r="G168">
            <v>0.52</v>
          </cell>
          <cell r="H168">
            <v>0.46</v>
          </cell>
          <cell r="J168">
            <v>0.77112000000000003</v>
          </cell>
          <cell r="K168">
            <v>0.63648000000000005</v>
          </cell>
          <cell r="L168">
            <v>0.46</v>
          </cell>
        </row>
        <row r="169">
          <cell r="A169" t="str">
            <v>87-10-0109</v>
          </cell>
          <cell r="B169" t="str">
            <v>Cornus alba 'Sibirica Variegata'</v>
          </cell>
          <cell r="C169" t="str">
            <v>MP104</v>
          </cell>
          <cell r="D169" t="str">
            <v>Directly</v>
          </cell>
          <cell r="F169">
            <v>0.63</v>
          </cell>
          <cell r="G169">
            <v>0.52</v>
          </cell>
          <cell r="H169">
            <v>0.46</v>
          </cell>
          <cell r="J169">
            <v>0.77112000000000003</v>
          </cell>
          <cell r="K169">
            <v>0.63648000000000005</v>
          </cell>
          <cell r="L169">
            <v>0.46</v>
          </cell>
        </row>
        <row r="170">
          <cell r="A170" t="str">
            <v>87-10-0110</v>
          </cell>
          <cell r="B170" t="str">
            <v>Cornus alba 'Spaethii'</v>
          </cell>
          <cell r="C170" t="str">
            <v>MP104</v>
          </cell>
          <cell r="D170" t="str">
            <v>Directly</v>
          </cell>
          <cell r="F170">
            <v>0.63</v>
          </cell>
          <cell r="G170">
            <v>0.52</v>
          </cell>
          <cell r="H170">
            <v>0.46</v>
          </cell>
          <cell r="J170">
            <v>0.77112000000000003</v>
          </cell>
          <cell r="K170">
            <v>0.63648000000000005</v>
          </cell>
          <cell r="L170">
            <v>0.46</v>
          </cell>
        </row>
        <row r="171">
          <cell r="A171" t="str">
            <v>87-10-1415</v>
          </cell>
          <cell r="B171" t="str">
            <v>Cornus amomum 'Blue Cloud'</v>
          </cell>
          <cell r="C171" t="str">
            <v>MP104</v>
          </cell>
          <cell r="D171" t="str">
            <v>Directly</v>
          </cell>
          <cell r="F171">
            <v>0.63</v>
          </cell>
          <cell r="G171">
            <v>0.52</v>
          </cell>
          <cell r="H171">
            <v>0.46</v>
          </cell>
          <cell r="J171">
            <v>0.77112000000000003</v>
          </cell>
          <cell r="K171">
            <v>0.63648000000000005</v>
          </cell>
          <cell r="L171">
            <v>0.46</v>
          </cell>
        </row>
        <row r="172">
          <cell r="A172" t="str">
            <v>87-10-1286</v>
          </cell>
          <cell r="B172" t="str">
            <v>Cornus sang. 'Anny's Winter Orange'</v>
          </cell>
          <cell r="C172" t="str">
            <v>MP150</v>
          </cell>
          <cell r="D172" t="str">
            <v>Directly</v>
          </cell>
          <cell r="F172">
            <v>0.67</v>
          </cell>
          <cell r="G172">
            <v>0.56000000000000005</v>
          </cell>
          <cell r="H172">
            <v>0.5</v>
          </cell>
          <cell r="J172">
            <v>0.82008000000000003</v>
          </cell>
          <cell r="K172">
            <v>0.68544000000000005</v>
          </cell>
          <cell r="L172">
            <v>0.5</v>
          </cell>
        </row>
        <row r="173">
          <cell r="A173" t="str">
            <v>87-10-1287</v>
          </cell>
          <cell r="B173" t="str">
            <v>Cornus sang. 'Midwinter Fire'</v>
          </cell>
          <cell r="C173" t="str">
            <v>MP150</v>
          </cell>
          <cell r="D173" t="str">
            <v>Directly</v>
          </cell>
          <cell r="F173">
            <v>0.67</v>
          </cell>
          <cell r="G173">
            <v>0.56000000000000005</v>
          </cell>
          <cell r="H173">
            <v>0.5</v>
          </cell>
          <cell r="J173">
            <v>0.82008000000000003</v>
          </cell>
          <cell r="K173">
            <v>0.68544000000000005</v>
          </cell>
          <cell r="L173">
            <v>0.5</v>
          </cell>
        </row>
        <row r="174">
          <cell r="A174" t="str">
            <v>87-10-1288</v>
          </cell>
          <cell r="B174" t="str">
            <v>Cornus sang. 'Winter Beauty'</v>
          </cell>
          <cell r="C174" t="str">
            <v>MP150</v>
          </cell>
          <cell r="D174" t="str">
            <v>Directly</v>
          </cell>
          <cell r="F174">
            <v>0.67</v>
          </cell>
          <cell r="G174">
            <v>0.56000000000000005</v>
          </cell>
          <cell r="H174">
            <v>0.5</v>
          </cell>
          <cell r="J174">
            <v>0.82008000000000003</v>
          </cell>
          <cell r="K174">
            <v>0.68544000000000005</v>
          </cell>
          <cell r="L174">
            <v>0.5</v>
          </cell>
        </row>
        <row r="175">
          <cell r="A175" t="str">
            <v>87-10-1289</v>
          </cell>
          <cell r="B175" t="str">
            <v>Cornus ser. 'Flaviramea'</v>
          </cell>
          <cell r="C175" t="str">
            <v>MP104</v>
          </cell>
          <cell r="D175" t="str">
            <v>Directly</v>
          </cell>
          <cell r="F175">
            <v>0.63</v>
          </cell>
          <cell r="G175">
            <v>0.52</v>
          </cell>
          <cell r="H175">
            <v>0.46</v>
          </cell>
          <cell r="J175">
            <v>0.77112000000000003</v>
          </cell>
          <cell r="K175">
            <v>0.63648000000000005</v>
          </cell>
          <cell r="L175">
            <v>0.46</v>
          </cell>
        </row>
        <row r="176">
          <cell r="A176" t="str">
            <v>87-10-1290</v>
          </cell>
          <cell r="B176" t="str">
            <v>Cornus ser. 'Kelseyi'</v>
          </cell>
          <cell r="C176" t="str">
            <v>MP150</v>
          </cell>
          <cell r="D176" t="str">
            <v>Directly</v>
          </cell>
          <cell r="F176">
            <v>0.43</v>
          </cell>
          <cell r="G176">
            <v>0.32</v>
          </cell>
          <cell r="H176">
            <v>0.27</v>
          </cell>
          <cell r="J176">
            <v>0.52632000000000001</v>
          </cell>
          <cell r="K176">
            <v>0.39168000000000003</v>
          </cell>
          <cell r="L176">
            <v>0.27</v>
          </cell>
        </row>
        <row r="177">
          <cell r="A177" t="str">
            <v>87-10-1649</v>
          </cell>
          <cell r="B177" t="str">
            <v>Cornus ser. 'White Gold'</v>
          </cell>
          <cell r="C177" t="str">
            <v>MP150</v>
          </cell>
          <cell r="D177" t="str">
            <v>Directly</v>
          </cell>
          <cell r="F177">
            <v>0.63</v>
          </cell>
          <cell r="G177">
            <v>0.52</v>
          </cell>
          <cell r="H177">
            <v>0.46</v>
          </cell>
          <cell r="J177">
            <v>0.77112000000000003</v>
          </cell>
          <cell r="K177">
            <v>0.63648000000000005</v>
          </cell>
          <cell r="L177">
            <v>0.46</v>
          </cell>
        </row>
        <row r="178">
          <cell r="A178" t="str">
            <v>87-10-0118</v>
          </cell>
          <cell r="B178" t="str">
            <v>Cotinus coggygria Golden Spirit® ('Ancot'PBR) ®</v>
          </cell>
          <cell r="C178" t="str">
            <v>MP66</v>
          </cell>
          <cell r="D178" t="str">
            <v>Directly</v>
          </cell>
          <cell r="F178">
            <v>1.9200000000000002</v>
          </cell>
          <cell r="G178">
            <v>1.81</v>
          </cell>
          <cell r="H178">
            <v>1.75</v>
          </cell>
          <cell r="J178">
            <v>2.3500800000000002</v>
          </cell>
          <cell r="K178">
            <v>2.2154400000000001</v>
          </cell>
          <cell r="L178">
            <v>1.75</v>
          </cell>
        </row>
        <row r="179">
          <cell r="A179" t="str">
            <v>87-10-1292</v>
          </cell>
          <cell r="B179" t="str">
            <v>Cotinus cog. 'Lilla'  PBR  ®</v>
          </cell>
          <cell r="C179" t="str">
            <v>MP104</v>
          </cell>
          <cell r="D179" t="str">
            <v>Directly</v>
          </cell>
          <cell r="F179">
            <v>2.0599999999999996</v>
          </cell>
          <cell r="G179">
            <v>1.95</v>
          </cell>
          <cell r="H179">
            <v>1.89</v>
          </cell>
          <cell r="J179">
            <v>2.5214399999999997</v>
          </cell>
          <cell r="K179">
            <v>2.3868</v>
          </cell>
          <cell r="L179">
            <v>1.89</v>
          </cell>
        </row>
        <row r="180">
          <cell r="A180" t="str">
            <v>87-10-1643</v>
          </cell>
          <cell r="B180" t="str">
            <v>Cotinus cog. 'Royal Purple'</v>
          </cell>
          <cell r="C180" t="str">
            <v>MP84</v>
          </cell>
          <cell r="D180" t="str">
            <v>Directly</v>
          </cell>
          <cell r="F180">
            <v>1.0900000000000001</v>
          </cell>
          <cell r="G180">
            <v>0.98</v>
          </cell>
          <cell r="H180">
            <v>0.92</v>
          </cell>
          <cell r="J180">
            <v>1.33416</v>
          </cell>
          <cell r="K180">
            <v>1.1995199999999999</v>
          </cell>
          <cell r="L180">
            <v>0.92</v>
          </cell>
        </row>
        <row r="181">
          <cell r="A181" t="str">
            <v>87-10-0121</v>
          </cell>
          <cell r="B181" t="str">
            <v>Cotinus coggygria 'Young Lady'PBR ®</v>
          </cell>
          <cell r="C181" t="str">
            <v>MP66</v>
          </cell>
          <cell r="D181" t="str">
            <v>Directly</v>
          </cell>
          <cell r="F181">
            <v>2.0599999999999996</v>
          </cell>
          <cell r="G181">
            <v>1.95</v>
          </cell>
          <cell r="H181">
            <v>1.89</v>
          </cell>
          <cell r="J181">
            <v>2.5214399999999997</v>
          </cell>
          <cell r="K181">
            <v>2.3868</v>
          </cell>
          <cell r="L181">
            <v>1.89</v>
          </cell>
        </row>
        <row r="182">
          <cell r="A182" t="str">
            <v>87-10-0122</v>
          </cell>
          <cell r="B182" t="str">
            <v>Cotoneaster atrop. 'Variegatus'</v>
          </cell>
          <cell r="C182" t="str">
            <v>MP150</v>
          </cell>
          <cell r="D182" t="str">
            <v>Directly</v>
          </cell>
          <cell r="F182">
            <v>0.44</v>
          </cell>
          <cell r="G182">
            <v>0.34</v>
          </cell>
          <cell r="H182">
            <v>0.28000000000000003</v>
          </cell>
          <cell r="J182">
            <v>0.53856000000000004</v>
          </cell>
          <cell r="K182">
            <v>0.41616000000000003</v>
          </cell>
          <cell r="L182">
            <v>0.28000000000000003</v>
          </cell>
        </row>
        <row r="183">
          <cell r="A183" t="str">
            <v>87-10-0123</v>
          </cell>
          <cell r="B183" t="str">
            <v>Cotoneaster 'Belka' (Saphyr Green) PBR ®</v>
          </cell>
          <cell r="C183" t="str">
            <v>MP150</v>
          </cell>
          <cell r="D183" t="str">
            <v>Directly</v>
          </cell>
          <cell r="F183">
            <v>0.66</v>
          </cell>
          <cell r="G183">
            <v>0.55000000000000004</v>
          </cell>
          <cell r="H183">
            <v>0.49</v>
          </cell>
          <cell r="J183">
            <v>0.80784</v>
          </cell>
          <cell r="K183">
            <v>0.67320000000000002</v>
          </cell>
          <cell r="L183">
            <v>0.49</v>
          </cell>
        </row>
        <row r="184">
          <cell r="A184" t="str">
            <v>87-10-1650</v>
          </cell>
          <cell r="B184" t="str">
            <v>Cotoneaster dammeri</v>
          </cell>
          <cell r="C184" t="str">
            <v>MP150</v>
          </cell>
          <cell r="D184" t="str">
            <v>Directly</v>
          </cell>
          <cell r="F184">
            <v>0.39</v>
          </cell>
          <cell r="G184">
            <v>0.28999999999999998</v>
          </cell>
          <cell r="H184">
            <v>0.24</v>
          </cell>
          <cell r="J184">
            <v>0.47736000000000001</v>
          </cell>
          <cell r="K184">
            <v>0.35496</v>
          </cell>
          <cell r="L184">
            <v>0.24</v>
          </cell>
        </row>
        <row r="185">
          <cell r="A185" t="str">
            <v>87-10-1651</v>
          </cell>
          <cell r="B185" t="str">
            <v>Cotoneaster dammeri 'Major'</v>
          </cell>
          <cell r="C185" t="str">
            <v>MP150</v>
          </cell>
          <cell r="D185" t="str">
            <v>Directly</v>
          </cell>
          <cell r="F185">
            <v>0.39</v>
          </cell>
          <cell r="G185">
            <v>0.28999999999999998</v>
          </cell>
          <cell r="H185">
            <v>0.24</v>
          </cell>
          <cell r="J185">
            <v>0.47736000000000001</v>
          </cell>
          <cell r="K185">
            <v>0.35496</v>
          </cell>
          <cell r="L185">
            <v>0.24</v>
          </cell>
        </row>
        <row r="186">
          <cell r="A186" t="str">
            <v>87-10-0127</v>
          </cell>
          <cell r="B186" t="str">
            <v>Cotoneaster horizontalis</v>
          </cell>
          <cell r="C186" t="str">
            <v>MP150</v>
          </cell>
          <cell r="D186" t="str">
            <v>Directly</v>
          </cell>
          <cell r="F186">
            <v>0.44</v>
          </cell>
          <cell r="G186">
            <v>0.34</v>
          </cell>
          <cell r="H186">
            <v>0.28000000000000003</v>
          </cell>
          <cell r="J186">
            <v>0.53856000000000004</v>
          </cell>
          <cell r="K186">
            <v>0.41616000000000003</v>
          </cell>
          <cell r="L186">
            <v>0.28000000000000003</v>
          </cell>
        </row>
        <row r="187">
          <cell r="A187" t="str">
            <v>87-10-0979</v>
          </cell>
          <cell r="B187" t="str">
            <v>Cotoneaster microphyllus</v>
          </cell>
          <cell r="C187" t="str">
            <v>MP150</v>
          </cell>
          <cell r="D187" t="str">
            <v>Directly</v>
          </cell>
          <cell r="F187">
            <v>0.36</v>
          </cell>
          <cell r="G187">
            <v>0.26</v>
          </cell>
          <cell r="H187">
            <v>0.22</v>
          </cell>
          <cell r="J187">
            <v>0.44063999999999998</v>
          </cell>
          <cell r="K187">
            <v>0.31824000000000002</v>
          </cell>
          <cell r="L187">
            <v>0.22</v>
          </cell>
        </row>
        <row r="188">
          <cell r="A188" t="str">
            <v>87-10-0128</v>
          </cell>
          <cell r="B188" t="str">
            <v>Cotoneaster pr. 'Queen of Carpets'</v>
          </cell>
          <cell r="C188" t="str">
            <v>MP150</v>
          </cell>
          <cell r="D188" t="str">
            <v>Directly</v>
          </cell>
          <cell r="F188">
            <v>0.39</v>
          </cell>
          <cell r="G188">
            <v>0.28999999999999998</v>
          </cell>
          <cell r="H188">
            <v>0.24</v>
          </cell>
          <cell r="J188">
            <v>0.47736000000000001</v>
          </cell>
          <cell r="K188">
            <v>0.35496</v>
          </cell>
          <cell r="L188">
            <v>0.24</v>
          </cell>
        </row>
        <row r="189">
          <cell r="A189" t="str">
            <v>87-10-0129</v>
          </cell>
          <cell r="B189" t="str">
            <v>Cotoneaster pr. 'Streib's Findling'</v>
          </cell>
          <cell r="C189" t="str">
            <v>MP150</v>
          </cell>
          <cell r="D189" t="str">
            <v>Directly</v>
          </cell>
          <cell r="F189">
            <v>0.39</v>
          </cell>
          <cell r="G189">
            <v>0.28999999999999998</v>
          </cell>
          <cell r="H189">
            <v>0.24</v>
          </cell>
          <cell r="J189">
            <v>0.47736000000000001</v>
          </cell>
          <cell r="K189">
            <v>0.35496</v>
          </cell>
          <cell r="L189">
            <v>0.24</v>
          </cell>
        </row>
        <row r="190">
          <cell r="A190" t="str">
            <v>87-10-0130</v>
          </cell>
          <cell r="B190" t="str">
            <v>Cotoneaster radicans 'Eichholz'</v>
          </cell>
          <cell r="C190" t="str">
            <v>MP150</v>
          </cell>
          <cell r="D190" t="str">
            <v>Directly</v>
          </cell>
          <cell r="F190">
            <v>0.39</v>
          </cell>
          <cell r="G190">
            <v>0.28999999999999998</v>
          </cell>
          <cell r="H190">
            <v>0.24</v>
          </cell>
          <cell r="J190">
            <v>0.47736000000000001</v>
          </cell>
          <cell r="K190">
            <v>0.35496</v>
          </cell>
          <cell r="L190">
            <v>0.24</v>
          </cell>
        </row>
        <row r="191">
          <cell r="A191" t="str">
            <v>87-10-1144</v>
          </cell>
          <cell r="B191" t="str">
            <v>Cotoneaster sal. 'Parkteppich'</v>
          </cell>
          <cell r="C191" t="str">
            <v>MP150</v>
          </cell>
          <cell r="D191" t="str">
            <v>Directly</v>
          </cell>
          <cell r="F191">
            <v>0.44</v>
          </cell>
          <cell r="G191">
            <v>0.34</v>
          </cell>
          <cell r="H191">
            <v>0.28000000000000003</v>
          </cell>
          <cell r="J191">
            <v>0.53856000000000004</v>
          </cell>
          <cell r="K191">
            <v>0.41616000000000003</v>
          </cell>
          <cell r="L191">
            <v>0.28000000000000003</v>
          </cell>
        </row>
        <row r="192">
          <cell r="A192" t="str">
            <v>87-10-0131</v>
          </cell>
          <cell r="B192" t="str">
            <v>Cotoneaster suec. 'Coral Beauty'</v>
          </cell>
          <cell r="C192" t="str">
            <v>MP150</v>
          </cell>
          <cell r="D192" t="str">
            <v>Directly</v>
          </cell>
          <cell r="F192">
            <v>0.33999999999999997</v>
          </cell>
          <cell r="G192">
            <v>0.25</v>
          </cell>
          <cell r="H192">
            <v>0.21</v>
          </cell>
          <cell r="J192">
            <v>0.41615999999999997</v>
          </cell>
          <cell r="K192">
            <v>0.30599999999999999</v>
          </cell>
          <cell r="L192">
            <v>0.21</v>
          </cell>
        </row>
        <row r="193">
          <cell r="A193" t="str">
            <v>87-10-0133</v>
          </cell>
          <cell r="B193" t="str">
            <v>Cotoneaster suec. 'Skogholm'</v>
          </cell>
          <cell r="C193" t="str">
            <v>MP150</v>
          </cell>
          <cell r="D193" t="str">
            <v>Directly</v>
          </cell>
          <cell r="F193">
            <v>0.33999999999999997</v>
          </cell>
          <cell r="G193">
            <v>0.25</v>
          </cell>
          <cell r="H193">
            <v>0.21</v>
          </cell>
          <cell r="J193">
            <v>0.41615999999999997</v>
          </cell>
          <cell r="K193">
            <v>0.30599999999999999</v>
          </cell>
          <cell r="L193">
            <v>0.21</v>
          </cell>
        </row>
        <row r="194">
          <cell r="A194" t="str">
            <v>87-10-0136</v>
          </cell>
          <cell r="B194" t="str">
            <v>Deutzia gracilis</v>
          </cell>
          <cell r="C194" t="str">
            <v>MP150</v>
          </cell>
          <cell r="D194" t="str">
            <v>Directly</v>
          </cell>
          <cell r="F194">
            <v>0.36</v>
          </cell>
          <cell r="G194">
            <v>0.26</v>
          </cell>
          <cell r="H194">
            <v>0.22</v>
          </cell>
          <cell r="J194">
            <v>0.44063999999999998</v>
          </cell>
          <cell r="K194">
            <v>0.31824000000000002</v>
          </cell>
          <cell r="L194">
            <v>0.22</v>
          </cell>
        </row>
        <row r="195">
          <cell r="A195" t="str">
            <v>87-10-0134</v>
          </cell>
          <cell r="B195" t="str">
            <v>Deutzia gracilis 'Dippon'</v>
          </cell>
          <cell r="C195" t="str">
            <v>MP150</v>
          </cell>
          <cell r="D195" t="str">
            <v>Directly</v>
          </cell>
          <cell r="F195">
            <v>0.36</v>
          </cell>
          <cell r="G195">
            <v>0.26</v>
          </cell>
          <cell r="H195">
            <v>0.22</v>
          </cell>
          <cell r="J195">
            <v>0.44063999999999998</v>
          </cell>
          <cell r="K195">
            <v>0.31824000000000002</v>
          </cell>
          <cell r="L195">
            <v>0.22</v>
          </cell>
        </row>
        <row r="196">
          <cell r="A196" t="str">
            <v>87-10-1293</v>
          </cell>
          <cell r="B196" t="str">
            <v>Deutzia gracilis 'Nikko'</v>
          </cell>
          <cell r="C196" t="str">
            <v>MP150</v>
          </cell>
          <cell r="D196" t="str">
            <v>Directly</v>
          </cell>
          <cell r="F196">
            <v>0.36</v>
          </cell>
          <cell r="G196">
            <v>0.26</v>
          </cell>
          <cell r="H196">
            <v>0.22</v>
          </cell>
          <cell r="J196">
            <v>0.44063999999999998</v>
          </cell>
          <cell r="K196">
            <v>0.31824000000000002</v>
          </cell>
          <cell r="L196">
            <v>0.22</v>
          </cell>
        </row>
        <row r="197">
          <cell r="A197" t="str">
            <v>87-10-0138</v>
          </cell>
          <cell r="B197" t="str">
            <v>Deutzia hybrida 'Magicien'</v>
          </cell>
          <cell r="C197" t="str">
            <v>MP104</v>
          </cell>
          <cell r="D197" t="str">
            <v>Directly</v>
          </cell>
          <cell r="F197">
            <v>0.39999999999999997</v>
          </cell>
          <cell r="G197">
            <v>0.3</v>
          </cell>
          <cell r="H197">
            <v>0.25</v>
          </cell>
          <cell r="J197">
            <v>0.48959999999999992</v>
          </cell>
          <cell r="K197">
            <v>0.36719999999999997</v>
          </cell>
          <cell r="L197">
            <v>0.25</v>
          </cell>
        </row>
        <row r="198">
          <cell r="A198" t="str">
            <v>87-10-0139</v>
          </cell>
          <cell r="B198" t="str">
            <v>Deutzia hybrida 'Mont Rose'</v>
          </cell>
          <cell r="C198" t="str">
            <v>MP104</v>
          </cell>
          <cell r="D198" t="str">
            <v>Directly</v>
          </cell>
          <cell r="F198">
            <v>0.39999999999999997</v>
          </cell>
          <cell r="G198">
            <v>0.3</v>
          </cell>
          <cell r="H198">
            <v>0.25</v>
          </cell>
          <cell r="J198">
            <v>0.48959999999999992</v>
          </cell>
          <cell r="K198">
            <v>0.36719999999999997</v>
          </cell>
          <cell r="L198">
            <v>0.25</v>
          </cell>
        </row>
        <row r="199">
          <cell r="A199" t="str">
            <v>87-10-1294</v>
          </cell>
          <cell r="B199" t="str">
            <v>Deutzia 'Rosea Plena' (Pink Pom-Pom)</v>
          </cell>
          <cell r="C199" t="str">
            <v>MP104</v>
          </cell>
          <cell r="D199" t="str">
            <v>Directly</v>
          </cell>
          <cell r="F199">
            <v>0.39999999999999997</v>
          </cell>
          <cell r="G199">
            <v>0.3</v>
          </cell>
          <cell r="H199">
            <v>0.25</v>
          </cell>
          <cell r="J199">
            <v>0.48959999999999992</v>
          </cell>
          <cell r="K199">
            <v>0.36719999999999997</v>
          </cell>
          <cell r="L199">
            <v>0.25</v>
          </cell>
        </row>
        <row r="200">
          <cell r="A200" t="str">
            <v>87-10-0141</v>
          </cell>
          <cell r="B200" t="str">
            <v>Deutzia hybrida 'Strawberry Fields'</v>
          </cell>
          <cell r="C200" t="str">
            <v>MP104</v>
          </cell>
          <cell r="D200" t="str">
            <v>Directly</v>
          </cell>
          <cell r="F200">
            <v>0.39999999999999997</v>
          </cell>
          <cell r="G200">
            <v>0.3</v>
          </cell>
          <cell r="H200">
            <v>0.25</v>
          </cell>
          <cell r="J200">
            <v>0.48959999999999992</v>
          </cell>
          <cell r="K200">
            <v>0.36719999999999997</v>
          </cell>
          <cell r="L200">
            <v>0.25</v>
          </cell>
        </row>
        <row r="201">
          <cell r="A201" t="str">
            <v>87-10-1417</v>
          </cell>
          <cell r="B201" t="str">
            <v>Deutzia hybrida 'Tourbillon Rouge'</v>
          </cell>
          <cell r="C201" t="str">
            <v>MP104</v>
          </cell>
          <cell r="D201" t="str">
            <v>Directly</v>
          </cell>
          <cell r="F201">
            <v>0.39999999999999997</v>
          </cell>
          <cell r="G201">
            <v>0.3</v>
          </cell>
          <cell r="H201">
            <v>0.25</v>
          </cell>
          <cell r="J201">
            <v>0.48959999999999992</v>
          </cell>
          <cell r="K201">
            <v>0.36719999999999997</v>
          </cell>
          <cell r="L201">
            <v>0.25</v>
          </cell>
        </row>
        <row r="202">
          <cell r="A202" t="str">
            <v>87-10-1491</v>
          </cell>
          <cell r="B202" t="str">
            <v>Deutzia lemoinei</v>
          </cell>
          <cell r="C202" t="str">
            <v>MP104</v>
          </cell>
          <cell r="D202" t="str">
            <v>Directly</v>
          </cell>
          <cell r="F202">
            <v>0.39999999999999997</v>
          </cell>
          <cell r="G202">
            <v>0.3</v>
          </cell>
          <cell r="H202">
            <v>0.25</v>
          </cell>
          <cell r="J202">
            <v>0.48959999999999992</v>
          </cell>
          <cell r="K202">
            <v>0.36719999999999997</v>
          </cell>
          <cell r="L202">
            <v>0.25</v>
          </cell>
        </row>
        <row r="203">
          <cell r="A203" t="str">
            <v>87-10-1652</v>
          </cell>
          <cell r="B203" t="str">
            <v>Deutzia purp. 'Kalmiiflora'</v>
          </cell>
          <cell r="C203" t="str">
            <v>MP150</v>
          </cell>
          <cell r="D203" t="str">
            <v>Directly</v>
          </cell>
          <cell r="F203">
            <v>0.39999999999999997</v>
          </cell>
          <cell r="G203">
            <v>0.3</v>
          </cell>
          <cell r="H203">
            <v>0.25</v>
          </cell>
          <cell r="J203">
            <v>0.48959999999999992</v>
          </cell>
          <cell r="K203">
            <v>0.36719999999999997</v>
          </cell>
          <cell r="L203">
            <v>0.25</v>
          </cell>
        </row>
        <row r="204">
          <cell r="A204" t="str">
            <v>87-10-1653</v>
          </cell>
          <cell r="B204" t="str">
            <v>Deutzia rosea</v>
          </cell>
          <cell r="C204" t="str">
            <v>MP150</v>
          </cell>
          <cell r="D204" t="str">
            <v>Directly</v>
          </cell>
          <cell r="F204">
            <v>0.39999999999999997</v>
          </cell>
          <cell r="G204">
            <v>0.3</v>
          </cell>
          <cell r="H204">
            <v>0.25</v>
          </cell>
          <cell r="J204">
            <v>0.48959999999999992</v>
          </cell>
          <cell r="K204">
            <v>0.36719999999999997</v>
          </cell>
          <cell r="L204">
            <v>0.25</v>
          </cell>
        </row>
        <row r="205">
          <cell r="A205" t="str">
            <v>87-10-0145</v>
          </cell>
          <cell r="B205" t="str">
            <v>Deutzia scabra 'Codsall Pink'</v>
          </cell>
          <cell r="C205" t="str">
            <v>MP104</v>
          </cell>
          <cell r="D205" t="str">
            <v>Directly</v>
          </cell>
          <cell r="F205">
            <v>0.39999999999999997</v>
          </cell>
          <cell r="G205">
            <v>0.3</v>
          </cell>
          <cell r="H205">
            <v>0.25</v>
          </cell>
          <cell r="J205">
            <v>0.48959999999999992</v>
          </cell>
          <cell r="K205">
            <v>0.36719999999999997</v>
          </cell>
          <cell r="L205">
            <v>0.25</v>
          </cell>
        </row>
        <row r="206">
          <cell r="A206" t="str">
            <v>87-10-0146</v>
          </cell>
          <cell r="B206" t="str">
            <v>Deutzia scabra 'Plena'</v>
          </cell>
          <cell r="C206" t="str">
            <v>MP104</v>
          </cell>
          <cell r="D206" t="str">
            <v>Directly</v>
          </cell>
          <cell r="F206">
            <v>0.39999999999999997</v>
          </cell>
          <cell r="G206">
            <v>0.3</v>
          </cell>
          <cell r="H206">
            <v>0.25</v>
          </cell>
          <cell r="J206">
            <v>0.48959999999999992</v>
          </cell>
          <cell r="K206">
            <v>0.36719999999999997</v>
          </cell>
          <cell r="L206">
            <v>0.25</v>
          </cell>
        </row>
        <row r="207">
          <cell r="A207" t="str">
            <v>87-10-0135</v>
          </cell>
          <cell r="B207" t="str">
            <v>Deutzia scabra 'Pride of Rochester'</v>
          </cell>
          <cell r="C207" t="str">
            <v>MP104</v>
          </cell>
          <cell r="D207" t="str">
            <v>Directly</v>
          </cell>
          <cell r="F207">
            <v>0.39999999999999997</v>
          </cell>
          <cell r="G207">
            <v>0.3</v>
          </cell>
          <cell r="H207">
            <v>0.25</v>
          </cell>
          <cell r="J207">
            <v>0.48959999999999992</v>
          </cell>
          <cell r="K207">
            <v>0.36719999999999997</v>
          </cell>
          <cell r="L207">
            <v>0.25</v>
          </cell>
        </row>
        <row r="208">
          <cell r="A208" t="str">
            <v>87-10-0859</v>
          </cell>
          <cell r="B208" t="str">
            <v>Diervilla lonicera 'Dilon'</v>
          </cell>
          <cell r="C208" t="str">
            <v>MP104</v>
          </cell>
          <cell r="D208" t="str">
            <v>Directly</v>
          </cell>
          <cell r="F208">
            <v>0.43</v>
          </cell>
          <cell r="G208">
            <v>0.32</v>
          </cell>
          <cell r="H208">
            <v>0.27</v>
          </cell>
          <cell r="J208">
            <v>0.52632000000000001</v>
          </cell>
          <cell r="K208">
            <v>0.39168000000000003</v>
          </cell>
          <cell r="L208">
            <v>0.27</v>
          </cell>
        </row>
        <row r="209">
          <cell r="A209" t="str">
            <v>87-10-1419</v>
          </cell>
          <cell r="B209" t="str">
            <v>Diervilla rivularis</v>
          </cell>
          <cell r="C209" t="str">
            <v>MP104</v>
          </cell>
          <cell r="D209" t="str">
            <v>Directly</v>
          </cell>
          <cell r="F209">
            <v>0.43</v>
          </cell>
          <cell r="G209">
            <v>0.32</v>
          </cell>
          <cell r="H209">
            <v>0.27</v>
          </cell>
          <cell r="J209">
            <v>0.52632000000000001</v>
          </cell>
          <cell r="K209">
            <v>0.39168000000000003</v>
          </cell>
          <cell r="L209">
            <v>0.27</v>
          </cell>
        </row>
        <row r="210">
          <cell r="A210" t="str">
            <v>87-10-1420</v>
          </cell>
          <cell r="B210" t="str">
            <v>Diervilla rivularis 'Diva' PBR ®</v>
          </cell>
          <cell r="C210" t="str">
            <v>MP104</v>
          </cell>
          <cell r="D210" t="str">
            <v>Directly</v>
          </cell>
          <cell r="F210">
            <v>1.01</v>
          </cell>
          <cell r="G210">
            <v>0.9</v>
          </cell>
          <cell r="H210">
            <v>0.84</v>
          </cell>
          <cell r="J210">
            <v>1.23624</v>
          </cell>
          <cell r="K210">
            <v>1.1016000000000001</v>
          </cell>
          <cell r="L210">
            <v>0.84</v>
          </cell>
        </row>
        <row r="211">
          <cell r="A211" t="str">
            <v>87-10-1146</v>
          </cell>
          <cell r="B211" t="str">
            <v>Diervilla rivularis Honeybee ('Diwibru01'PBR) ®</v>
          </cell>
          <cell r="C211" t="str">
            <v>MP104</v>
          </cell>
          <cell r="D211" t="str">
            <v>Directly</v>
          </cell>
          <cell r="F211">
            <v>1.01</v>
          </cell>
          <cell r="G211">
            <v>0.9</v>
          </cell>
          <cell r="H211">
            <v>0.84</v>
          </cell>
          <cell r="J211">
            <v>1.23624</v>
          </cell>
          <cell r="K211">
            <v>1.1016000000000001</v>
          </cell>
          <cell r="L211">
            <v>0.84</v>
          </cell>
        </row>
        <row r="212">
          <cell r="A212" t="str">
            <v>87-10-1422</v>
          </cell>
          <cell r="B212" t="str">
            <v>Diervilla rivularis 'Troja Black'</v>
          </cell>
          <cell r="C212" t="str">
            <v>MP104</v>
          </cell>
          <cell r="D212" t="str">
            <v>Directly</v>
          </cell>
          <cell r="F212">
            <v>0.43</v>
          </cell>
          <cell r="G212">
            <v>0.32</v>
          </cell>
          <cell r="H212">
            <v>0.27</v>
          </cell>
          <cell r="J212">
            <v>0.52632000000000001</v>
          </cell>
          <cell r="K212">
            <v>0.39168000000000003</v>
          </cell>
          <cell r="L212">
            <v>0.27</v>
          </cell>
        </row>
        <row r="213">
          <cell r="A213" t="str">
            <v>87-10-0995</v>
          </cell>
          <cell r="B213" t="str">
            <v>Diervilla sessilifolia</v>
          </cell>
          <cell r="C213" t="str">
            <v>MP104</v>
          </cell>
          <cell r="D213" t="str">
            <v>Directly</v>
          </cell>
          <cell r="F213">
            <v>0.43</v>
          </cell>
          <cell r="G213">
            <v>0.32</v>
          </cell>
          <cell r="H213">
            <v>0.27</v>
          </cell>
          <cell r="J213">
            <v>0.52632000000000001</v>
          </cell>
          <cell r="K213">
            <v>0.39168000000000003</v>
          </cell>
          <cell r="L213">
            <v>0.27</v>
          </cell>
        </row>
        <row r="214">
          <cell r="A214" t="str">
            <v>87-10-0151</v>
          </cell>
          <cell r="B214" t="str">
            <v>Diervilla sessilifolia 'Butterfly'</v>
          </cell>
          <cell r="C214" t="str">
            <v>MP104</v>
          </cell>
          <cell r="D214" t="str">
            <v>Directly</v>
          </cell>
          <cell r="F214">
            <v>0.43</v>
          </cell>
          <cell r="G214">
            <v>0.32</v>
          </cell>
          <cell r="H214">
            <v>0.27</v>
          </cell>
          <cell r="J214">
            <v>0.52632000000000001</v>
          </cell>
          <cell r="K214">
            <v>0.39168000000000003</v>
          </cell>
          <cell r="L214">
            <v>0.27</v>
          </cell>
        </row>
        <row r="215">
          <cell r="A215" t="str">
            <v>87-10-0152</v>
          </cell>
          <cell r="B215" t="str">
            <v>Diervilla sessilifolia 'Dise'</v>
          </cell>
          <cell r="C215" t="str">
            <v>MP104</v>
          </cell>
          <cell r="D215" t="str">
            <v>Directly</v>
          </cell>
          <cell r="F215">
            <v>0.43</v>
          </cell>
          <cell r="G215">
            <v>0.32</v>
          </cell>
          <cell r="H215">
            <v>0.27</v>
          </cell>
          <cell r="J215">
            <v>0.52632000000000001</v>
          </cell>
          <cell r="K215">
            <v>0.39168000000000003</v>
          </cell>
          <cell r="L215">
            <v>0.27</v>
          </cell>
        </row>
        <row r="216">
          <cell r="A216" t="str">
            <v>87-10-1295</v>
          </cell>
          <cell r="B216" t="str">
            <v>Diervilla splendens</v>
          </cell>
          <cell r="C216" t="str">
            <v>MP104</v>
          </cell>
          <cell r="D216" t="str">
            <v>Directly</v>
          </cell>
          <cell r="F216">
            <v>0.43</v>
          </cell>
          <cell r="G216">
            <v>0.32</v>
          </cell>
          <cell r="H216">
            <v>0.27</v>
          </cell>
          <cell r="J216">
            <v>0.52632000000000001</v>
          </cell>
          <cell r="K216">
            <v>0.39168000000000003</v>
          </cell>
          <cell r="L216">
            <v>0.27</v>
          </cell>
        </row>
        <row r="217">
          <cell r="A217" t="str">
            <v>87-10-0908</v>
          </cell>
          <cell r="B217" t="str">
            <v>Elaeagnus ebbingei</v>
          </cell>
          <cell r="C217" t="str">
            <v>MP104</v>
          </cell>
          <cell r="D217" t="str">
            <v>Directly</v>
          </cell>
          <cell r="F217">
            <v>0.8</v>
          </cell>
          <cell r="G217">
            <v>0.69</v>
          </cell>
          <cell r="H217">
            <v>0.63</v>
          </cell>
          <cell r="J217">
            <v>0.97919999999999996</v>
          </cell>
          <cell r="K217">
            <v>0.84455999999999998</v>
          </cell>
          <cell r="L217">
            <v>0.63</v>
          </cell>
        </row>
        <row r="218">
          <cell r="A218" t="str">
            <v>87-10-1147</v>
          </cell>
          <cell r="B218" t="str">
            <v>Escallonia 'Apple Blossom'</v>
          </cell>
          <cell r="C218" t="str">
            <v>MP150</v>
          </cell>
          <cell r="D218" t="str">
            <v>Directly</v>
          </cell>
          <cell r="F218">
            <v>0.33999999999999997</v>
          </cell>
          <cell r="G218">
            <v>0.25</v>
          </cell>
          <cell r="H218">
            <v>0.21</v>
          </cell>
          <cell r="J218">
            <v>0.41615999999999997</v>
          </cell>
          <cell r="K218">
            <v>0.30599999999999999</v>
          </cell>
          <cell r="L218">
            <v>0.21</v>
          </cell>
        </row>
        <row r="219">
          <cell r="A219" t="str">
            <v>87-10-0157</v>
          </cell>
          <cell r="B219" t="str">
            <v>Escallonia 'Donard Seedling'</v>
          </cell>
          <cell r="C219" t="str">
            <v>MP150</v>
          </cell>
          <cell r="D219" t="str">
            <v>Directly</v>
          </cell>
          <cell r="F219">
            <v>0.33999999999999997</v>
          </cell>
          <cell r="G219">
            <v>0.25</v>
          </cell>
          <cell r="H219">
            <v>0.21</v>
          </cell>
          <cell r="J219">
            <v>0.41615999999999997</v>
          </cell>
          <cell r="K219">
            <v>0.30599999999999999</v>
          </cell>
          <cell r="L219">
            <v>0.21</v>
          </cell>
        </row>
        <row r="220">
          <cell r="A220" t="str">
            <v>87-10-1654</v>
          </cell>
          <cell r="B220" t="str">
            <v>Euonymus alatus</v>
          </cell>
          <cell r="C220" t="str">
            <v>MP150</v>
          </cell>
          <cell r="D220" t="str">
            <v>Directly</v>
          </cell>
          <cell r="F220">
            <v>0.63</v>
          </cell>
          <cell r="G220">
            <v>0.52</v>
          </cell>
          <cell r="H220">
            <v>0.46</v>
          </cell>
          <cell r="J220">
            <v>0.77112000000000003</v>
          </cell>
          <cell r="K220">
            <v>0.63648000000000005</v>
          </cell>
          <cell r="L220">
            <v>0.46</v>
          </cell>
        </row>
        <row r="221">
          <cell r="A221" t="str">
            <v>87-10-1645</v>
          </cell>
          <cell r="B221" t="str">
            <v>Euonymus alatus 'Compactus'</v>
          </cell>
          <cell r="C221" t="str">
            <v>MP150</v>
          </cell>
          <cell r="D221" t="str">
            <v>Directly</v>
          </cell>
          <cell r="F221">
            <v>0.63</v>
          </cell>
          <cell r="G221">
            <v>0.52</v>
          </cell>
          <cell r="H221">
            <v>0.46</v>
          </cell>
          <cell r="J221">
            <v>0.77112000000000003</v>
          </cell>
          <cell r="K221">
            <v>0.63648000000000005</v>
          </cell>
          <cell r="L221">
            <v>0.46</v>
          </cell>
        </row>
        <row r="222">
          <cell r="A222" t="str">
            <v>87-10-1298</v>
          </cell>
          <cell r="B222" t="str">
            <v>Euonymus europaeus 'Red Cascade'</v>
          </cell>
          <cell r="C222" t="str">
            <v>MP104</v>
          </cell>
          <cell r="D222" t="str">
            <v>Directly</v>
          </cell>
          <cell r="F222">
            <v>0.63</v>
          </cell>
          <cell r="G222">
            <v>0.52</v>
          </cell>
          <cell r="H222">
            <v>0.46</v>
          </cell>
          <cell r="J222">
            <v>0.77112000000000003</v>
          </cell>
          <cell r="K222">
            <v>0.63648000000000005</v>
          </cell>
          <cell r="L222">
            <v>0.46</v>
          </cell>
        </row>
        <row r="223">
          <cell r="A223" t="str">
            <v>87-10-0166</v>
          </cell>
          <cell r="B223" t="str">
            <v>Euonymus fort. 'Coloratus'</v>
          </cell>
          <cell r="C223" t="str">
            <v>MP150</v>
          </cell>
          <cell r="D223" t="str">
            <v>Directly</v>
          </cell>
          <cell r="F223">
            <v>0.33999999999999997</v>
          </cell>
          <cell r="G223">
            <v>0.25</v>
          </cell>
          <cell r="H223">
            <v>0.21</v>
          </cell>
          <cell r="J223">
            <v>0.41615999999999997</v>
          </cell>
          <cell r="K223">
            <v>0.30599999999999999</v>
          </cell>
          <cell r="L223">
            <v>0.21</v>
          </cell>
        </row>
        <row r="224">
          <cell r="A224" t="str">
            <v>87-10-0167</v>
          </cell>
          <cell r="B224" t="str">
            <v>Euonymus fort. 'Emerald Gaiety'</v>
          </cell>
          <cell r="C224" t="str">
            <v>MP150</v>
          </cell>
          <cell r="D224" t="str">
            <v>Directly</v>
          </cell>
          <cell r="F224">
            <v>0.33999999999999997</v>
          </cell>
          <cell r="G224">
            <v>0.25</v>
          </cell>
          <cell r="H224">
            <v>0.21</v>
          </cell>
          <cell r="J224">
            <v>0.41615999999999997</v>
          </cell>
          <cell r="K224">
            <v>0.30599999999999999</v>
          </cell>
          <cell r="L224">
            <v>0.21</v>
          </cell>
        </row>
        <row r="225">
          <cell r="A225" t="str">
            <v>87-10-0168</v>
          </cell>
          <cell r="B225" t="str">
            <v>Euonymus fort. 'Emerald 'n Gold'</v>
          </cell>
          <cell r="C225" t="str">
            <v>MP150</v>
          </cell>
          <cell r="D225" t="str">
            <v>WEEK 18</v>
          </cell>
          <cell r="F225">
            <v>0.33999999999999997</v>
          </cell>
          <cell r="G225">
            <v>0.25</v>
          </cell>
          <cell r="H225">
            <v>0.21</v>
          </cell>
          <cell r="J225">
            <v>0.41615999999999997</v>
          </cell>
          <cell r="K225">
            <v>0.30599999999999999</v>
          </cell>
          <cell r="L225">
            <v>0.21</v>
          </cell>
        </row>
        <row r="226">
          <cell r="A226" t="str">
            <v>87-10-1655</v>
          </cell>
          <cell r="B226" t="str">
            <v>Euonymus fort. 'Harlequin'</v>
          </cell>
          <cell r="C226" t="str">
            <v>MP150</v>
          </cell>
          <cell r="D226" t="str">
            <v>Directly</v>
          </cell>
          <cell r="F226">
            <v>0.39</v>
          </cell>
          <cell r="G226">
            <v>0.28999999999999998</v>
          </cell>
          <cell r="H226">
            <v>0.24</v>
          </cell>
          <cell r="J226">
            <v>0.47736000000000001</v>
          </cell>
          <cell r="K226">
            <v>0.35496</v>
          </cell>
          <cell r="L226">
            <v>0.24</v>
          </cell>
        </row>
        <row r="227">
          <cell r="A227" t="str">
            <v>87-10-1299</v>
          </cell>
          <cell r="B227" t="str">
            <v>Euonymus fort. 'Minimus'</v>
          </cell>
          <cell r="C227" t="str">
            <v>MP150</v>
          </cell>
          <cell r="D227" t="str">
            <v>Directly</v>
          </cell>
          <cell r="F227">
            <v>0.33999999999999997</v>
          </cell>
          <cell r="G227">
            <v>0.25</v>
          </cell>
          <cell r="H227">
            <v>0.21</v>
          </cell>
          <cell r="J227">
            <v>0.41615999999999997</v>
          </cell>
          <cell r="K227">
            <v>0.30599999999999999</v>
          </cell>
          <cell r="L227">
            <v>0.21</v>
          </cell>
        </row>
        <row r="228">
          <cell r="A228" t="str">
            <v>87-10-1300</v>
          </cell>
          <cell r="B228" t="str">
            <v>Euonymus fort. 'Vegetus'</v>
          </cell>
          <cell r="C228" t="str">
            <v>MP150</v>
          </cell>
          <cell r="D228" t="str">
            <v>Directly</v>
          </cell>
          <cell r="F228">
            <v>0.39999999999999997</v>
          </cell>
          <cell r="G228">
            <v>0.3</v>
          </cell>
          <cell r="H228">
            <v>0.25</v>
          </cell>
          <cell r="J228">
            <v>0.48959999999999992</v>
          </cell>
          <cell r="K228">
            <v>0.36719999999999997</v>
          </cell>
          <cell r="L228">
            <v>0.25</v>
          </cell>
        </row>
        <row r="229">
          <cell r="A229" t="str">
            <v>87-10-0176</v>
          </cell>
          <cell r="B229" t="str">
            <v>Euonymus jap. 'Aureomarginatus'</v>
          </cell>
          <cell r="C229" t="str">
            <v>MP104</v>
          </cell>
          <cell r="D229" t="str">
            <v>Directly</v>
          </cell>
          <cell r="F229">
            <v>0.39999999999999997</v>
          </cell>
          <cell r="G229">
            <v>0.3</v>
          </cell>
          <cell r="H229">
            <v>0.25</v>
          </cell>
          <cell r="J229">
            <v>0.48959999999999992</v>
          </cell>
          <cell r="K229">
            <v>0.36719999999999997</v>
          </cell>
          <cell r="L229">
            <v>0.25</v>
          </cell>
        </row>
        <row r="230">
          <cell r="A230" t="str">
            <v>87-10-1574</v>
          </cell>
          <cell r="B230" t="str">
            <v>Euonymus jap. 'Aureomarginatus'</v>
          </cell>
          <cell r="C230" t="str">
            <v>MP150</v>
          </cell>
          <cell r="D230" t="str">
            <v>Directly</v>
          </cell>
          <cell r="F230">
            <v>0.39999999999999997</v>
          </cell>
          <cell r="G230">
            <v>0.3</v>
          </cell>
          <cell r="H230">
            <v>0.25</v>
          </cell>
          <cell r="J230">
            <v>0.48959999999999992</v>
          </cell>
          <cell r="K230">
            <v>0.36719999999999997</v>
          </cell>
          <cell r="L230">
            <v>0.25</v>
          </cell>
        </row>
        <row r="231">
          <cell r="A231" t="str">
            <v>87-10-1575</v>
          </cell>
          <cell r="B231" t="str">
            <v>Euonymus jap. 'Bravo'</v>
          </cell>
          <cell r="C231" t="str">
            <v>MP150</v>
          </cell>
          <cell r="D231" t="str">
            <v>Directly</v>
          </cell>
          <cell r="F231">
            <v>0.39999999999999997</v>
          </cell>
          <cell r="G231">
            <v>0.3</v>
          </cell>
          <cell r="H231">
            <v>0.25</v>
          </cell>
          <cell r="J231">
            <v>0.48959999999999992</v>
          </cell>
          <cell r="K231">
            <v>0.36719999999999997</v>
          </cell>
          <cell r="L231">
            <v>0.25</v>
          </cell>
        </row>
        <row r="232">
          <cell r="A232" t="str">
            <v>87-10-0836</v>
          </cell>
          <cell r="B232" t="str">
            <v>Euonymus jap. 'Bravo'</v>
          </cell>
          <cell r="C232" t="str">
            <v>MP104</v>
          </cell>
          <cell r="D232" t="str">
            <v>Directly</v>
          </cell>
          <cell r="F232">
            <v>0.39999999999999997</v>
          </cell>
          <cell r="G232">
            <v>0.3</v>
          </cell>
          <cell r="H232">
            <v>0.25</v>
          </cell>
          <cell r="J232">
            <v>0.48959999999999992</v>
          </cell>
          <cell r="K232">
            <v>0.36719999999999997</v>
          </cell>
          <cell r="L232">
            <v>0.25</v>
          </cell>
        </row>
        <row r="233">
          <cell r="A233" t="str">
            <v>87-10-1423</v>
          </cell>
          <cell r="B233" t="str">
            <v>Euonymus jap. 'Gold Queen' PBR ®</v>
          </cell>
          <cell r="C233" t="str">
            <v>MP104</v>
          </cell>
          <cell r="D233" t="str">
            <v>Directly</v>
          </cell>
          <cell r="F233">
            <v>0.48</v>
          </cell>
          <cell r="G233">
            <v>0.37</v>
          </cell>
          <cell r="H233">
            <v>0.31</v>
          </cell>
          <cell r="J233">
            <v>0.58751999999999993</v>
          </cell>
          <cell r="K233">
            <v>0.45288</v>
          </cell>
          <cell r="L233">
            <v>0.31</v>
          </cell>
        </row>
        <row r="234">
          <cell r="A234" t="str">
            <v>87-10-0837</v>
          </cell>
          <cell r="B234" t="str">
            <v>Euonymus jap. 'Kathy' PBR ®</v>
          </cell>
          <cell r="C234" t="str">
            <v>MP104</v>
          </cell>
          <cell r="D234" t="str">
            <v>Directly</v>
          </cell>
          <cell r="F234">
            <v>0.48</v>
          </cell>
          <cell r="G234">
            <v>0.37</v>
          </cell>
          <cell r="H234">
            <v>0.31</v>
          </cell>
          <cell r="J234">
            <v>0.58751999999999993</v>
          </cell>
          <cell r="K234">
            <v>0.45288</v>
          </cell>
          <cell r="L234">
            <v>0.31</v>
          </cell>
        </row>
        <row r="235">
          <cell r="A235" t="str">
            <v>87-10-1576</v>
          </cell>
          <cell r="B235" t="str">
            <v>Euonymus jap. 'Ovatus Aureus'</v>
          </cell>
          <cell r="C235" t="str">
            <v>MP150</v>
          </cell>
          <cell r="D235" t="str">
            <v>Directly</v>
          </cell>
          <cell r="F235">
            <v>0.39999999999999997</v>
          </cell>
          <cell r="G235">
            <v>0.3</v>
          </cell>
          <cell r="H235">
            <v>0.25</v>
          </cell>
          <cell r="J235">
            <v>0.48959999999999992</v>
          </cell>
          <cell r="K235">
            <v>0.36719999999999997</v>
          </cell>
          <cell r="L235">
            <v>0.25</v>
          </cell>
        </row>
        <row r="236">
          <cell r="A236" t="str">
            <v>87-10-0996</v>
          </cell>
          <cell r="B236" t="str">
            <v>Euonymus jap. 'Ovatus Aureus'</v>
          </cell>
          <cell r="C236" t="str">
            <v>MP104</v>
          </cell>
          <cell r="D236" t="str">
            <v>Directly</v>
          </cell>
          <cell r="F236">
            <v>0.39999999999999997</v>
          </cell>
          <cell r="G236">
            <v>0.3</v>
          </cell>
          <cell r="H236">
            <v>0.25</v>
          </cell>
          <cell r="J236">
            <v>0.48959999999999992</v>
          </cell>
          <cell r="K236">
            <v>0.36719999999999997</v>
          </cell>
          <cell r="L236">
            <v>0.25</v>
          </cell>
        </row>
        <row r="237">
          <cell r="A237" t="str">
            <v>87-10-0839</v>
          </cell>
          <cell r="B237" t="str">
            <v>Euonymus jap. 'Président Gauthier'</v>
          </cell>
          <cell r="C237" t="str">
            <v>MP104</v>
          </cell>
          <cell r="D237" t="str">
            <v>Directly</v>
          </cell>
          <cell r="F237">
            <v>0.39999999999999997</v>
          </cell>
          <cell r="G237">
            <v>0.3</v>
          </cell>
          <cell r="H237">
            <v>0.25</v>
          </cell>
          <cell r="J237">
            <v>0.48959999999999992</v>
          </cell>
          <cell r="K237">
            <v>0.36719999999999997</v>
          </cell>
          <cell r="L237">
            <v>0.25</v>
          </cell>
        </row>
        <row r="238">
          <cell r="A238" t="str">
            <v>87-10-1301</v>
          </cell>
          <cell r="B238" t="str">
            <v>Euonymus japonicus</v>
          </cell>
          <cell r="C238" t="str">
            <v>MP104</v>
          </cell>
          <cell r="D238" t="str">
            <v>Directly</v>
          </cell>
          <cell r="F238">
            <v>0.39999999999999997</v>
          </cell>
          <cell r="G238">
            <v>0.3</v>
          </cell>
          <cell r="H238">
            <v>0.25</v>
          </cell>
          <cell r="J238">
            <v>0.48959999999999992</v>
          </cell>
          <cell r="K238">
            <v>0.36719999999999997</v>
          </cell>
          <cell r="L238">
            <v>0.25</v>
          </cell>
        </row>
        <row r="239">
          <cell r="A239" t="str">
            <v>87-10-1302</v>
          </cell>
          <cell r="B239" t="str">
            <v>Exochorda racemosa 'Niagara' PBR ®</v>
          </cell>
          <cell r="C239" t="str">
            <v>MP104</v>
          </cell>
          <cell r="D239" t="str">
            <v>Directly</v>
          </cell>
          <cell r="F239">
            <v>1.54</v>
          </cell>
          <cell r="G239">
            <v>1.43</v>
          </cell>
          <cell r="H239">
            <v>1.37</v>
          </cell>
          <cell r="J239">
            <v>1.88496</v>
          </cell>
          <cell r="K239">
            <v>1.7503200000000001</v>
          </cell>
          <cell r="L239">
            <v>1.37</v>
          </cell>
        </row>
        <row r="240">
          <cell r="A240" t="str">
            <v>87-10-0895</v>
          </cell>
          <cell r="B240" t="str">
            <v>Forsythia 'Goldrausch'</v>
          </cell>
          <cell r="C240" t="str">
            <v>MP104</v>
          </cell>
          <cell r="D240" t="str">
            <v>Directly</v>
          </cell>
          <cell r="F240">
            <v>0.39999999999999997</v>
          </cell>
          <cell r="G240">
            <v>0.3</v>
          </cell>
          <cell r="H240">
            <v>0.25</v>
          </cell>
          <cell r="J240">
            <v>0.48959999999999992</v>
          </cell>
          <cell r="K240">
            <v>0.36719999999999997</v>
          </cell>
          <cell r="L240">
            <v>0.25</v>
          </cell>
        </row>
        <row r="241">
          <cell r="A241" t="str">
            <v>87-10-0184</v>
          </cell>
          <cell r="B241" t="str">
            <v>Forsythia int. 'Golden Bells' (Liliane)</v>
          </cell>
          <cell r="C241" t="str">
            <v>MP104</v>
          </cell>
          <cell r="D241" t="str">
            <v>Directly</v>
          </cell>
          <cell r="F241">
            <v>0.39999999999999997</v>
          </cell>
          <cell r="G241">
            <v>0.3</v>
          </cell>
          <cell r="H241">
            <v>0.25</v>
          </cell>
          <cell r="J241">
            <v>0.48959999999999992</v>
          </cell>
          <cell r="K241">
            <v>0.36719999999999997</v>
          </cell>
          <cell r="L241">
            <v>0.25</v>
          </cell>
        </row>
        <row r="242">
          <cell r="A242" t="str">
            <v>87-10-0909</v>
          </cell>
          <cell r="B242" t="str">
            <v>Forsythia int. 'Golden Times'</v>
          </cell>
          <cell r="C242" t="str">
            <v>MP104</v>
          </cell>
          <cell r="D242" t="str">
            <v>Directly</v>
          </cell>
          <cell r="F242">
            <v>0.39999999999999997</v>
          </cell>
          <cell r="G242">
            <v>0.3</v>
          </cell>
          <cell r="H242">
            <v>0.25</v>
          </cell>
          <cell r="J242">
            <v>0.48959999999999992</v>
          </cell>
          <cell r="K242">
            <v>0.36719999999999997</v>
          </cell>
          <cell r="L242">
            <v>0.25</v>
          </cell>
        </row>
        <row r="243">
          <cell r="A243" t="str">
            <v>87-10-0186</v>
          </cell>
          <cell r="B243" t="str">
            <v>Forsythia int. 'Goldzauber'</v>
          </cell>
          <cell r="C243" t="str">
            <v>MP104</v>
          </cell>
          <cell r="D243" t="str">
            <v>Directly</v>
          </cell>
          <cell r="F243">
            <v>0.39999999999999997</v>
          </cell>
          <cell r="G243">
            <v>0.3</v>
          </cell>
          <cell r="H243">
            <v>0.25</v>
          </cell>
          <cell r="J243">
            <v>0.48959999999999992</v>
          </cell>
          <cell r="K243">
            <v>0.36719999999999997</v>
          </cell>
          <cell r="L243">
            <v>0.25</v>
          </cell>
        </row>
        <row r="244">
          <cell r="A244" t="str">
            <v>87-10-0997</v>
          </cell>
          <cell r="B244" t="str">
            <v>Forsythia int. 'Lynwood'</v>
          </cell>
          <cell r="C244" t="str">
            <v>MP104</v>
          </cell>
          <cell r="D244" t="str">
            <v>Directly</v>
          </cell>
          <cell r="F244">
            <v>0.39999999999999997</v>
          </cell>
          <cell r="G244">
            <v>0.3</v>
          </cell>
          <cell r="H244">
            <v>0.25</v>
          </cell>
          <cell r="J244">
            <v>0.48959999999999992</v>
          </cell>
          <cell r="K244">
            <v>0.36719999999999997</v>
          </cell>
          <cell r="L244">
            <v>0.25</v>
          </cell>
        </row>
        <row r="245">
          <cell r="A245" t="str">
            <v>87-10-0188</v>
          </cell>
          <cell r="B245" t="str">
            <v>Forsythia int. 'Minigold'</v>
          </cell>
          <cell r="C245" t="str">
            <v>MP104</v>
          </cell>
          <cell r="D245" t="str">
            <v>Directly</v>
          </cell>
          <cell r="F245">
            <v>0.39999999999999997</v>
          </cell>
          <cell r="G245">
            <v>0.3</v>
          </cell>
          <cell r="H245">
            <v>0.25</v>
          </cell>
          <cell r="J245">
            <v>0.48959999999999992</v>
          </cell>
          <cell r="K245">
            <v>0.36719999999999997</v>
          </cell>
          <cell r="L245">
            <v>0.25</v>
          </cell>
        </row>
        <row r="246">
          <cell r="A246" t="str">
            <v>87-10-0998</v>
          </cell>
          <cell r="B246" t="str">
            <v>Forsythia int. 'Spectabilis'</v>
          </cell>
          <cell r="C246" t="str">
            <v>MP104</v>
          </cell>
          <cell r="D246" t="str">
            <v>Directly</v>
          </cell>
          <cell r="F246">
            <v>0.39999999999999997</v>
          </cell>
          <cell r="G246">
            <v>0.3</v>
          </cell>
          <cell r="H246">
            <v>0.25</v>
          </cell>
          <cell r="J246">
            <v>0.48959999999999992</v>
          </cell>
          <cell r="K246">
            <v>0.36719999999999997</v>
          </cell>
          <cell r="L246">
            <v>0.25</v>
          </cell>
        </row>
        <row r="247">
          <cell r="A247" t="str">
            <v>87-10-0999</v>
          </cell>
          <cell r="B247" t="str">
            <v>Forsythia int. 'Week-End'</v>
          </cell>
          <cell r="C247" t="str">
            <v>MP104</v>
          </cell>
          <cell r="D247" t="str">
            <v>Directly</v>
          </cell>
          <cell r="F247">
            <v>0.39999999999999997</v>
          </cell>
          <cell r="G247">
            <v>0.3</v>
          </cell>
          <cell r="H247">
            <v>0.25</v>
          </cell>
          <cell r="J247">
            <v>0.48959999999999992</v>
          </cell>
          <cell r="K247">
            <v>0.36719999999999997</v>
          </cell>
          <cell r="L247">
            <v>0.25</v>
          </cell>
        </row>
        <row r="248">
          <cell r="A248" t="str">
            <v>87-10-1229</v>
          </cell>
          <cell r="B248" t="str">
            <v>Fothergilla major</v>
          </cell>
          <cell r="C248" t="str">
            <v>MP66</v>
          </cell>
          <cell r="D248" t="str">
            <v>Directly</v>
          </cell>
          <cell r="F248">
            <v>0.8</v>
          </cell>
          <cell r="G248">
            <v>0.69</v>
          </cell>
          <cell r="H248">
            <v>0.63</v>
          </cell>
          <cell r="J248">
            <v>0.97919999999999996</v>
          </cell>
          <cell r="K248">
            <v>0.84455999999999998</v>
          </cell>
          <cell r="L248">
            <v>0.63</v>
          </cell>
        </row>
        <row r="249">
          <cell r="A249" t="str">
            <v>87-10-0192</v>
          </cell>
          <cell r="B249" t="str">
            <v>Hedera hel. 'Arborescens'</v>
          </cell>
          <cell r="C249" t="str">
            <v>MP66</v>
          </cell>
          <cell r="D249" t="str">
            <v>Directly</v>
          </cell>
          <cell r="F249">
            <v>0.87</v>
          </cell>
          <cell r="G249">
            <v>0.76</v>
          </cell>
          <cell r="H249">
            <v>0.7</v>
          </cell>
          <cell r="J249">
            <v>1.06488</v>
          </cell>
          <cell r="K249">
            <v>0.93023999999999996</v>
          </cell>
          <cell r="L249">
            <v>0.7</v>
          </cell>
        </row>
        <row r="250">
          <cell r="A250" t="str">
            <v>87-10-1778</v>
          </cell>
          <cell r="B250" t="str">
            <v>Hibiscus syriacus</v>
          </cell>
          <cell r="C250" t="str">
            <v>MP150</v>
          </cell>
          <cell r="D250" t="str">
            <v>Directly</v>
          </cell>
          <cell r="F250">
            <v>0.56000000000000005</v>
          </cell>
          <cell r="G250">
            <v>0.45</v>
          </cell>
          <cell r="H250">
            <v>0.39</v>
          </cell>
          <cell r="J250">
            <v>0.68544000000000005</v>
          </cell>
          <cell r="K250">
            <v>0.55080000000000007</v>
          </cell>
          <cell r="L250">
            <v>0.39</v>
          </cell>
        </row>
        <row r="251">
          <cell r="A251" t="str">
            <v>87-10-1303</v>
          </cell>
          <cell r="B251" t="str">
            <v>Hibiscus syr. 'Ardens'</v>
          </cell>
          <cell r="C251" t="str">
            <v>MP150</v>
          </cell>
          <cell r="D251" t="str">
            <v>Directly</v>
          </cell>
          <cell r="F251">
            <v>0.56000000000000005</v>
          </cell>
          <cell r="G251">
            <v>0.45</v>
          </cell>
          <cell r="H251">
            <v>0.39</v>
          </cell>
          <cell r="J251">
            <v>0.68544000000000005</v>
          </cell>
          <cell r="K251">
            <v>0.55080000000000007</v>
          </cell>
          <cell r="L251">
            <v>0.39</v>
          </cell>
        </row>
        <row r="252">
          <cell r="A252" t="str">
            <v>87-10-1304</v>
          </cell>
          <cell r="B252" t="str">
            <v>Hibiscus syriacus Blue Chiffon ('Notwood3'PBR) ®</v>
          </cell>
          <cell r="C252" t="str">
            <v>MP150</v>
          </cell>
          <cell r="D252" t="str">
            <v>Directly</v>
          </cell>
          <cell r="F252">
            <v>1.19</v>
          </cell>
          <cell r="G252">
            <v>1.08</v>
          </cell>
          <cell r="H252">
            <v>1.02</v>
          </cell>
          <cell r="J252">
            <v>1.4565599999999999</v>
          </cell>
          <cell r="K252">
            <v>1.32192</v>
          </cell>
          <cell r="L252">
            <v>1.02</v>
          </cell>
        </row>
        <row r="253">
          <cell r="A253" t="str">
            <v>87-10-1305</v>
          </cell>
          <cell r="B253" t="str">
            <v>Hibiscus syriacus China Chiffon ('Bricutts'PBR) ®</v>
          </cell>
          <cell r="C253" t="str">
            <v>MP150</v>
          </cell>
          <cell r="D253" t="str">
            <v>Directly</v>
          </cell>
          <cell r="F253">
            <v>1.19</v>
          </cell>
          <cell r="G253">
            <v>1.08</v>
          </cell>
          <cell r="H253">
            <v>1.02</v>
          </cell>
          <cell r="J253">
            <v>1.4565599999999999</v>
          </cell>
          <cell r="K253">
            <v>1.32192</v>
          </cell>
          <cell r="L253">
            <v>1.02</v>
          </cell>
        </row>
        <row r="254">
          <cell r="A254" t="str">
            <v>87-10-1306</v>
          </cell>
          <cell r="B254" t="str">
            <v>Hibiscus syr. 'Duc de Brabant'</v>
          </cell>
          <cell r="C254" t="str">
            <v>MP150</v>
          </cell>
          <cell r="D254" t="str">
            <v>Directly</v>
          </cell>
          <cell r="F254">
            <v>0.56000000000000005</v>
          </cell>
          <cell r="G254">
            <v>0.45</v>
          </cell>
          <cell r="H254">
            <v>0.39</v>
          </cell>
          <cell r="J254">
            <v>0.68544000000000005</v>
          </cell>
          <cell r="K254">
            <v>0.55080000000000007</v>
          </cell>
          <cell r="L254">
            <v>0.39</v>
          </cell>
        </row>
        <row r="255">
          <cell r="A255" t="str">
            <v>87-10-1310</v>
          </cell>
          <cell r="B255" t="str">
            <v>Hibiscus syr. 'Hamabo'</v>
          </cell>
          <cell r="C255" t="str">
            <v>MP150</v>
          </cell>
          <cell r="D255" t="str">
            <v>Directly</v>
          </cell>
          <cell r="F255">
            <v>0.56000000000000005</v>
          </cell>
          <cell r="G255">
            <v>0.45</v>
          </cell>
          <cell r="H255">
            <v>0.39</v>
          </cell>
          <cell r="J255">
            <v>0.68544000000000005</v>
          </cell>
          <cell r="K255">
            <v>0.55080000000000007</v>
          </cell>
          <cell r="L255">
            <v>0.39</v>
          </cell>
        </row>
        <row r="256">
          <cell r="A256" t="str">
            <v>87-10-1311</v>
          </cell>
          <cell r="B256" t="str">
            <v>Hibiscus syriacus Lavender Chiffon ('Notwoodone'PBR)  ®</v>
          </cell>
          <cell r="C256" t="str">
            <v>MP150</v>
          </cell>
          <cell r="D256" t="str">
            <v>Directly</v>
          </cell>
          <cell r="F256">
            <v>1.19</v>
          </cell>
          <cell r="G256">
            <v>1.08</v>
          </cell>
          <cell r="H256">
            <v>1.02</v>
          </cell>
          <cell r="J256">
            <v>1.4565599999999999</v>
          </cell>
          <cell r="K256">
            <v>1.32192</v>
          </cell>
          <cell r="L256">
            <v>1.02</v>
          </cell>
        </row>
        <row r="257">
          <cell r="A257" t="str">
            <v>87-10-1493</v>
          </cell>
          <cell r="B257" t="str">
            <v xml:space="preserve">Hibiscus syriacus Magenta Chiffon ('Rwoods5'PBR) </v>
          </cell>
          <cell r="C257" t="str">
            <v>MP150</v>
          </cell>
          <cell r="D257" t="str">
            <v>Directly</v>
          </cell>
          <cell r="F257">
            <v>1.19</v>
          </cell>
          <cell r="G257">
            <v>1.08</v>
          </cell>
          <cell r="H257">
            <v>1.02</v>
          </cell>
          <cell r="J257">
            <v>1.4565599999999999</v>
          </cell>
          <cell r="K257">
            <v>1.32192</v>
          </cell>
          <cell r="L257">
            <v>1.02</v>
          </cell>
        </row>
        <row r="258">
          <cell r="A258" t="str">
            <v>87-10-1577</v>
          </cell>
          <cell r="B258" t="str">
            <v>Hibiscus syr. 'Maike'</v>
          </cell>
          <cell r="C258" t="str">
            <v>MP150</v>
          </cell>
          <cell r="D258" t="str">
            <v>Directly</v>
          </cell>
          <cell r="F258">
            <v>0.56000000000000005</v>
          </cell>
          <cell r="G258">
            <v>0.45</v>
          </cell>
          <cell r="H258">
            <v>0.39</v>
          </cell>
          <cell r="J258">
            <v>0.68544000000000005</v>
          </cell>
          <cell r="K258">
            <v>0.55080000000000007</v>
          </cell>
          <cell r="L258">
            <v>0.39</v>
          </cell>
        </row>
        <row r="259">
          <cell r="A259" t="str">
            <v>87-10-1312</v>
          </cell>
          <cell r="B259" t="str">
            <v>Hibiscus syr. 'Marina'</v>
          </cell>
          <cell r="C259" t="str">
            <v>MP150</v>
          </cell>
          <cell r="D259" t="str">
            <v>Directly</v>
          </cell>
          <cell r="F259">
            <v>0.56000000000000005</v>
          </cell>
          <cell r="G259">
            <v>0.45</v>
          </cell>
          <cell r="H259">
            <v>0.39</v>
          </cell>
          <cell r="J259">
            <v>0.68544000000000005</v>
          </cell>
          <cell r="K259">
            <v>0.55080000000000007</v>
          </cell>
          <cell r="L259">
            <v>0.39</v>
          </cell>
        </row>
        <row r="260">
          <cell r="A260" t="str">
            <v>87-10-1313</v>
          </cell>
          <cell r="B260" t="str">
            <v>Hibiscus syr. 'Mathilde'</v>
          </cell>
          <cell r="C260" t="str">
            <v>MP150</v>
          </cell>
          <cell r="D260" t="str">
            <v>Directly</v>
          </cell>
          <cell r="F260">
            <v>0.56000000000000005</v>
          </cell>
          <cell r="G260">
            <v>0.45</v>
          </cell>
          <cell r="H260">
            <v>0.39</v>
          </cell>
          <cell r="J260">
            <v>0.68544000000000005</v>
          </cell>
          <cell r="K260">
            <v>0.55080000000000007</v>
          </cell>
          <cell r="L260">
            <v>0.39</v>
          </cell>
        </row>
        <row r="261">
          <cell r="A261" t="str">
            <v>87-10-1578</v>
          </cell>
          <cell r="B261" t="str">
            <v>Hibiscus syr. 'Mauve Queen'</v>
          </cell>
          <cell r="C261" t="str">
            <v>MP150</v>
          </cell>
          <cell r="D261" t="str">
            <v>5000</v>
          </cell>
          <cell r="F261">
            <v>0.56000000000000005</v>
          </cell>
          <cell r="G261">
            <v>0.45</v>
          </cell>
          <cell r="H261">
            <v>0.39</v>
          </cell>
          <cell r="J261">
            <v>0.68544000000000005</v>
          </cell>
          <cell r="K261">
            <v>0.55080000000000007</v>
          </cell>
          <cell r="L261">
            <v>0.39</v>
          </cell>
        </row>
        <row r="262">
          <cell r="A262" t="str">
            <v>87-10-1314</v>
          </cell>
          <cell r="B262" t="str">
            <v>Hibiscus syr. 'Oiseau Bleu'</v>
          </cell>
          <cell r="C262" t="str">
            <v>MP150</v>
          </cell>
          <cell r="D262" t="str">
            <v>Directly</v>
          </cell>
          <cell r="F262">
            <v>0.56000000000000005</v>
          </cell>
          <cell r="G262">
            <v>0.45</v>
          </cell>
          <cell r="H262">
            <v>0.39</v>
          </cell>
          <cell r="J262">
            <v>0.68544000000000005</v>
          </cell>
          <cell r="K262">
            <v>0.55080000000000007</v>
          </cell>
          <cell r="L262">
            <v>0.39</v>
          </cell>
        </row>
        <row r="263">
          <cell r="A263" t="str">
            <v>87-10-1315</v>
          </cell>
          <cell r="B263" t="str">
            <v>Hibiscus syriacus Pink Chiffon ('Jwnwood4'PBR) ®</v>
          </cell>
          <cell r="C263" t="str">
            <v>MP150</v>
          </cell>
          <cell r="D263" t="str">
            <v>Directly</v>
          </cell>
          <cell r="F263">
            <v>1.19</v>
          </cell>
          <cell r="G263">
            <v>1.08</v>
          </cell>
          <cell r="H263">
            <v>1.02</v>
          </cell>
          <cell r="J263">
            <v>1.4565599999999999</v>
          </cell>
          <cell r="K263">
            <v>1.32192</v>
          </cell>
          <cell r="L263">
            <v>1.02</v>
          </cell>
        </row>
        <row r="264">
          <cell r="A264" t="str">
            <v>87-10-0213</v>
          </cell>
          <cell r="B264" t="str">
            <v>Hibiscus syr. 'Pink Flirt'</v>
          </cell>
          <cell r="C264" t="str">
            <v>MP150</v>
          </cell>
          <cell r="D264" t="str">
            <v>Directly</v>
          </cell>
          <cell r="F264">
            <v>0.56000000000000005</v>
          </cell>
          <cell r="G264">
            <v>0.45</v>
          </cell>
          <cell r="H264">
            <v>0.39</v>
          </cell>
          <cell r="J264">
            <v>0.68544000000000005</v>
          </cell>
          <cell r="K264">
            <v>0.55080000000000007</v>
          </cell>
          <cell r="L264">
            <v>0.39</v>
          </cell>
        </row>
        <row r="265">
          <cell r="A265" t="str">
            <v>87-10-1110</v>
          </cell>
          <cell r="B265" t="str">
            <v>Hibiscus syr. 'Pink Giant'</v>
          </cell>
          <cell r="C265" t="str">
            <v>MP150</v>
          </cell>
          <cell r="D265" t="str">
            <v>Directly</v>
          </cell>
          <cell r="F265">
            <v>0.56000000000000005</v>
          </cell>
          <cell r="G265">
            <v>0.45</v>
          </cell>
          <cell r="H265">
            <v>0.39</v>
          </cell>
          <cell r="J265">
            <v>0.68544000000000005</v>
          </cell>
          <cell r="K265">
            <v>0.55080000000000007</v>
          </cell>
          <cell r="L265">
            <v>0.39</v>
          </cell>
        </row>
        <row r="266">
          <cell r="A266" t="str">
            <v>87-10-1662</v>
          </cell>
          <cell r="B266" t="str">
            <v>Hibiscus syriacus 'Flower Tower Purple' PBR ®</v>
          </cell>
          <cell r="C266" t="str">
            <v>MP150</v>
          </cell>
          <cell r="D266" t="str">
            <v>Directly</v>
          </cell>
          <cell r="F266">
            <v>1.37</v>
          </cell>
          <cell r="G266">
            <v>1.26</v>
          </cell>
          <cell r="H266">
            <v>1.2</v>
          </cell>
          <cell r="J266">
            <v>1.6768800000000001</v>
          </cell>
          <cell r="K266">
            <v>1.5422400000000001</v>
          </cell>
          <cell r="L266">
            <v>1.2</v>
          </cell>
        </row>
        <row r="267">
          <cell r="A267" t="str">
            <v>87-10-1494</v>
          </cell>
          <cell r="B267" t="str">
            <v>Hibiscus syr. 'Purpureus Variegatus</v>
          </cell>
          <cell r="C267" t="str">
            <v>MP150</v>
          </cell>
          <cell r="D267" t="str">
            <v>Directly</v>
          </cell>
          <cell r="F267">
            <v>0.56000000000000005</v>
          </cell>
          <cell r="G267">
            <v>0.45</v>
          </cell>
          <cell r="H267">
            <v>0.39</v>
          </cell>
          <cell r="J267">
            <v>0.68544000000000005</v>
          </cell>
          <cell r="K267">
            <v>0.55080000000000007</v>
          </cell>
          <cell r="L267">
            <v>0.39</v>
          </cell>
        </row>
        <row r="268">
          <cell r="A268" t="str">
            <v>87-10-1317</v>
          </cell>
          <cell r="B268" t="str">
            <v>Hibiscus syr. 'Red Heart'</v>
          </cell>
          <cell r="C268" t="str">
            <v>MP150</v>
          </cell>
          <cell r="D268" t="str">
            <v>Directly</v>
          </cell>
          <cell r="F268">
            <v>0.56000000000000005</v>
          </cell>
          <cell r="G268">
            <v>0.45</v>
          </cell>
          <cell r="H268">
            <v>0.39</v>
          </cell>
          <cell r="J268">
            <v>0.68544000000000005</v>
          </cell>
          <cell r="K268">
            <v>0.55080000000000007</v>
          </cell>
          <cell r="L268">
            <v>0.39</v>
          </cell>
        </row>
        <row r="269">
          <cell r="A269" t="str">
            <v>87-10-1150</v>
          </cell>
          <cell r="B269" t="str">
            <v>Hibiscus syr. 'Russian Violet'</v>
          </cell>
          <cell r="C269" t="str">
            <v>MP150</v>
          </cell>
          <cell r="D269" t="str">
            <v>Directly</v>
          </cell>
          <cell r="F269">
            <v>0.56000000000000005</v>
          </cell>
          <cell r="G269">
            <v>0.45</v>
          </cell>
          <cell r="H269">
            <v>0.39</v>
          </cell>
          <cell r="J269">
            <v>0.68544000000000005</v>
          </cell>
          <cell r="K269">
            <v>0.55080000000000007</v>
          </cell>
          <cell r="L269">
            <v>0.39</v>
          </cell>
        </row>
        <row r="270">
          <cell r="A270" t="str">
            <v>87-10-1318</v>
          </cell>
          <cell r="B270" t="str">
            <v>Hibiscus syr. 'Sanchoyo'</v>
          </cell>
          <cell r="C270" t="str">
            <v>MP150</v>
          </cell>
          <cell r="D270" t="str">
            <v>Directly</v>
          </cell>
          <cell r="F270">
            <v>0.56000000000000005</v>
          </cell>
          <cell r="G270">
            <v>0.45</v>
          </cell>
          <cell r="H270">
            <v>0.39</v>
          </cell>
          <cell r="J270">
            <v>0.68544000000000005</v>
          </cell>
          <cell r="K270">
            <v>0.55080000000000007</v>
          </cell>
          <cell r="L270">
            <v>0.39</v>
          </cell>
        </row>
        <row r="271">
          <cell r="A271" t="str">
            <v>87-10-0912</v>
          </cell>
          <cell r="B271" t="str">
            <v>Hibiscus syr. 'Sanchoyo'</v>
          </cell>
          <cell r="C271" t="str">
            <v>MP144</v>
          </cell>
          <cell r="D271" t="str">
            <v>Directly</v>
          </cell>
          <cell r="F271">
            <v>0.56000000000000005</v>
          </cell>
          <cell r="G271">
            <v>0.45</v>
          </cell>
          <cell r="H271">
            <v>0.39</v>
          </cell>
          <cell r="J271">
            <v>0.68544000000000005</v>
          </cell>
          <cell r="K271">
            <v>0.55080000000000007</v>
          </cell>
          <cell r="L271">
            <v>0.39</v>
          </cell>
        </row>
        <row r="272">
          <cell r="A272" t="str">
            <v>87-10-1319</v>
          </cell>
          <cell r="B272" t="str">
            <v>Hibiscus syriacus White Chiffon ('Notwoodtwo'PBR) ®</v>
          </cell>
          <cell r="C272" t="str">
            <v>MP150</v>
          </cell>
          <cell r="D272" t="str">
            <v>Directly</v>
          </cell>
          <cell r="F272">
            <v>1.19</v>
          </cell>
          <cell r="G272">
            <v>1.08</v>
          </cell>
          <cell r="H272">
            <v>1.02</v>
          </cell>
          <cell r="J272">
            <v>1.4565599999999999</v>
          </cell>
          <cell r="K272">
            <v>1.32192</v>
          </cell>
          <cell r="L272">
            <v>1.02</v>
          </cell>
        </row>
        <row r="273">
          <cell r="A273" t="str">
            <v>87-10-0212</v>
          </cell>
          <cell r="B273" t="str">
            <v>Hibiscus syr. 'White Chiffon' PBR ®</v>
          </cell>
          <cell r="C273" t="str">
            <v>MP144</v>
          </cell>
          <cell r="D273" t="str">
            <v>Directly</v>
          </cell>
          <cell r="F273">
            <v>1.19</v>
          </cell>
          <cell r="G273">
            <v>1.08</v>
          </cell>
          <cell r="H273">
            <v>1.02</v>
          </cell>
          <cell r="J273">
            <v>1.4565599999999999</v>
          </cell>
          <cell r="K273">
            <v>1.32192</v>
          </cell>
          <cell r="L273">
            <v>1.02</v>
          </cell>
        </row>
        <row r="274">
          <cell r="A274" t="str">
            <v>87-10-1663</v>
          </cell>
          <cell r="B274" t="str">
            <v>Hibiscus syriacus  'Flower Tower White' PBR ®</v>
          </cell>
          <cell r="C274" t="str">
            <v>MP150</v>
          </cell>
          <cell r="D274" t="str">
            <v>Directly</v>
          </cell>
          <cell r="F274">
            <v>1.37</v>
          </cell>
          <cell r="G274">
            <v>1.26</v>
          </cell>
          <cell r="H274">
            <v>1.2</v>
          </cell>
          <cell r="J274">
            <v>1.6768800000000001</v>
          </cell>
          <cell r="K274">
            <v>1.5422400000000001</v>
          </cell>
          <cell r="L274">
            <v>1.2</v>
          </cell>
        </row>
        <row r="275">
          <cell r="A275" t="str">
            <v>87-10-1664</v>
          </cell>
          <cell r="B275" t="str">
            <v>Hibiscus syriacus  'Flower Tower White' PBR ®</v>
          </cell>
          <cell r="C275" t="str">
            <v>MP144</v>
          </cell>
          <cell r="D275" t="str">
            <v>Directly</v>
          </cell>
          <cell r="F275">
            <v>1.37</v>
          </cell>
          <cell r="G275">
            <v>1.26</v>
          </cell>
          <cell r="H275">
            <v>1.2</v>
          </cell>
          <cell r="J275">
            <v>1.6768800000000001</v>
          </cell>
          <cell r="K275">
            <v>1.5422400000000001</v>
          </cell>
          <cell r="L275">
            <v>1.2</v>
          </cell>
        </row>
        <row r="276">
          <cell r="A276" t="str">
            <v>87-10-1320</v>
          </cell>
          <cell r="B276" t="str">
            <v>Hibiscus syr. 'William R. Smith'</v>
          </cell>
          <cell r="C276" t="str">
            <v>MP150</v>
          </cell>
          <cell r="D276" t="str">
            <v>Directly</v>
          </cell>
          <cell r="F276">
            <v>0.56000000000000005</v>
          </cell>
          <cell r="G276">
            <v>0.45</v>
          </cell>
          <cell r="H276">
            <v>0.39</v>
          </cell>
          <cell r="J276">
            <v>0.68544000000000005</v>
          </cell>
          <cell r="K276">
            <v>0.55080000000000007</v>
          </cell>
          <cell r="L276">
            <v>0.39</v>
          </cell>
        </row>
        <row r="277">
          <cell r="A277" t="str">
            <v>87-10-1321</v>
          </cell>
          <cell r="B277" t="str">
            <v>Hibiscus syr. 'Woodbridge'</v>
          </cell>
          <cell r="C277" t="str">
            <v>MP150</v>
          </cell>
          <cell r="D277" t="str">
            <v>Directly</v>
          </cell>
          <cell r="F277">
            <v>0.56000000000000005</v>
          </cell>
          <cell r="G277">
            <v>0.45</v>
          </cell>
          <cell r="H277">
            <v>0.39</v>
          </cell>
          <cell r="J277">
            <v>0.68544000000000005</v>
          </cell>
          <cell r="K277">
            <v>0.55080000000000007</v>
          </cell>
          <cell r="L277">
            <v>0.39</v>
          </cell>
        </row>
        <row r="278">
          <cell r="A278" t="str">
            <v>87-10-1776</v>
          </cell>
          <cell r="B278" t="str">
            <v>Hydrangea anomala petiolaris</v>
          </cell>
          <cell r="C278" t="str">
            <v>MP66</v>
          </cell>
          <cell r="D278" t="str">
            <v>Directly</v>
          </cell>
          <cell r="F278">
            <v>0.87</v>
          </cell>
          <cell r="G278">
            <v>0.76</v>
          </cell>
          <cell r="H278">
            <v>0.7</v>
          </cell>
          <cell r="J278">
            <v>1.06488</v>
          </cell>
          <cell r="K278">
            <v>0.93023999999999996</v>
          </cell>
          <cell r="L278">
            <v>0.7</v>
          </cell>
        </row>
        <row r="279">
          <cell r="A279" t="str">
            <v>87-10-0218</v>
          </cell>
          <cell r="B279" t="str">
            <v>Hydrangea arb. 'Annabelle'</v>
          </cell>
          <cell r="C279" t="str">
            <v>MP104</v>
          </cell>
          <cell r="D279" t="str">
            <v>Directly</v>
          </cell>
          <cell r="F279">
            <v>0.63</v>
          </cell>
          <cell r="G279">
            <v>0.52</v>
          </cell>
          <cell r="H279">
            <v>0.46</v>
          </cell>
          <cell r="J279">
            <v>0.77112000000000003</v>
          </cell>
          <cell r="K279">
            <v>0.63648000000000005</v>
          </cell>
          <cell r="L279">
            <v>0.46</v>
          </cell>
        </row>
        <row r="280">
          <cell r="A280" t="str">
            <v>87-10-1665</v>
          </cell>
          <cell r="B280" t="str">
            <v>Hydrangea arb 'Candybella ® Bubblegum PBR</v>
          </cell>
          <cell r="C280" t="str">
            <v>MP104</v>
          </cell>
          <cell r="D280" t="str">
            <v>Directly</v>
          </cell>
          <cell r="F280">
            <v>1.36</v>
          </cell>
          <cell r="G280">
            <v>1.25</v>
          </cell>
          <cell r="H280">
            <v>1.19</v>
          </cell>
          <cell r="J280">
            <v>1.6646400000000001</v>
          </cell>
          <cell r="K280">
            <v>1.53</v>
          </cell>
          <cell r="L280">
            <v>1.19</v>
          </cell>
        </row>
        <row r="281">
          <cell r="A281" t="str">
            <v>87-10-1666</v>
          </cell>
          <cell r="B281" t="str">
            <v>Hydrangea arb. 'Candybelle ® Marshmallow PBR</v>
          </cell>
          <cell r="C281" t="str">
            <v>MP104</v>
          </cell>
          <cell r="D281" t="str">
            <v>Directly</v>
          </cell>
          <cell r="F281">
            <v>1.36</v>
          </cell>
          <cell r="G281">
            <v>1.25</v>
          </cell>
          <cell r="H281">
            <v>1.19</v>
          </cell>
          <cell r="J281">
            <v>1.6646400000000001</v>
          </cell>
          <cell r="K281">
            <v>1.53</v>
          </cell>
          <cell r="L281">
            <v>1.19</v>
          </cell>
        </row>
        <row r="282">
          <cell r="A282" t="str">
            <v>87-10-0219</v>
          </cell>
          <cell r="B282" t="str">
            <v>Hydrangea arb. 'Pink Percussion'</v>
          </cell>
          <cell r="C282" t="str">
            <v>MP104</v>
          </cell>
          <cell r="D282" t="str">
            <v>Directly</v>
          </cell>
          <cell r="F282">
            <v>0.70000000000000007</v>
          </cell>
          <cell r="G282">
            <v>0.59</v>
          </cell>
          <cell r="H282">
            <v>0.53</v>
          </cell>
          <cell r="J282">
            <v>0.85680000000000012</v>
          </cell>
          <cell r="K282">
            <v>0.72216000000000002</v>
          </cell>
          <cell r="L282">
            <v>0.53</v>
          </cell>
        </row>
        <row r="283">
          <cell r="A283" t="str">
            <v>87-10-0851</v>
          </cell>
          <cell r="B283" t="str">
            <v>Hydrangea aspera 'Macrophylla'</v>
          </cell>
          <cell r="C283" t="str">
            <v>MP104</v>
          </cell>
          <cell r="D283" t="str">
            <v>Directly</v>
          </cell>
          <cell r="F283">
            <v>0.8</v>
          </cell>
          <cell r="G283">
            <v>0.69</v>
          </cell>
          <cell r="H283">
            <v>0.63</v>
          </cell>
          <cell r="J283">
            <v>0.97919999999999996</v>
          </cell>
          <cell r="K283">
            <v>0.84455999999999998</v>
          </cell>
          <cell r="L283">
            <v>0.63</v>
          </cell>
        </row>
        <row r="284">
          <cell r="A284" t="str">
            <v>87-10-0221</v>
          </cell>
          <cell r="B284" t="str">
            <v>Hydrangea macr. 'Alpenglühen'</v>
          </cell>
          <cell r="C284" t="str">
            <v>MP104</v>
          </cell>
          <cell r="D284" t="str">
            <v>Directly</v>
          </cell>
          <cell r="F284">
            <v>0.55000000000000004</v>
          </cell>
          <cell r="G284">
            <v>0.44</v>
          </cell>
          <cell r="H284">
            <v>0.38</v>
          </cell>
          <cell r="J284">
            <v>0.67320000000000002</v>
          </cell>
          <cell r="K284">
            <v>0.53856000000000004</v>
          </cell>
          <cell r="L284">
            <v>0.38</v>
          </cell>
        </row>
        <row r="285">
          <cell r="A285" t="str">
            <v>87-10-0222</v>
          </cell>
          <cell r="B285" t="str">
            <v>Hydrangea macr. 'Ayesha'</v>
          </cell>
          <cell r="C285" t="str">
            <v>MP104</v>
          </cell>
          <cell r="D285" t="str">
            <v>Directly</v>
          </cell>
          <cell r="F285">
            <v>0.55000000000000004</v>
          </cell>
          <cell r="G285">
            <v>0.44</v>
          </cell>
          <cell r="H285">
            <v>0.38</v>
          </cell>
          <cell r="J285">
            <v>0.67320000000000002</v>
          </cell>
          <cell r="K285">
            <v>0.53856000000000004</v>
          </cell>
          <cell r="L285">
            <v>0.38</v>
          </cell>
        </row>
        <row r="286">
          <cell r="A286" t="str">
            <v>87-10-0224</v>
          </cell>
          <cell r="B286" t="str">
            <v>Hydrangea macr. 'Blaumeise'</v>
          </cell>
          <cell r="C286" t="str">
            <v>MP104</v>
          </cell>
          <cell r="D286" t="str">
            <v>Directly</v>
          </cell>
          <cell r="F286">
            <v>0.55000000000000004</v>
          </cell>
          <cell r="G286">
            <v>0.44</v>
          </cell>
          <cell r="H286">
            <v>0.38</v>
          </cell>
          <cell r="J286">
            <v>0.67320000000000002</v>
          </cell>
          <cell r="K286">
            <v>0.53856000000000004</v>
          </cell>
          <cell r="L286">
            <v>0.38</v>
          </cell>
        </row>
        <row r="287">
          <cell r="A287" t="str">
            <v>87-10-1484</v>
          </cell>
          <cell r="B287" t="str">
            <v>Hydrangea macr. 'Bergfink'</v>
          </cell>
          <cell r="C287" t="str">
            <v>MP104</v>
          </cell>
          <cell r="D287" t="str">
            <v>Directly</v>
          </cell>
          <cell r="F287">
            <v>0.55000000000000004</v>
          </cell>
          <cell r="G287">
            <v>0.44</v>
          </cell>
          <cell r="H287">
            <v>0.38</v>
          </cell>
          <cell r="J287">
            <v>0.67320000000000002</v>
          </cell>
          <cell r="K287">
            <v>0.53856000000000004</v>
          </cell>
          <cell r="L287">
            <v>0.38</v>
          </cell>
        </row>
        <row r="288">
          <cell r="A288" t="str">
            <v>87-10-0225</v>
          </cell>
          <cell r="B288" t="str">
            <v>Hydrangea macr. 'Bodensee'</v>
          </cell>
          <cell r="C288" t="str">
            <v>MP104</v>
          </cell>
          <cell r="D288" t="str">
            <v>Directly</v>
          </cell>
          <cell r="F288">
            <v>0.55000000000000004</v>
          </cell>
          <cell r="G288">
            <v>0.44</v>
          </cell>
          <cell r="H288">
            <v>0.38</v>
          </cell>
          <cell r="J288">
            <v>0.67320000000000002</v>
          </cell>
          <cell r="K288">
            <v>0.53856000000000004</v>
          </cell>
          <cell r="L288">
            <v>0.38</v>
          </cell>
        </row>
        <row r="289">
          <cell r="A289" t="str">
            <v>87-10-0226</v>
          </cell>
          <cell r="B289" t="str">
            <v>Hydrangea macr. 'Bouquet Rose'</v>
          </cell>
          <cell r="C289" t="str">
            <v>MP104</v>
          </cell>
          <cell r="D289" t="str">
            <v>week 20</v>
          </cell>
          <cell r="F289">
            <v>0.55000000000000004</v>
          </cell>
          <cell r="G289">
            <v>0.44</v>
          </cell>
          <cell r="H289">
            <v>0.38</v>
          </cell>
          <cell r="J289">
            <v>0.67320000000000002</v>
          </cell>
          <cell r="K289">
            <v>0.53856000000000004</v>
          </cell>
          <cell r="L289">
            <v>0.38</v>
          </cell>
        </row>
        <row r="290">
          <cell r="A290" t="str">
            <v>87-10-1667</v>
          </cell>
          <cell r="B290" t="str">
            <v>Hydrangea macr. 'Deutschland'</v>
          </cell>
          <cell r="C290" t="str">
            <v>MP104</v>
          </cell>
          <cell r="D290" t="str">
            <v>Directly</v>
          </cell>
          <cell r="F290">
            <v>0.55000000000000004</v>
          </cell>
          <cell r="G290">
            <v>0.44</v>
          </cell>
          <cell r="H290">
            <v>0.38</v>
          </cell>
          <cell r="J290">
            <v>0.67320000000000002</v>
          </cell>
          <cell r="K290">
            <v>0.53856000000000004</v>
          </cell>
          <cell r="L290">
            <v>0.38</v>
          </cell>
        </row>
        <row r="291">
          <cell r="A291" t="str">
            <v>87-10-1001</v>
          </cell>
          <cell r="B291" t="str">
            <v>Hydrangea macr. 'Fasan'</v>
          </cell>
          <cell r="C291" t="str">
            <v>MP104</v>
          </cell>
          <cell r="D291" t="str">
            <v>Directly</v>
          </cell>
          <cell r="F291">
            <v>0.55000000000000004</v>
          </cell>
          <cell r="G291">
            <v>0.44</v>
          </cell>
          <cell r="H291">
            <v>0.38</v>
          </cell>
          <cell r="J291">
            <v>0.67320000000000002</v>
          </cell>
          <cell r="K291">
            <v>0.53856000000000004</v>
          </cell>
          <cell r="L291">
            <v>0.38</v>
          </cell>
        </row>
        <row r="292">
          <cell r="A292" t="str">
            <v>87-10-0228</v>
          </cell>
          <cell r="B292" t="str">
            <v>Hydrangea macr. 'Freudenstein'</v>
          </cell>
          <cell r="C292" t="str">
            <v>MP104</v>
          </cell>
          <cell r="D292" t="str">
            <v>Directly</v>
          </cell>
          <cell r="F292">
            <v>0.55000000000000004</v>
          </cell>
          <cell r="G292">
            <v>0.44</v>
          </cell>
          <cell r="H292">
            <v>0.38</v>
          </cell>
          <cell r="J292">
            <v>0.67320000000000002</v>
          </cell>
          <cell r="K292">
            <v>0.53856000000000004</v>
          </cell>
          <cell r="L292">
            <v>0.38</v>
          </cell>
        </row>
        <row r="293">
          <cell r="A293" t="str">
            <v>87-10-1322</v>
          </cell>
          <cell r="B293" t="str">
            <v>Hydrangea macr. 'Gerda Steiniger'</v>
          </cell>
          <cell r="C293" t="str">
            <v>MP104</v>
          </cell>
          <cell r="D293" t="str">
            <v>Directly</v>
          </cell>
          <cell r="F293">
            <v>0.55000000000000004</v>
          </cell>
          <cell r="G293">
            <v>0.44</v>
          </cell>
          <cell r="H293">
            <v>0.38</v>
          </cell>
          <cell r="J293">
            <v>0.67320000000000002</v>
          </cell>
          <cell r="K293">
            <v>0.53856000000000004</v>
          </cell>
          <cell r="L293">
            <v>0.38</v>
          </cell>
        </row>
        <row r="294">
          <cell r="A294" t="str">
            <v>87-10-1323</v>
          </cell>
          <cell r="B294" t="str">
            <v>Hydrangea macr. 'Gertrud Glahn'</v>
          </cell>
          <cell r="C294" t="str">
            <v>MP104</v>
          </cell>
          <cell r="D294" t="str">
            <v>Directly</v>
          </cell>
          <cell r="F294">
            <v>0.55000000000000004</v>
          </cell>
          <cell r="G294">
            <v>0.44</v>
          </cell>
          <cell r="H294">
            <v>0.38</v>
          </cell>
          <cell r="J294">
            <v>0.67320000000000002</v>
          </cell>
          <cell r="K294">
            <v>0.53856000000000004</v>
          </cell>
          <cell r="L294">
            <v>0.38</v>
          </cell>
        </row>
        <row r="295">
          <cell r="A295" t="str">
            <v>87-10-1324</v>
          </cell>
          <cell r="B295" t="str">
            <v>Hydrangea macr. 'Glowing Embers'</v>
          </cell>
          <cell r="C295" t="str">
            <v>MP104</v>
          </cell>
          <cell r="D295" t="str">
            <v>Directly</v>
          </cell>
          <cell r="F295">
            <v>0.55000000000000004</v>
          </cell>
          <cell r="G295">
            <v>0.44</v>
          </cell>
          <cell r="H295">
            <v>0.38</v>
          </cell>
          <cell r="J295">
            <v>0.67320000000000002</v>
          </cell>
          <cell r="K295">
            <v>0.53856000000000004</v>
          </cell>
          <cell r="L295">
            <v>0.38</v>
          </cell>
        </row>
        <row r="296">
          <cell r="A296" t="str">
            <v>87-10-1426</v>
          </cell>
          <cell r="B296" t="str">
            <v>Hydrangea macr. 'Green Shadow'</v>
          </cell>
          <cell r="C296" t="str">
            <v>MP104</v>
          </cell>
          <cell r="D296" t="str">
            <v>Directly</v>
          </cell>
          <cell r="F296">
            <v>0.55000000000000004</v>
          </cell>
          <cell r="G296">
            <v>0.44</v>
          </cell>
          <cell r="H296">
            <v>0.38</v>
          </cell>
          <cell r="J296">
            <v>0.67320000000000002</v>
          </cell>
          <cell r="K296">
            <v>0.53856000000000004</v>
          </cell>
          <cell r="L296">
            <v>0.38</v>
          </cell>
        </row>
        <row r="297">
          <cell r="A297" t="str">
            <v>87-10-0233</v>
          </cell>
          <cell r="B297" t="str">
            <v>Hydrangea macr. 'Hamburg'</v>
          </cell>
          <cell r="C297" t="str">
            <v>MP104</v>
          </cell>
          <cell r="D297" t="str">
            <v>Directly</v>
          </cell>
          <cell r="F297">
            <v>0.55000000000000004</v>
          </cell>
          <cell r="G297">
            <v>0.44</v>
          </cell>
          <cell r="H297">
            <v>0.38</v>
          </cell>
          <cell r="J297">
            <v>0.67320000000000002</v>
          </cell>
          <cell r="K297">
            <v>0.53856000000000004</v>
          </cell>
          <cell r="L297">
            <v>0.38</v>
          </cell>
        </row>
        <row r="298">
          <cell r="A298" t="str">
            <v>87-10-0852</v>
          </cell>
          <cell r="B298" t="str">
            <v>Hydrangea macr. 'King George V'</v>
          </cell>
          <cell r="C298" t="str">
            <v>MP104</v>
          </cell>
          <cell r="D298" t="str">
            <v>Directly</v>
          </cell>
          <cell r="F298">
            <v>0.55000000000000004</v>
          </cell>
          <cell r="G298">
            <v>0.44</v>
          </cell>
          <cell r="H298">
            <v>0.38</v>
          </cell>
          <cell r="J298">
            <v>0.67320000000000002</v>
          </cell>
          <cell r="K298">
            <v>0.53856000000000004</v>
          </cell>
          <cell r="L298">
            <v>0.38</v>
          </cell>
        </row>
        <row r="299">
          <cell r="A299" t="str">
            <v>87-10-1427</v>
          </cell>
          <cell r="B299" t="str">
            <v>Hydrangea macr. 'Lady in Red'</v>
          </cell>
          <cell r="C299" t="str">
            <v>MP104</v>
          </cell>
          <cell r="D299" t="str">
            <v>Directly</v>
          </cell>
          <cell r="F299">
            <v>0.55000000000000004</v>
          </cell>
          <cell r="G299">
            <v>0.44</v>
          </cell>
          <cell r="H299">
            <v>0.38</v>
          </cell>
          <cell r="J299">
            <v>0.67320000000000002</v>
          </cell>
          <cell r="K299">
            <v>0.53856000000000004</v>
          </cell>
          <cell r="L299">
            <v>0.38</v>
          </cell>
        </row>
        <row r="300">
          <cell r="A300" t="str">
            <v>87-10-1002</v>
          </cell>
          <cell r="B300" t="str">
            <v>Hydrangea macr. 'Lanarth White'</v>
          </cell>
          <cell r="C300" t="str">
            <v>MP104</v>
          </cell>
          <cell r="D300" t="str">
            <v>Directly</v>
          </cell>
          <cell r="F300">
            <v>0.55000000000000004</v>
          </cell>
          <cell r="G300">
            <v>0.44</v>
          </cell>
          <cell r="H300">
            <v>0.38</v>
          </cell>
          <cell r="J300">
            <v>0.67320000000000002</v>
          </cell>
          <cell r="K300">
            <v>0.53856000000000004</v>
          </cell>
          <cell r="L300">
            <v>0.38</v>
          </cell>
        </row>
        <row r="301">
          <cell r="A301" t="str">
            <v>87-10-1325</v>
          </cell>
          <cell r="B301" t="str">
            <v>Hydrangea macr. 'Blauer Zwerg'</v>
          </cell>
          <cell r="C301" t="str">
            <v>MP104</v>
          </cell>
          <cell r="D301" t="str">
            <v>Directly</v>
          </cell>
          <cell r="F301">
            <v>0.55000000000000004</v>
          </cell>
          <cell r="G301">
            <v>0.44</v>
          </cell>
          <cell r="H301">
            <v>0.38</v>
          </cell>
          <cell r="J301">
            <v>0.67320000000000002</v>
          </cell>
          <cell r="K301">
            <v>0.53856000000000004</v>
          </cell>
          <cell r="L301">
            <v>0.38</v>
          </cell>
        </row>
        <row r="302">
          <cell r="A302" t="str">
            <v>87-10-0853</v>
          </cell>
          <cell r="B302" t="str">
            <v>Hydrangea macr. 'Leuchtfeuer'</v>
          </cell>
          <cell r="C302" t="str">
            <v>MP104</v>
          </cell>
          <cell r="D302" t="str">
            <v>Directly</v>
          </cell>
          <cell r="F302">
            <v>0.55000000000000004</v>
          </cell>
          <cell r="G302">
            <v>0.44</v>
          </cell>
          <cell r="H302">
            <v>0.38</v>
          </cell>
          <cell r="J302">
            <v>0.67320000000000002</v>
          </cell>
          <cell r="K302">
            <v>0.53856000000000004</v>
          </cell>
          <cell r="L302">
            <v>0.38</v>
          </cell>
        </row>
        <row r="303">
          <cell r="A303" t="str">
            <v>87-10-0238</v>
          </cell>
          <cell r="B303" t="str">
            <v>Hydrangea macr. 'Libelle'</v>
          </cell>
          <cell r="C303" t="str">
            <v>MP104</v>
          </cell>
          <cell r="D303" t="str">
            <v>Directly</v>
          </cell>
          <cell r="F303">
            <v>0.55000000000000004</v>
          </cell>
          <cell r="G303">
            <v>0.44</v>
          </cell>
          <cell r="H303">
            <v>0.38</v>
          </cell>
          <cell r="J303">
            <v>0.67320000000000002</v>
          </cell>
          <cell r="K303">
            <v>0.53856000000000004</v>
          </cell>
          <cell r="L303">
            <v>0.38</v>
          </cell>
        </row>
        <row r="304">
          <cell r="A304" t="str">
            <v>87-10-0223</v>
          </cell>
          <cell r="B304" t="str">
            <v>Hydrangea macrophylla Love ('Youme H1917'PBR) ®</v>
          </cell>
          <cell r="C304" t="str">
            <v>MP104</v>
          </cell>
          <cell r="D304" t="str">
            <v>Directly</v>
          </cell>
          <cell r="F304">
            <v>1.36</v>
          </cell>
          <cell r="G304">
            <v>1.25</v>
          </cell>
          <cell r="H304">
            <v>1.19</v>
          </cell>
          <cell r="J304">
            <v>1.6646400000000001</v>
          </cell>
          <cell r="K304">
            <v>1.53</v>
          </cell>
          <cell r="L304">
            <v>1.19</v>
          </cell>
        </row>
        <row r="305">
          <cell r="A305" t="str">
            <v>87-10-0252</v>
          </cell>
          <cell r="B305" t="str">
            <v>Hydrangea macr. 'Masja'  (Sibilla)</v>
          </cell>
          <cell r="C305" t="str">
            <v>MP104</v>
          </cell>
          <cell r="D305" t="str">
            <v>Directly</v>
          </cell>
          <cell r="F305">
            <v>0.55000000000000004</v>
          </cell>
          <cell r="G305">
            <v>0.44</v>
          </cell>
          <cell r="H305">
            <v>0.38</v>
          </cell>
          <cell r="J305">
            <v>0.67320000000000002</v>
          </cell>
          <cell r="K305">
            <v>0.53856000000000004</v>
          </cell>
          <cell r="L305">
            <v>0.38</v>
          </cell>
        </row>
        <row r="306">
          <cell r="A306" t="str">
            <v>87-10-0241</v>
          </cell>
          <cell r="B306" t="str">
            <v>Hydrangea macr. 'Mariesii Perfecta'</v>
          </cell>
          <cell r="C306" t="str">
            <v>MP104</v>
          </cell>
          <cell r="D306" t="str">
            <v>Directly</v>
          </cell>
          <cell r="F306">
            <v>0.55000000000000004</v>
          </cell>
          <cell r="G306">
            <v>0.44</v>
          </cell>
          <cell r="H306">
            <v>0.38</v>
          </cell>
          <cell r="J306">
            <v>0.67320000000000002</v>
          </cell>
          <cell r="K306">
            <v>0.53856000000000004</v>
          </cell>
          <cell r="L306">
            <v>0.38</v>
          </cell>
        </row>
        <row r="307">
          <cell r="A307" t="str">
            <v>87-10-1154</v>
          </cell>
          <cell r="B307" t="str">
            <v>Hydrangea macr. 'Merveille Sanguinea'</v>
          </cell>
          <cell r="C307" t="str">
            <v>MP104</v>
          </cell>
          <cell r="D307" t="str">
            <v>Directly</v>
          </cell>
          <cell r="F307">
            <v>0.63</v>
          </cell>
          <cell r="G307">
            <v>0.52</v>
          </cell>
          <cell r="H307">
            <v>0.46</v>
          </cell>
          <cell r="J307">
            <v>0.77112000000000003</v>
          </cell>
          <cell r="K307">
            <v>0.63648000000000005</v>
          </cell>
          <cell r="L307">
            <v>0.46</v>
          </cell>
        </row>
        <row r="308">
          <cell r="A308" t="str">
            <v>87-10-0242</v>
          </cell>
          <cell r="B308" t="str">
            <v>Hydrangea macr. 'Messelina'</v>
          </cell>
          <cell r="C308" t="str">
            <v>MP104</v>
          </cell>
          <cell r="D308" t="str">
            <v>Directly</v>
          </cell>
          <cell r="F308">
            <v>0.55000000000000004</v>
          </cell>
          <cell r="G308">
            <v>0.44</v>
          </cell>
          <cell r="H308">
            <v>0.38</v>
          </cell>
          <cell r="J308">
            <v>0.67320000000000002</v>
          </cell>
          <cell r="K308">
            <v>0.53856000000000004</v>
          </cell>
          <cell r="L308">
            <v>0.38</v>
          </cell>
        </row>
        <row r="309">
          <cell r="A309" t="str">
            <v>87-10-0234</v>
          </cell>
          <cell r="B309" t="str">
            <v>Hydrangea macr. 'Mini Hornli' (Hornli)</v>
          </cell>
          <cell r="C309" t="str">
            <v>MP104</v>
          </cell>
          <cell r="D309" t="str">
            <v>Directly</v>
          </cell>
          <cell r="F309">
            <v>0.55000000000000004</v>
          </cell>
          <cell r="G309">
            <v>0.44</v>
          </cell>
          <cell r="H309">
            <v>0.38</v>
          </cell>
          <cell r="J309">
            <v>0.67320000000000002</v>
          </cell>
          <cell r="K309">
            <v>0.53856000000000004</v>
          </cell>
          <cell r="L309">
            <v>0.38</v>
          </cell>
        </row>
        <row r="310">
          <cell r="A310" t="str">
            <v>87-10-0243</v>
          </cell>
          <cell r="B310" t="str">
            <v>Hydrangea macr. 'Miss Hepburn'</v>
          </cell>
          <cell r="C310" t="str">
            <v>MP104</v>
          </cell>
          <cell r="D310" t="str">
            <v>Directly</v>
          </cell>
          <cell r="F310">
            <v>0.55000000000000004</v>
          </cell>
          <cell r="G310">
            <v>0.44</v>
          </cell>
          <cell r="H310">
            <v>0.38</v>
          </cell>
          <cell r="J310">
            <v>0.67320000000000002</v>
          </cell>
          <cell r="K310">
            <v>0.53856000000000004</v>
          </cell>
          <cell r="L310">
            <v>0.38</v>
          </cell>
        </row>
        <row r="311">
          <cell r="A311" t="str">
            <v>87-10-1668</v>
          </cell>
          <cell r="B311" t="str">
            <v>Hydrangea macr. 'you and me  Miss Saori' PBR ®</v>
          </cell>
          <cell r="C311" t="str">
            <v>MP104</v>
          </cell>
          <cell r="D311" t="str">
            <v>week 16</v>
          </cell>
          <cell r="F311">
            <v>1.36</v>
          </cell>
          <cell r="G311">
            <v>1.25</v>
          </cell>
          <cell r="H311">
            <v>1.19</v>
          </cell>
          <cell r="J311">
            <v>1.6646400000000001</v>
          </cell>
          <cell r="K311">
            <v>1.53</v>
          </cell>
          <cell r="L311">
            <v>1.19</v>
          </cell>
        </row>
        <row r="312">
          <cell r="A312" t="str">
            <v>87-10-0244</v>
          </cell>
          <cell r="B312" t="str">
            <v>Hydrangea macr. 'Mme E. Mouillère'</v>
          </cell>
          <cell r="C312" t="str">
            <v>MP104</v>
          </cell>
          <cell r="D312" t="str">
            <v>Directly</v>
          </cell>
          <cell r="F312">
            <v>0.55000000000000004</v>
          </cell>
          <cell r="G312">
            <v>0.44</v>
          </cell>
          <cell r="H312">
            <v>0.38</v>
          </cell>
          <cell r="J312">
            <v>0.67320000000000002</v>
          </cell>
          <cell r="K312">
            <v>0.53856000000000004</v>
          </cell>
          <cell r="L312">
            <v>0.38</v>
          </cell>
        </row>
        <row r="313">
          <cell r="A313" t="str">
            <v>87-10-0245</v>
          </cell>
          <cell r="B313" t="str">
            <v>Hydrangea macr. 'Nikko Blue'</v>
          </cell>
          <cell r="C313" t="str">
            <v>MP104</v>
          </cell>
          <cell r="D313" t="str">
            <v>week 20</v>
          </cell>
          <cell r="F313">
            <v>0.55000000000000004</v>
          </cell>
          <cell r="G313">
            <v>0.44</v>
          </cell>
          <cell r="H313">
            <v>0.38</v>
          </cell>
          <cell r="J313">
            <v>0.67320000000000002</v>
          </cell>
          <cell r="K313">
            <v>0.53856000000000004</v>
          </cell>
          <cell r="L313">
            <v>0.38</v>
          </cell>
        </row>
        <row r="314">
          <cell r="A314" t="str">
            <v>87-10-1669</v>
          </cell>
          <cell r="B314" t="str">
            <v>Hydrangea macr. 'Papagei'</v>
          </cell>
          <cell r="C314" t="str">
            <v>MP104</v>
          </cell>
          <cell r="D314" t="str">
            <v>Directly</v>
          </cell>
          <cell r="F314">
            <v>0.55000000000000004</v>
          </cell>
          <cell r="G314">
            <v>0.44</v>
          </cell>
          <cell r="H314">
            <v>0.38</v>
          </cell>
          <cell r="J314">
            <v>0.67320000000000002</v>
          </cell>
          <cell r="K314">
            <v>0.53856000000000004</v>
          </cell>
          <cell r="L314">
            <v>0.38</v>
          </cell>
        </row>
        <row r="315">
          <cell r="A315" t="str">
            <v>87-10-0914</v>
          </cell>
          <cell r="B315" t="str">
            <v>Hydrangea macr. 'Pax' (Nymphe)</v>
          </cell>
          <cell r="C315" t="str">
            <v>MP104</v>
          </cell>
          <cell r="D315" t="str">
            <v>Directly</v>
          </cell>
          <cell r="F315">
            <v>0.55000000000000004</v>
          </cell>
          <cell r="G315">
            <v>0.44</v>
          </cell>
          <cell r="H315">
            <v>0.38</v>
          </cell>
          <cell r="J315">
            <v>0.67320000000000002</v>
          </cell>
          <cell r="K315">
            <v>0.53856000000000004</v>
          </cell>
          <cell r="L315">
            <v>0.38</v>
          </cell>
        </row>
        <row r="316">
          <cell r="A316" t="str">
            <v>87-10-0915</v>
          </cell>
          <cell r="B316" t="str">
            <v>Hydrangea macrophylla Peppermint ('RIE 13'PBR) ®</v>
          </cell>
          <cell r="C316" t="str">
            <v>MP104</v>
          </cell>
          <cell r="D316" t="str">
            <v>Directly</v>
          </cell>
          <cell r="F316">
            <v>1.36</v>
          </cell>
          <cell r="G316">
            <v>1.25</v>
          </cell>
          <cell r="H316">
            <v>1.19</v>
          </cell>
          <cell r="J316">
            <v>1.6646400000000001</v>
          </cell>
          <cell r="K316">
            <v>1.53</v>
          </cell>
          <cell r="L316">
            <v>1.19</v>
          </cell>
        </row>
        <row r="317">
          <cell r="A317" t="str">
            <v>87-10-1479</v>
          </cell>
          <cell r="B317" t="str">
            <v>Hydrangea macrophylla Princess Diana ('H213'PBR) ®</v>
          </cell>
          <cell r="C317" t="str">
            <v>MP104</v>
          </cell>
          <cell r="D317" t="str">
            <v>Directly</v>
          </cell>
          <cell r="F317">
            <v>1.36</v>
          </cell>
          <cell r="G317">
            <v>1.25</v>
          </cell>
          <cell r="H317">
            <v>1.19</v>
          </cell>
          <cell r="J317">
            <v>1.6646400000000001</v>
          </cell>
          <cell r="K317">
            <v>1.53</v>
          </cell>
          <cell r="L317">
            <v>1.19</v>
          </cell>
        </row>
        <row r="318">
          <cell r="A318" t="str">
            <v>87-10-0247</v>
          </cell>
          <cell r="B318" t="str">
            <v>Hydrangea macr. 'Pia'</v>
          </cell>
          <cell r="C318" t="str">
            <v>MP104</v>
          </cell>
          <cell r="D318" t="str">
            <v>Directly</v>
          </cell>
          <cell r="F318">
            <v>0.55000000000000004</v>
          </cell>
          <cell r="G318">
            <v>0.44</v>
          </cell>
          <cell r="H318">
            <v>0.38</v>
          </cell>
          <cell r="J318">
            <v>0.67320000000000002</v>
          </cell>
          <cell r="K318">
            <v>0.53856000000000004</v>
          </cell>
          <cell r="L318">
            <v>0.38</v>
          </cell>
        </row>
        <row r="319">
          <cell r="A319" t="str">
            <v>87-10-1003</v>
          </cell>
          <cell r="B319" t="str">
            <v>Hydrangea macr. 'Red Baron' (Schone Bautznerin)</v>
          </cell>
          <cell r="C319" t="str">
            <v>MP104</v>
          </cell>
          <cell r="D319" t="str">
            <v>week 20</v>
          </cell>
          <cell r="F319">
            <v>0.55000000000000004</v>
          </cell>
          <cell r="G319">
            <v>0.44</v>
          </cell>
          <cell r="H319">
            <v>0.38</v>
          </cell>
          <cell r="J319">
            <v>0.67320000000000002</v>
          </cell>
          <cell r="K319">
            <v>0.53856000000000004</v>
          </cell>
          <cell r="L319">
            <v>0.38</v>
          </cell>
        </row>
        <row r="320">
          <cell r="A320" t="str">
            <v>87-10-0249</v>
          </cell>
          <cell r="B320" t="str">
            <v>Hydrangea macr. 'Renate Steiniger'</v>
          </cell>
          <cell r="C320" t="str">
            <v>MP104</v>
          </cell>
          <cell r="D320" t="str">
            <v>Directly</v>
          </cell>
          <cell r="F320">
            <v>0.55000000000000004</v>
          </cell>
          <cell r="G320">
            <v>0.44</v>
          </cell>
          <cell r="H320">
            <v>0.38</v>
          </cell>
          <cell r="J320">
            <v>0.67320000000000002</v>
          </cell>
          <cell r="K320">
            <v>0.53856000000000004</v>
          </cell>
          <cell r="L320">
            <v>0.38</v>
          </cell>
        </row>
        <row r="321">
          <cell r="A321" t="str">
            <v>87-10-0250</v>
          </cell>
          <cell r="B321" t="str">
            <v>Hydrangea macr. 'Rotkehlchen'</v>
          </cell>
          <cell r="C321" t="str">
            <v>MP104</v>
          </cell>
          <cell r="D321" t="str">
            <v>Directly</v>
          </cell>
          <cell r="F321">
            <v>0.55000000000000004</v>
          </cell>
          <cell r="G321">
            <v>0.44</v>
          </cell>
          <cell r="H321">
            <v>0.38</v>
          </cell>
          <cell r="J321">
            <v>0.67320000000000002</v>
          </cell>
          <cell r="K321">
            <v>0.53856000000000004</v>
          </cell>
          <cell r="L321">
            <v>0.38</v>
          </cell>
        </row>
        <row r="322">
          <cell r="A322" t="str">
            <v>87-10-0251</v>
          </cell>
          <cell r="B322" t="str">
            <v xml:space="preserve">Hydrangea macr. 'Rotschwanz' (Teller red) </v>
          </cell>
          <cell r="C322" t="str">
            <v>MP104</v>
          </cell>
          <cell r="D322" t="str">
            <v>Directly</v>
          </cell>
          <cell r="F322">
            <v>0.55000000000000004</v>
          </cell>
          <cell r="G322">
            <v>0.44</v>
          </cell>
          <cell r="H322">
            <v>0.38</v>
          </cell>
          <cell r="J322">
            <v>0.67320000000000002</v>
          </cell>
          <cell r="K322">
            <v>0.53856000000000004</v>
          </cell>
          <cell r="L322">
            <v>0.38</v>
          </cell>
        </row>
        <row r="323">
          <cell r="A323" t="str">
            <v>87-10-0916</v>
          </cell>
          <cell r="B323" t="str">
            <v>Hydrnagea macr. 'Schone Bautzenerin'</v>
          </cell>
          <cell r="C323" t="str">
            <v>MP104</v>
          </cell>
          <cell r="D323" t="str">
            <v>Directly</v>
          </cell>
          <cell r="F323">
            <v>0.55000000000000004</v>
          </cell>
          <cell r="G323">
            <v>0.44</v>
          </cell>
          <cell r="H323">
            <v>0.38</v>
          </cell>
          <cell r="J323">
            <v>0.67320000000000002</v>
          </cell>
          <cell r="K323">
            <v>0.53856000000000004</v>
          </cell>
          <cell r="L323">
            <v>0.38</v>
          </cell>
        </row>
        <row r="324">
          <cell r="A324" t="str">
            <v>87-10-1428</v>
          </cell>
          <cell r="B324" t="str">
            <v>Hydrangea macr. 'Snowball'</v>
          </cell>
          <cell r="C324" t="str">
            <v>MP104</v>
          </cell>
          <cell r="D324" t="str">
            <v>week 20</v>
          </cell>
          <cell r="F324">
            <v>0.55000000000000004</v>
          </cell>
          <cell r="G324">
            <v>0.44</v>
          </cell>
          <cell r="H324">
            <v>0.38</v>
          </cell>
          <cell r="J324">
            <v>0.67320000000000002</v>
          </cell>
          <cell r="K324">
            <v>0.53856000000000004</v>
          </cell>
          <cell r="L324">
            <v>0.38</v>
          </cell>
        </row>
        <row r="325">
          <cell r="A325" t="str">
            <v>87-10-0253</v>
          </cell>
          <cell r="B325" t="str">
            <v>Hydrangea macr. 'Soeur Thérèse'</v>
          </cell>
          <cell r="C325" t="str">
            <v>MP104</v>
          </cell>
          <cell r="D325" t="str">
            <v>Directly</v>
          </cell>
          <cell r="F325">
            <v>0.55000000000000004</v>
          </cell>
          <cell r="G325">
            <v>0.44</v>
          </cell>
          <cell r="H325">
            <v>0.38</v>
          </cell>
          <cell r="J325">
            <v>0.67320000000000002</v>
          </cell>
          <cell r="K325">
            <v>0.53856000000000004</v>
          </cell>
          <cell r="L325">
            <v>0.38</v>
          </cell>
        </row>
        <row r="326">
          <cell r="A326" t="str">
            <v>87-10-0254</v>
          </cell>
          <cell r="B326" t="str">
            <v>Hydrangea macr. 'Taube' (Teller Pink)</v>
          </cell>
          <cell r="C326" t="str">
            <v>MP104</v>
          </cell>
          <cell r="D326" t="str">
            <v>Directly</v>
          </cell>
          <cell r="F326">
            <v>0.55000000000000004</v>
          </cell>
          <cell r="G326">
            <v>0.44</v>
          </cell>
          <cell r="H326">
            <v>0.38</v>
          </cell>
          <cell r="J326">
            <v>0.67320000000000002</v>
          </cell>
          <cell r="K326">
            <v>0.53856000000000004</v>
          </cell>
          <cell r="L326">
            <v>0.38</v>
          </cell>
        </row>
        <row r="327">
          <cell r="A327" t="str">
            <v>87-10-1670</v>
          </cell>
          <cell r="B327" t="str">
            <v xml:space="preserve">Hydrangea macrophylla You&amp;Me Together ('Youmefive'PBR) </v>
          </cell>
          <cell r="C327" t="str">
            <v>MP104</v>
          </cell>
          <cell r="D327" t="str">
            <v>Directly</v>
          </cell>
          <cell r="F327">
            <v>1.36</v>
          </cell>
          <cell r="G327">
            <v>1.25</v>
          </cell>
          <cell r="H327">
            <v>1.19</v>
          </cell>
          <cell r="J327">
            <v>1.6646400000000001</v>
          </cell>
          <cell r="K327">
            <v>1.53</v>
          </cell>
          <cell r="L327">
            <v>1.19</v>
          </cell>
        </row>
        <row r="328">
          <cell r="A328" t="str">
            <v>87-10-1156</v>
          </cell>
          <cell r="B328" t="str">
            <v>Hydrangea macr. 'Tricolor'</v>
          </cell>
          <cell r="C328" t="str">
            <v>MP104</v>
          </cell>
          <cell r="D328" t="str">
            <v>Directly</v>
          </cell>
          <cell r="F328">
            <v>0.73000000000000009</v>
          </cell>
          <cell r="G328">
            <v>0.62</v>
          </cell>
          <cell r="H328">
            <v>0.56000000000000005</v>
          </cell>
          <cell r="J328">
            <v>0.89352000000000009</v>
          </cell>
          <cell r="K328">
            <v>0.75888</v>
          </cell>
          <cell r="L328">
            <v>0.56000000000000005</v>
          </cell>
        </row>
        <row r="329">
          <cell r="A329" t="str">
            <v>87-10-0227</v>
          </cell>
          <cell r="B329" t="str">
            <v>Hydrangea macr. 'Twilight' (Fasan)</v>
          </cell>
          <cell r="C329" t="str">
            <v>MP104</v>
          </cell>
          <cell r="D329" t="str">
            <v>Directly</v>
          </cell>
          <cell r="F329">
            <v>0.55000000000000004</v>
          </cell>
          <cell r="G329">
            <v>0.44</v>
          </cell>
          <cell r="H329">
            <v>0.38</v>
          </cell>
          <cell r="J329">
            <v>0.67320000000000002</v>
          </cell>
          <cell r="K329">
            <v>0.53856000000000004</v>
          </cell>
          <cell r="L329">
            <v>0.38</v>
          </cell>
        </row>
        <row r="330">
          <cell r="A330" t="str">
            <v>87-10-1671</v>
          </cell>
          <cell r="B330" t="str">
            <v>Hydrangea macr. 'Wedu' PBR ®</v>
          </cell>
          <cell r="C330" t="str">
            <v>MP104</v>
          </cell>
          <cell r="D330" t="str">
            <v>Directly</v>
          </cell>
          <cell r="F330">
            <v>1.36</v>
          </cell>
          <cell r="G330">
            <v>1.25</v>
          </cell>
          <cell r="H330">
            <v>1.19</v>
          </cell>
          <cell r="J330">
            <v>1.6646400000000001</v>
          </cell>
          <cell r="K330">
            <v>1.53</v>
          </cell>
          <cell r="L330">
            <v>1.19</v>
          </cell>
        </row>
        <row r="331">
          <cell r="A331" t="str">
            <v>87-10-1326</v>
          </cell>
          <cell r="B331" t="str">
            <v>Hydrangea macr. 'White Wave' (Mariesii Grandiflora)</v>
          </cell>
          <cell r="C331" t="str">
            <v>MP104</v>
          </cell>
          <cell r="D331" t="str">
            <v>Directly</v>
          </cell>
          <cell r="F331">
            <v>0.55000000000000004</v>
          </cell>
          <cell r="G331">
            <v>0.44</v>
          </cell>
          <cell r="H331">
            <v>0.38</v>
          </cell>
          <cell r="J331">
            <v>0.67320000000000002</v>
          </cell>
          <cell r="K331">
            <v>0.53856000000000004</v>
          </cell>
          <cell r="L331">
            <v>0.38</v>
          </cell>
        </row>
        <row r="332">
          <cell r="A332" t="str">
            <v>87-10-0255</v>
          </cell>
          <cell r="B332" t="str">
            <v>Hydrangea macr. 'Yola'</v>
          </cell>
          <cell r="C332" t="str">
            <v>MP104</v>
          </cell>
          <cell r="D332" t="str">
            <v>Directly</v>
          </cell>
          <cell r="F332">
            <v>0.55000000000000004</v>
          </cell>
          <cell r="G332">
            <v>0.44</v>
          </cell>
          <cell r="H332">
            <v>0.38</v>
          </cell>
          <cell r="J332">
            <v>0.67320000000000002</v>
          </cell>
          <cell r="K332">
            <v>0.53856000000000004</v>
          </cell>
          <cell r="L332">
            <v>0.38</v>
          </cell>
        </row>
        <row r="333">
          <cell r="A333" t="str">
            <v>87-10-1480</v>
          </cell>
          <cell r="B333" t="str">
            <v xml:space="preserve">Hydrangea macrophylla You&amp;Me Perfection ('Perfrie'PBR) ® </v>
          </cell>
          <cell r="C333" t="str">
            <v>MP104</v>
          </cell>
          <cell r="D333" t="str">
            <v>Directly</v>
          </cell>
          <cell r="F333">
            <v>1.36</v>
          </cell>
          <cell r="G333">
            <v>1.25</v>
          </cell>
          <cell r="H333">
            <v>1.19</v>
          </cell>
          <cell r="J333">
            <v>1.6646400000000001</v>
          </cell>
          <cell r="K333">
            <v>1.53</v>
          </cell>
          <cell r="L333">
            <v>1.19</v>
          </cell>
        </row>
        <row r="334">
          <cell r="A334" t="str">
            <v>87-10-1579</v>
          </cell>
          <cell r="B334" t="str">
            <v>Hydrangea paniculata Baby Lace ('PIIHP1'PBR) ®</v>
          </cell>
          <cell r="C334" t="str">
            <v>MP104</v>
          </cell>
          <cell r="D334" t="str">
            <v>Directly</v>
          </cell>
          <cell r="F334">
            <v>1.5</v>
          </cell>
          <cell r="G334">
            <v>1.39</v>
          </cell>
          <cell r="H334">
            <v>1.33</v>
          </cell>
          <cell r="J334">
            <v>1.8359999999999999</v>
          </cell>
          <cell r="K334">
            <v>1.70136</v>
          </cell>
          <cell r="L334">
            <v>1.33</v>
          </cell>
        </row>
        <row r="335">
          <cell r="A335" t="str">
            <v>87-10-1126</v>
          </cell>
          <cell r="B335" t="str">
            <v>Hydranghea pan. 'Bombshell' PBR ®</v>
          </cell>
          <cell r="C335" t="str">
            <v>MP104</v>
          </cell>
          <cell r="D335" t="str">
            <v>Directly</v>
          </cell>
          <cell r="F335">
            <v>1.36</v>
          </cell>
          <cell r="G335">
            <v>1.25</v>
          </cell>
          <cell r="H335">
            <v>1.19</v>
          </cell>
          <cell r="J335">
            <v>1.6646400000000001</v>
          </cell>
          <cell r="K335">
            <v>1.53</v>
          </cell>
          <cell r="L335">
            <v>1.19</v>
          </cell>
        </row>
        <row r="336">
          <cell r="A336" t="str">
            <v>87-10-0256</v>
          </cell>
          <cell r="B336" t="str">
            <v>Hydrangea pan. 'Candlelight' PBR ®</v>
          </cell>
          <cell r="C336" t="str">
            <v>MP104</v>
          </cell>
          <cell r="D336" t="str">
            <v>Directly</v>
          </cell>
          <cell r="F336">
            <v>1.36</v>
          </cell>
          <cell r="G336">
            <v>1.25</v>
          </cell>
          <cell r="H336">
            <v>1.19</v>
          </cell>
          <cell r="J336">
            <v>1.6646400000000001</v>
          </cell>
          <cell r="K336">
            <v>1.53</v>
          </cell>
          <cell r="L336">
            <v>1.19</v>
          </cell>
        </row>
        <row r="337">
          <cell r="A337" t="str">
            <v>87-10-0917</v>
          </cell>
          <cell r="B337" t="str">
            <v>Hydrangea paniculata Confetti ('Vlasveld 02'PBR) ®</v>
          </cell>
          <cell r="C337" t="str">
            <v>MP104</v>
          </cell>
          <cell r="D337" t="str">
            <v>Directly</v>
          </cell>
          <cell r="F337">
            <v>1.36</v>
          </cell>
          <cell r="G337">
            <v>1.25</v>
          </cell>
          <cell r="H337">
            <v>1.19</v>
          </cell>
          <cell r="J337">
            <v>1.6646400000000001</v>
          </cell>
          <cell r="K337">
            <v>1.53</v>
          </cell>
          <cell r="L337">
            <v>1.19</v>
          </cell>
        </row>
        <row r="338">
          <cell r="A338" t="str">
            <v>87-10-0257</v>
          </cell>
          <cell r="B338" t="str">
            <v>Hydrangea pan. 'Dharuma'</v>
          </cell>
          <cell r="C338" t="str">
            <v>MP104</v>
          </cell>
          <cell r="D338" t="str">
            <v>Directly</v>
          </cell>
          <cell r="F338">
            <v>0.55000000000000004</v>
          </cell>
          <cell r="G338">
            <v>0.44</v>
          </cell>
          <cell r="H338">
            <v>0.38</v>
          </cell>
          <cell r="J338">
            <v>0.67320000000000002</v>
          </cell>
          <cell r="K338">
            <v>0.53856000000000004</v>
          </cell>
          <cell r="L338">
            <v>0.38</v>
          </cell>
        </row>
        <row r="339">
          <cell r="A339" t="str">
            <v>87-10-1580</v>
          </cell>
          <cell r="B339" t="str">
            <v>Hydrangea paniculata Diamant Rouge® ('Rendia'PBR) ®</v>
          </cell>
          <cell r="C339" t="str">
            <v>MP104</v>
          </cell>
          <cell r="D339" t="str">
            <v>Directly</v>
          </cell>
          <cell r="F339">
            <v>1.36</v>
          </cell>
          <cell r="G339">
            <v>1.25</v>
          </cell>
          <cell r="H339">
            <v>1.19</v>
          </cell>
          <cell r="J339">
            <v>1.6646400000000001</v>
          </cell>
          <cell r="K339">
            <v>1.53</v>
          </cell>
          <cell r="L339">
            <v>1.19</v>
          </cell>
        </row>
        <row r="340">
          <cell r="A340" t="str">
            <v>87-10-1581</v>
          </cell>
          <cell r="B340" t="str">
            <v>Hydrangea paniculata Diamantino® ('Ren101'PBR) ®</v>
          </cell>
          <cell r="C340" t="str">
            <v>MP104</v>
          </cell>
          <cell r="D340" t="str">
            <v>Directly</v>
          </cell>
          <cell r="F340">
            <v>1.36</v>
          </cell>
          <cell r="G340">
            <v>1.25</v>
          </cell>
          <cell r="H340">
            <v>1.19</v>
          </cell>
          <cell r="J340">
            <v>1.6646400000000001</v>
          </cell>
          <cell r="K340">
            <v>1.53</v>
          </cell>
          <cell r="L340">
            <v>1.19</v>
          </cell>
        </row>
        <row r="341">
          <cell r="A341" t="str">
            <v>87-10-1672</v>
          </cell>
          <cell r="B341" t="str">
            <v>Hydrangea pan. 'Early Harry' PBR ®</v>
          </cell>
          <cell r="C341" t="str">
            <v>MP104</v>
          </cell>
          <cell r="D341" t="str">
            <v>Directly</v>
          </cell>
          <cell r="F341">
            <v>1.5</v>
          </cell>
          <cell r="G341">
            <v>1.39</v>
          </cell>
          <cell r="H341">
            <v>1.33</v>
          </cell>
          <cell r="J341">
            <v>1.8359999999999999</v>
          </cell>
          <cell r="K341">
            <v>1.70136</v>
          </cell>
          <cell r="L341">
            <v>1.33</v>
          </cell>
        </row>
        <row r="342">
          <cell r="A342" t="str">
            <v>87-10-1327</v>
          </cell>
          <cell r="B342" t="str">
            <v>Hydrangea pan. 'Early Sensation'  PBR ®</v>
          </cell>
          <cell r="C342" t="str">
            <v>MP104</v>
          </cell>
          <cell r="D342" t="str">
            <v>Directly</v>
          </cell>
          <cell r="F342">
            <v>1.5</v>
          </cell>
          <cell r="G342">
            <v>1.39</v>
          </cell>
          <cell r="H342">
            <v>1.33</v>
          </cell>
          <cell r="J342">
            <v>1.8359999999999999</v>
          </cell>
          <cell r="K342">
            <v>1.70136</v>
          </cell>
          <cell r="L342">
            <v>1.33</v>
          </cell>
        </row>
        <row r="343">
          <cell r="A343" t="str">
            <v>87-10-1582</v>
          </cell>
          <cell r="B343" t="str">
            <v>Hydrangea paniculata Fraise Melba® ('Renba'PBR) ®</v>
          </cell>
          <cell r="C343" t="str">
            <v>MP104</v>
          </cell>
          <cell r="D343" t="str">
            <v>Directly</v>
          </cell>
          <cell r="F343">
            <v>1.36</v>
          </cell>
          <cell r="G343">
            <v>1.25</v>
          </cell>
          <cell r="H343">
            <v>1.19</v>
          </cell>
          <cell r="J343">
            <v>1.6646400000000001</v>
          </cell>
          <cell r="K343">
            <v>1.53</v>
          </cell>
          <cell r="L343">
            <v>1.19</v>
          </cell>
        </row>
        <row r="344">
          <cell r="A344" t="str">
            <v>87-10-0259</v>
          </cell>
          <cell r="B344" t="str">
            <v>Hydrangea pan. 'Grandiflora'</v>
          </cell>
          <cell r="C344" t="str">
            <v>MP104</v>
          </cell>
          <cell r="D344" t="str">
            <v>Directly</v>
          </cell>
          <cell r="F344">
            <v>0.55000000000000004</v>
          </cell>
          <cell r="G344">
            <v>0.44</v>
          </cell>
          <cell r="H344">
            <v>0.38</v>
          </cell>
          <cell r="J344">
            <v>0.67320000000000002</v>
          </cell>
          <cell r="K344">
            <v>0.53856000000000004</v>
          </cell>
          <cell r="L344">
            <v>0.38</v>
          </cell>
        </row>
        <row r="345">
          <cell r="A345" t="str">
            <v>87-10-1673</v>
          </cell>
          <cell r="B345" t="str">
            <v>Hydrangea pan. 'Grandiflora'</v>
          </cell>
          <cell r="C345" t="str">
            <v>MP84</v>
          </cell>
          <cell r="D345" t="str">
            <v>Directly</v>
          </cell>
          <cell r="F345">
            <v>0.55000000000000004</v>
          </cell>
          <cell r="G345">
            <v>0.44</v>
          </cell>
          <cell r="H345">
            <v>0.38</v>
          </cell>
          <cell r="J345">
            <v>0.67320000000000002</v>
          </cell>
          <cell r="K345">
            <v>0.53856000000000004</v>
          </cell>
          <cell r="L345">
            <v>0.38</v>
          </cell>
        </row>
        <row r="346">
          <cell r="A346" t="str">
            <v>87-10-1674</v>
          </cell>
          <cell r="B346" t="str">
            <v>Hydrangea pan. 'Graffiti' PBR®</v>
          </cell>
          <cell r="C346" t="str">
            <v>MP104</v>
          </cell>
          <cell r="D346" t="str">
            <v>Directly</v>
          </cell>
          <cell r="F346">
            <v>1.43</v>
          </cell>
          <cell r="G346">
            <v>1.32</v>
          </cell>
          <cell r="H346">
            <v>1.26</v>
          </cell>
          <cell r="J346">
            <v>1.7503200000000001</v>
          </cell>
          <cell r="K346">
            <v>1.61568</v>
          </cell>
          <cell r="L346">
            <v>1.26</v>
          </cell>
        </row>
        <row r="347">
          <cell r="A347" t="str">
            <v>87-10-1675</v>
          </cell>
          <cell r="B347" t="str">
            <v>Hydrngea pan. Hercules'PBR ®</v>
          </cell>
          <cell r="C347" t="str">
            <v>MP104</v>
          </cell>
          <cell r="D347" t="str">
            <v>Directly</v>
          </cell>
          <cell r="F347">
            <v>1.43</v>
          </cell>
          <cell r="G347">
            <v>1.32</v>
          </cell>
          <cell r="H347">
            <v>1.26</v>
          </cell>
          <cell r="J347">
            <v>1.7503200000000001</v>
          </cell>
          <cell r="K347">
            <v>1.61568</v>
          </cell>
          <cell r="L347">
            <v>1.26</v>
          </cell>
        </row>
        <row r="348">
          <cell r="A348" t="str">
            <v>87-10-0260</v>
          </cell>
          <cell r="B348" t="str">
            <v>Hydrangea pan. 'Kyushu'</v>
          </cell>
          <cell r="C348" t="str">
            <v>MP104</v>
          </cell>
          <cell r="D348" t="str">
            <v>Directly</v>
          </cell>
          <cell r="F348">
            <v>0.55000000000000004</v>
          </cell>
          <cell r="G348">
            <v>0.44</v>
          </cell>
          <cell r="H348">
            <v>0.38</v>
          </cell>
          <cell r="J348">
            <v>0.67320000000000002</v>
          </cell>
          <cell r="K348">
            <v>0.53856000000000004</v>
          </cell>
          <cell r="L348">
            <v>0.38</v>
          </cell>
        </row>
        <row r="349">
          <cell r="A349" t="str">
            <v>87-10-0261</v>
          </cell>
          <cell r="B349" t="str">
            <v>Hydrangea pan. 'Levana' PBR ®</v>
          </cell>
          <cell r="C349" t="str">
            <v>MP104</v>
          </cell>
          <cell r="D349" t="str">
            <v>Directly</v>
          </cell>
          <cell r="F349">
            <v>1.36</v>
          </cell>
          <cell r="G349">
            <v>1.25</v>
          </cell>
          <cell r="H349">
            <v>1.19</v>
          </cell>
          <cell r="J349">
            <v>1.6646400000000001</v>
          </cell>
          <cell r="K349">
            <v>1.53</v>
          </cell>
          <cell r="L349">
            <v>1.19</v>
          </cell>
        </row>
        <row r="350">
          <cell r="A350" t="str">
            <v>87-10-0262</v>
          </cell>
          <cell r="B350" t="str">
            <v>Hydrangea pan. 'Limelight' PBR ®</v>
          </cell>
          <cell r="C350" t="str">
            <v>MP104</v>
          </cell>
          <cell r="D350" t="str">
            <v>Directly</v>
          </cell>
          <cell r="F350">
            <v>1.36</v>
          </cell>
          <cell r="G350">
            <v>1.25</v>
          </cell>
          <cell r="H350">
            <v>1.19</v>
          </cell>
          <cell r="J350">
            <v>1.6646400000000001</v>
          </cell>
          <cell r="K350">
            <v>1.53</v>
          </cell>
          <cell r="L350">
            <v>1.19</v>
          </cell>
        </row>
        <row r="351">
          <cell r="A351" t="str">
            <v>87-10-1676</v>
          </cell>
          <cell r="B351" t="str">
            <v>Hydrangea pan. 'Little Fresco'PBR®</v>
          </cell>
          <cell r="C351" t="str">
            <v>MP104</v>
          </cell>
          <cell r="D351" t="str">
            <v>Directly</v>
          </cell>
          <cell r="F351">
            <v>1.43</v>
          </cell>
          <cell r="G351">
            <v>1.32</v>
          </cell>
          <cell r="H351">
            <v>1.26</v>
          </cell>
          <cell r="J351">
            <v>1.7503200000000001</v>
          </cell>
          <cell r="K351">
            <v>1.61568</v>
          </cell>
          <cell r="L351">
            <v>1.26</v>
          </cell>
        </row>
        <row r="352">
          <cell r="A352" t="str">
            <v>87-10-1056</v>
          </cell>
          <cell r="B352" t="str">
            <v>Hydrangea pan. 'Little Lime' PBR ®</v>
          </cell>
          <cell r="C352" t="str">
            <v>MP104</v>
          </cell>
          <cell r="D352" t="str">
            <v>Directly</v>
          </cell>
          <cell r="F352">
            <v>1.71</v>
          </cell>
          <cell r="G352">
            <v>1.6</v>
          </cell>
          <cell r="H352">
            <v>1.54</v>
          </cell>
          <cell r="J352">
            <v>2.0930400000000002</v>
          </cell>
          <cell r="K352">
            <v>1.9583999999999999</v>
          </cell>
          <cell r="L352">
            <v>1.54</v>
          </cell>
        </row>
        <row r="353">
          <cell r="A353" t="str">
            <v>87-10-1677</v>
          </cell>
          <cell r="B353" t="str">
            <v>Hydrangea pan. 'Little Spooky' PBR®</v>
          </cell>
          <cell r="C353" t="str">
            <v>MP104</v>
          </cell>
          <cell r="D353" t="str">
            <v>Directly</v>
          </cell>
          <cell r="F353">
            <v>1.43</v>
          </cell>
          <cell r="G353">
            <v>1.32</v>
          </cell>
          <cell r="H353">
            <v>1.26</v>
          </cell>
          <cell r="J353">
            <v>1.7503200000000001</v>
          </cell>
          <cell r="K353">
            <v>1.61568</v>
          </cell>
          <cell r="L353">
            <v>1.26</v>
          </cell>
        </row>
        <row r="354">
          <cell r="A354" t="str">
            <v>87-10-1678</v>
          </cell>
          <cell r="B354" t="str">
            <v xml:space="preserve">Hydrangea pan. 'Mojito"PBR ® </v>
          </cell>
          <cell r="C354" t="str">
            <v>MP104</v>
          </cell>
          <cell r="D354" t="str">
            <v>Directly</v>
          </cell>
          <cell r="F354">
            <v>1.43</v>
          </cell>
          <cell r="G354">
            <v>1.32</v>
          </cell>
          <cell r="H354">
            <v>1.26</v>
          </cell>
          <cell r="J354">
            <v>1.7503200000000001</v>
          </cell>
          <cell r="K354">
            <v>1.61568</v>
          </cell>
          <cell r="L354">
            <v>1.26</v>
          </cell>
        </row>
        <row r="355">
          <cell r="A355" t="str">
            <v>87-10-1583</v>
          </cell>
          <cell r="B355" t="str">
            <v>Hydrangea paniculata Pastelgreen® ('Rencolor'PBR) ®</v>
          </cell>
          <cell r="C355" t="str">
            <v>MP104</v>
          </cell>
          <cell r="D355" t="str">
            <v>Directly</v>
          </cell>
          <cell r="F355">
            <v>1.36</v>
          </cell>
          <cell r="G355">
            <v>1.25</v>
          </cell>
          <cell r="H355">
            <v>1.19</v>
          </cell>
          <cell r="J355">
            <v>1.6646400000000001</v>
          </cell>
          <cell r="K355">
            <v>1.53</v>
          </cell>
          <cell r="L355">
            <v>1.19</v>
          </cell>
        </row>
        <row r="356">
          <cell r="A356" t="str">
            <v>87-10-0263</v>
          </cell>
          <cell r="B356" t="str">
            <v>Hydrangea pan. 'Phantom'</v>
          </cell>
          <cell r="C356" t="str">
            <v>MP104</v>
          </cell>
          <cell r="D356" t="str">
            <v>Directly</v>
          </cell>
          <cell r="F356">
            <v>0.55000000000000004</v>
          </cell>
          <cell r="G356">
            <v>0.44</v>
          </cell>
          <cell r="H356">
            <v>0.38</v>
          </cell>
          <cell r="J356">
            <v>0.67320000000000002</v>
          </cell>
          <cell r="K356">
            <v>0.53856000000000004</v>
          </cell>
          <cell r="L356">
            <v>0.38</v>
          </cell>
        </row>
        <row r="357">
          <cell r="A357" t="str">
            <v>87-10-1158</v>
          </cell>
          <cell r="B357" t="str">
            <v>Hydrangea pan. 'Pink Beauty'</v>
          </cell>
          <cell r="C357" t="str">
            <v>MP104</v>
          </cell>
          <cell r="D357" t="str">
            <v>Directly</v>
          </cell>
          <cell r="F357">
            <v>0.55000000000000004</v>
          </cell>
          <cell r="G357">
            <v>0.44</v>
          </cell>
          <cell r="H357">
            <v>0.38</v>
          </cell>
          <cell r="J357">
            <v>0.67320000000000002</v>
          </cell>
          <cell r="K357">
            <v>0.53856000000000004</v>
          </cell>
          <cell r="L357">
            <v>0.38</v>
          </cell>
        </row>
        <row r="358">
          <cell r="A358" t="str">
            <v>87-10-0264</v>
          </cell>
          <cell r="B358" t="str">
            <v>Hydrangea pan. 'Pink Diamond'</v>
          </cell>
          <cell r="C358" t="str">
            <v>MP104</v>
          </cell>
          <cell r="D358" t="str">
            <v>Directly</v>
          </cell>
          <cell r="F358">
            <v>0.55000000000000004</v>
          </cell>
          <cell r="G358">
            <v>0.44</v>
          </cell>
          <cell r="H358">
            <v>0.38</v>
          </cell>
          <cell r="J358">
            <v>0.67320000000000002</v>
          </cell>
          <cell r="K358">
            <v>0.53856000000000004</v>
          </cell>
          <cell r="L358">
            <v>0.38</v>
          </cell>
        </row>
        <row r="359">
          <cell r="A359" t="str">
            <v>87-10-0265</v>
          </cell>
          <cell r="B359" t="str">
            <v>Hydrangea pan. 'Pink Lady'</v>
          </cell>
          <cell r="C359" t="str">
            <v>MP104</v>
          </cell>
          <cell r="D359" t="str">
            <v>Directly</v>
          </cell>
          <cell r="F359">
            <v>0.55000000000000004</v>
          </cell>
          <cell r="G359">
            <v>0.44</v>
          </cell>
          <cell r="H359">
            <v>0.38</v>
          </cell>
          <cell r="J359">
            <v>0.67320000000000002</v>
          </cell>
          <cell r="K359">
            <v>0.53856000000000004</v>
          </cell>
          <cell r="L359">
            <v>0.38</v>
          </cell>
        </row>
        <row r="360">
          <cell r="A360" t="str">
            <v>87-10-0854</v>
          </cell>
          <cell r="B360" t="str">
            <v>Hydrangea pan. 'Polar Bear' PBR ®</v>
          </cell>
          <cell r="C360" t="str">
            <v>MP104</v>
          </cell>
          <cell r="D360" t="str">
            <v>Directly</v>
          </cell>
          <cell r="F360">
            <v>1.36</v>
          </cell>
          <cell r="G360">
            <v>1.25</v>
          </cell>
          <cell r="H360">
            <v>1.19</v>
          </cell>
          <cell r="J360">
            <v>1.6646400000000001</v>
          </cell>
          <cell r="K360">
            <v>1.53</v>
          </cell>
          <cell r="L360">
            <v>1.19</v>
          </cell>
        </row>
        <row r="361">
          <cell r="A361" t="str">
            <v>87-10-1584</v>
          </cell>
          <cell r="B361" t="str">
            <v>Hydrangea pan. 'Polestar' PBR ®</v>
          </cell>
          <cell r="C361" t="str">
            <v>MP104</v>
          </cell>
          <cell r="D361" t="str">
            <v>Directly</v>
          </cell>
          <cell r="F361">
            <v>1.36</v>
          </cell>
          <cell r="G361">
            <v>1.25</v>
          </cell>
          <cell r="H361">
            <v>1.19</v>
          </cell>
          <cell r="J361">
            <v>1.6646400000000001</v>
          </cell>
          <cell r="K361">
            <v>1.53</v>
          </cell>
          <cell r="L361">
            <v>1.19</v>
          </cell>
        </row>
        <row r="362">
          <cell r="A362" t="str">
            <v>87-10-1585</v>
          </cell>
          <cell r="B362" t="str">
            <v>Hydrangea paniculata Prim'White® ('Dolprim'PBR)</v>
          </cell>
          <cell r="C362" t="str">
            <v>MP104</v>
          </cell>
          <cell r="D362" t="str">
            <v>Directly</v>
          </cell>
          <cell r="F362">
            <v>1.36</v>
          </cell>
          <cell r="G362">
            <v>1.25</v>
          </cell>
          <cell r="H362">
            <v>1.19</v>
          </cell>
          <cell r="J362">
            <v>1.6646400000000001</v>
          </cell>
          <cell r="K362">
            <v>1.53</v>
          </cell>
          <cell r="L362">
            <v>1.19</v>
          </cell>
        </row>
        <row r="363">
          <cell r="A363" t="str">
            <v>87-10-0267</v>
          </cell>
          <cell r="B363" t="str">
            <v>Hydrangea pan. 'Silver Dollar'</v>
          </cell>
          <cell r="C363" t="str">
            <v>MP104</v>
          </cell>
          <cell r="D363" t="str">
            <v>Directly</v>
          </cell>
          <cell r="F363">
            <v>0.55000000000000004</v>
          </cell>
          <cell r="G363">
            <v>0.44</v>
          </cell>
          <cell r="H363">
            <v>0.38</v>
          </cell>
          <cell r="J363">
            <v>0.67320000000000002</v>
          </cell>
          <cell r="K363">
            <v>0.53856000000000004</v>
          </cell>
          <cell r="L363">
            <v>0.38</v>
          </cell>
        </row>
        <row r="364">
          <cell r="A364" t="str">
            <v>87-10-1679</v>
          </cell>
          <cell r="B364" t="str">
            <v>Hydrangea paniculata 'Skyfall' PBR®</v>
          </cell>
          <cell r="C364" t="str">
            <v>MP104</v>
          </cell>
          <cell r="D364" t="str">
            <v>Directly</v>
          </cell>
          <cell r="F364">
            <v>1.36</v>
          </cell>
          <cell r="G364">
            <v>1.25</v>
          </cell>
          <cell r="H364">
            <v>1.19</v>
          </cell>
          <cell r="J364">
            <v>1.6646400000000001</v>
          </cell>
          <cell r="K364">
            <v>1.53</v>
          </cell>
          <cell r="L364">
            <v>1.19</v>
          </cell>
        </row>
        <row r="365">
          <cell r="A365" t="str">
            <v>87-10-0855</v>
          </cell>
          <cell r="B365" t="str">
            <v>Hydrangea paniculata Sundae Fraise® ('Rensun'PBR) ®</v>
          </cell>
          <cell r="C365" t="str">
            <v>MP104</v>
          </cell>
          <cell r="D365" t="str">
            <v>Directly</v>
          </cell>
          <cell r="F365">
            <v>1.36</v>
          </cell>
          <cell r="G365">
            <v>1.25</v>
          </cell>
          <cell r="H365">
            <v>1.19</v>
          </cell>
          <cell r="J365">
            <v>1.6646400000000001</v>
          </cell>
          <cell r="K365">
            <v>1.53</v>
          </cell>
          <cell r="L365">
            <v>1.19</v>
          </cell>
        </row>
        <row r="366">
          <cell r="A366" t="str">
            <v>87-10-0269</v>
          </cell>
          <cell r="B366" t="str">
            <v>Hydrangea pan. 'Tardiva'</v>
          </cell>
          <cell r="C366" t="str">
            <v>MP104</v>
          </cell>
          <cell r="D366" t="str">
            <v>Directly</v>
          </cell>
          <cell r="F366">
            <v>0.55000000000000004</v>
          </cell>
          <cell r="G366">
            <v>0.44</v>
          </cell>
          <cell r="H366">
            <v>0.38</v>
          </cell>
          <cell r="J366">
            <v>0.67320000000000002</v>
          </cell>
          <cell r="K366">
            <v>0.53856000000000004</v>
          </cell>
          <cell r="L366">
            <v>0.38</v>
          </cell>
        </row>
        <row r="367">
          <cell r="A367" t="str">
            <v>87-10-0270</v>
          </cell>
          <cell r="B367" t="str">
            <v>Hydrangea pan. 'Unique'</v>
          </cell>
          <cell r="C367" t="str">
            <v>MP104</v>
          </cell>
          <cell r="D367" t="str">
            <v>Directly</v>
          </cell>
          <cell r="F367">
            <v>0.55000000000000004</v>
          </cell>
          <cell r="G367">
            <v>0.44</v>
          </cell>
          <cell r="H367">
            <v>0.38</v>
          </cell>
          <cell r="J367">
            <v>0.67320000000000002</v>
          </cell>
          <cell r="K367">
            <v>0.53856000000000004</v>
          </cell>
          <cell r="L367">
            <v>0.38</v>
          </cell>
        </row>
        <row r="368">
          <cell r="A368" t="str">
            <v>87-10-0271</v>
          </cell>
          <cell r="B368" t="str">
            <v>Hydrangea paniculata Vanille-Fraise® ('Renhy'PBR) ®</v>
          </cell>
          <cell r="C368" t="str">
            <v>MP104</v>
          </cell>
          <cell r="D368" t="str">
            <v>Directly</v>
          </cell>
          <cell r="F368">
            <v>1.36</v>
          </cell>
          <cell r="G368">
            <v>1.25</v>
          </cell>
          <cell r="H368">
            <v>1.19</v>
          </cell>
          <cell r="J368">
            <v>1.6646400000000001</v>
          </cell>
          <cell r="K368">
            <v>1.53</v>
          </cell>
          <cell r="L368">
            <v>1.19</v>
          </cell>
        </row>
        <row r="369">
          <cell r="A369" t="str">
            <v>87-10-1680</v>
          </cell>
          <cell r="B369" t="str">
            <v>Hydrangea pan. 'White Lady'</v>
          </cell>
          <cell r="C369" t="str">
            <v>MP104</v>
          </cell>
          <cell r="D369" t="str">
            <v>Directly</v>
          </cell>
          <cell r="F369">
            <v>0.55000000000000004</v>
          </cell>
          <cell r="G369">
            <v>0.44</v>
          </cell>
          <cell r="H369">
            <v>0.38</v>
          </cell>
          <cell r="J369">
            <v>0.67320000000000002</v>
          </cell>
          <cell r="K369">
            <v>0.53856000000000004</v>
          </cell>
          <cell r="L369">
            <v>0.38</v>
          </cell>
        </row>
        <row r="370">
          <cell r="A370" t="str">
            <v>87-10-0272</v>
          </cell>
          <cell r="B370" t="str">
            <v>Hydrangea pan. 'Wim's Red' PBR ®</v>
          </cell>
          <cell r="C370" t="str">
            <v>MP104</v>
          </cell>
          <cell r="D370" t="str">
            <v>Directly</v>
          </cell>
          <cell r="F370">
            <v>1.36</v>
          </cell>
          <cell r="G370">
            <v>1.25</v>
          </cell>
          <cell r="H370">
            <v>1.19</v>
          </cell>
          <cell r="J370">
            <v>1.6646400000000001</v>
          </cell>
          <cell r="K370">
            <v>1.53</v>
          </cell>
          <cell r="L370">
            <v>1.19</v>
          </cell>
        </row>
        <row r="371">
          <cell r="A371" t="str">
            <v>87-10-0283</v>
          </cell>
          <cell r="B371" t="str">
            <v>Hydrangea serr. 'Blue Deckle'</v>
          </cell>
          <cell r="C371" t="str">
            <v>MP104</v>
          </cell>
          <cell r="D371" t="str">
            <v>Directly</v>
          </cell>
          <cell r="F371">
            <v>0.55000000000000004</v>
          </cell>
          <cell r="G371">
            <v>0.44</v>
          </cell>
          <cell r="H371">
            <v>0.38</v>
          </cell>
          <cell r="J371">
            <v>0.67320000000000002</v>
          </cell>
          <cell r="K371">
            <v>0.53856000000000004</v>
          </cell>
          <cell r="L371">
            <v>0.38</v>
          </cell>
        </row>
        <row r="372">
          <cell r="A372" t="str">
            <v>87-10-0282</v>
          </cell>
          <cell r="B372" t="str">
            <v>Hydrangea serr. 'Bluebird'</v>
          </cell>
          <cell r="C372" t="str">
            <v>MP104</v>
          </cell>
          <cell r="D372" t="str">
            <v>Directly</v>
          </cell>
          <cell r="F372">
            <v>0.55000000000000004</v>
          </cell>
          <cell r="G372">
            <v>0.44</v>
          </cell>
          <cell r="H372">
            <v>0.38</v>
          </cell>
          <cell r="J372">
            <v>0.67320000000000002</v>
          </cell>
          <cell r="K372">
            <v>0.53856000000000004</v>
          </cell>
          <cell r="L372">
            <v>0.38</v>
          </cell>
        </row>
        <row r="373">
          <cell r="A373" t="str">
            <v>87-10-1430</v>
          </cell>
          <cell r="B373" t="str">
            <v>Hydrangea serr. 'Intermedia'</v>
          </cell>
          <cell r="C373" t="str">
            <v>MP104</v>
          </cell>
          <cell r="D373" t="str">
            <v>Directly</v>
          </cell>
          <cell r="F373">
            <v>0.55000000000000004</v>
          </cell>
          <cell r="G373">
            <v>0.44</v>
          </cell>
          <cell r="H373">
            <v>0.38</v>
          </cell>
          <cell r="J373">
            <v>0.67320000000000002</v>
          </cell>
          <cell r="K373">
            <v>0.53856000000000004</v>
          </cell>
          <cell r="L373">
            <v>0.38</v>
          </cell>
        </row>
        <row r="374">
          <cell r="A374" t="str">
            <v>87-10-0286</v>
          </cell>
          <cell r="B374" t="str">
            <v>Hydrangea serr. 'Preziosa'</v>
          </cell>
          <cell r="C374" t="str">
            <v>MP104</v>
          </cell>
          <cell r="D374" t="str">
            <v>Directly</v>
          </cell>
          <cell r="F374">
            <v>0.55000000000000004</v>
          </cell>
          <cell r="G374">
            <v>0.44</v>
          </cell>
          <cell r="H374">
            <v>0.38</v>
          </cell>
          <cell r="J374">
            <v>0.67320000000000002</v>
          </cell>
          <cell r="K374">
            <v>0.53856000000000004</v>
          </cell>
          <cell r="L374">
            <v>0.38</v>
          </cell>
        </row>
        <row r="375">
          <cell r="A375" t="str">
            <v>87-10-0287</v>
          </cell>
          <cell r="B375" t="str">
            <v>Hydrangea 'Veerle' PBR ®</v>
          </cell>
          <cell r="C375" t="str">
            <v>MP104</v>
          </cell>
          <cell r="D375" t="str">
            <v>Directly</v>
          </cell>
          <cell r="F375">
            <v>1.36</v>
          </cell>
          <cell r="G375">
            <v>1.25</v>
          </cell>
          <cell r="H375">
            <v>1.19</v>
          </cell>
          <cell r="J375">
            <v>1.6646400000000001</v>
          </cell>
          <cell r="K375">
            <v>1.53</v>
          </cell>
          <cell r="L375">
            <v>1.19</v>
          </cell>
        </row>
        <row r="376">
          <cell r="A376" t="str">
            <v>87-10-0288</v>
          </cell>
          <cell r="B376" t="str">
            <v>Hypericum androsaemum</v>
          </cell>
          <cell r="C376" t="str">
            <v>MP150</v>
          </cell>
          <cell r="D376" t="str">
            <v>Directly</v>
          </cell>
          <cell r="F376">
            <v>0.39</v>
          </cell>
          <cell r="G376">
            <v>0.28999999999999998</v>
          </cell>
          <cell r="H376">
            <v>0.24</v>
          </cell>
          <cell r="J376">
            <v>0.47736000000000001</v>
          </cell>
          <cell r="K376">
            <v>0.35496</v>
          </cell>
          <cell r="L376">
            <v>0.24</v>
          </cell>
        </row>
        <row r="377">
          <cell r="A377" t="str">
            <v>87-10-0292</v>
          </cell>
          <cell r="B377" t="str">
            <v>Hypericum 'Buttercup'</v>
          </cell>
          <cell r="C377" t="str">
            <v>MP150</v>
          </cell>
          <cell r="D377" t="str">
            <v>Directly</v>
          </cell>
          <cell r="F377">
            <v>0.39</v>
          </cell>
          <cell r="G377">
            <v>0.28999999999999998</v>
          </cell>
          <cell r="H377">
            <v>0.24</v>
          </cell>
          <cell r="J377">
            <v>0.47736000000000001</v>
          </cell>
          <cell r="K377">
            <v>0.35496</v>
          </cell>
          <cell r="L377">
            <v>0.24</v>
          </cell>
        </row>
        <row r="378">
          <cell r="A378" t="str">
            <v>87-10-1329</v>
          </cell>
          <cell r="B378" t="str">
            <v>Hypericum calycinum</v>
          </cell>
          <cell r="C378" t="str">
            <v>MP150</v>
          </cell>
          <cell r="D378" t="str">
            <v>Directly</v>
          </cell>
          <cell r="F378">
            <v>0.39999999999999997</v>
          </cell>
          <cell r="G378">
            <v>0.3</v>
          </cell>
          <cell r="H378">
            <v>0.25</v>
          </cell>
          <cell r="J378">
            <v>0.48959999999999992</v>
          </cell>
          <cell r="K378">
            <v>0.36719999999999997</v>
          </cell>
          <cell r="L378">
            <v>0.25</v>
          </cell>
        </row>
        <row r="379">
          <cell r="A379" t="str">
            <v>87-10-1159</v>
          </cell>
          <cell r="B379" t="str">
            <v>Hypericum dummeri 'Peter Dummer'</v>
          </cell>
          <cell r="C379" t="str">
            <v>MP150</v>
          </cell>
          <cell r="D379" t="str">
            <v>Directly</v>
          </cell>
          <cell r="F379">
            <v>0.39</v>
          </cell>
          <cell r="G379">
            <v>0.28999999999999998</v>
          </cell>
          <cell r="H379">
            <v>0.24</v>
          </cell>
          <cell r="J379">
            <v>0.47736000000000001</v>
          </cell>
          <cell r="K379">
            <v>0.35496</v>
          </cell>
          <cell r="L379">
            <v>0.24</v>
          </cell>
        </row>
        <row r="380">
          <cell r="A380" t="str">
            <v>87-10-0293</v>
          </cell>
          <cell r="B380" t="str">
            <v>Hypericum 'Hidcote'</v>
          </cell>
          <cell r="C380" t="str">
            <v>MP150</v>
          </cell>
          <cell r="D380" t="str">
            <v>Directly</v>
          </cell>
          <cell r="F380">
            <v>0.36</v>
          </cell>
          <cell r="G380">
            <v>0.26</v>
          </cell>
          <cell r="H380">
            <v>0.22</v>
          </cell>
          <cell r="J380">
            <v>0.44063999999999998</v>
          </cell>
          <cell r="K380">
            <v>0.31824000000000002</v>
          </cell>
          <cell r="L380">
            <v>0.22</v>
          </cell>
        </row>
        <row r="381">
          <cell r="A381" t="str">
            <v>87-10-0294</v>
          </cell>
          <cell r="B381" t="str">
            <v>Hypericum inod. 'Annebel'</v>
          </cell>
          <cell r="C381" t="str">
            <v>MP150</v>
          </cell>
          <cell r="D381" t="str">
            <v>Directly</v>
          </cell>
          <cell r="F381">
            <v>0.39999999999999997</v>
          </cell>
          <cell r="G381">
            <v>0.3</v>
          </cell>
          <cell r="H381">
            <v>0.25</v>
          </cell>
          <cell r="J381">
            <v>0.48959999999999992</v>
          </cell>
          <cell r="K381">
            <v>0.36719999999999997</v>
          </cell>
          <cell r="L381">
            <v>0.25</v>
          </cell>
        </row>
        <row r="382">
          <cell r="A382" t="str">
            <v>87-10-1330</v>
          </cell>
          <cell r="B382" t="str">
            <v>Hypericum inod. 'Autumn Blaze'</v>
          </cell>
          <cell r="C382" t="str">
            <v>MP150</v>
          </cell>
          <cell r="D382" t="str">
            <v>Directly</v>
          </cell>
          <cell r="F382">
            <v>0.39999999999999997</v>
          </cell>
          <cell r="G382">
            <v>0.3</v>
          </cell>
          <cell r="H382">
            <v>0.25</v>
          </cell>
          <cell r="J382">
            <v>0.48959999999999992</v>
          </cell>
          <cell r="K382">
            <v>0.36719999999999997</v>
          </cell>
          <cell r="L382">
            <v>0.25</v>
          </cell>
        </row>
        <row r="383">
          <cell r="A383" t="str">
            <v>87-10-0297</v>
          </cell>
          <cell r="B383" t="str">
            <v>Hypericum inod. 'Elstead'</v>
          </cell>
          <cell r="C383" t="str">
            <v>MP150</v>
          </cell>
          <cell r="D383" t="str">
            <v>Directly</v>
          </cell>
          <cell r="F383">
            <v>0.39999999999999997</v>
          </cell>
          <cell r="G383">
            <v>0.3</v>
          </cell>
          <cell r="H383">
            <v>0.25</v>
          </cell>
          <cell r="J383">
            <v>0.48959999999999992</v>
          </cell>
          <cell r="K383">
            <v>0.36719999999999997</v>
          </cell>
          <cell r="L383">
            <v>0.25</v>
          </cell>
        </row>
        <row r="384">
          <cell r="A384" t="str">
            <v>87-10-1331</v>
          </cell>
          <cell r="B384" t="str">
            <v>Hypericum inod. 'Excellent Flair'</v>
          </cell>
          <cell r="C384" t="str">
            <v>MP150</v>
          </cell>
          <cell r="D384" t="str">
            <v>Directly</v>
          </cell>
          <cell r="F384">
            <v>0.39999999999999997</v>
          </cell>
          <cell r="G384">
            <v>0.3</v>
          </cell>
          <cell r="H384">
            <v>0.25</v>
          </cell>
          <cell r="J384">
            <v>0.48959999999999992</v>
          </cell>
          <cell r="K384">
            <v>0.36719999999999997</v>
          </cell>
          <cell r="L384">
            <v>0.25</v>
          </cell>
        </row>
        <row r="385">
          <cell r="A385" t="str">
            <v>87-10-1332</v>
          </cell>
          <cell r="B385" t="str">
            <v>Hypericum inod. 'Orange Flair'</v>
          </cell>
          <cell r="C385" t="str">
            <v>MP150</v>
          </cell>
          <cell r="D385" t="str">
            <v>Directly</v>
          </cell>
          <cell r="F385">
            <v>0.39999999999999997</v>
          </cell>
          <cell r="G385">
            <v>0.3</v>
          </cell>
          <cell r="H385">
            <v>0.25</v>
          </cell>
          <cell r="J385">
            <v>0.48959999999999992</v>
          </cell>
          <cell r="K385">
            <v>0.36719999999999997</v>
          </cell>
          <cell r="L385">
            <v>0.25</v>
          </cell>
        </row>
        <row r="386">
          <cell r="A386" t="str">
            <v>87-10-0300</v>
          </cell>
          <cell r="B386" t="str">
            <v>Hypericum inod. 'Rheingold'</v>
          </cell>
          <cell r="C386" t="str">
            <v>MP150</v>
          </cell>
          <cell r="D386" t="str">
            <v>Directly</v>
          </cell>
          <cell r="F386">
            <v>0.39999999999999997</v>
          </cell>
          <cell r="G386">
            <v>0.3</v>
          </cell>
          <cell r="H386">
            <v>0.25</v>
          </cell>
          <cell r="J386">
            <v>0.48959999999999992</v>
          </cell>
          <cell r="K386">
            <v>0.36719999999999997</v>
          </cell>
          <cell r="L386">
            <v>0.25</v>
          </cell>
        </row>
        <row r="387">
          <cell r="A387" t="str">
            <v>87-10-0860</v>
          </cell>
          <cell r="B387" t="str">
            <v>Hypericum kalmianum 'Gemo'</v>
          </cell>
          <cell r="C387" t="str">
            <v>MP150</v>
          </cell>
          <cell r="D387" t="str">
            <v>Directly</v>
          </cell>
          <cell r="F387">
            <v>0.39999999999999997</v>
          </cell>
          <cell r="G387">
            <v>0.3</v>
          </cell>
          <cell r="H387">
            <v>0.25</v>
          </cell>
          <cell r="J387">
            <v>0.48959999999999992</v>
          </cell>
          <cell r="K387">
            <v>0.36719999999999997</v>
          </cell>
          <cell r="L387">
            <v>0.25</v>
          </cell>
        </row>
        <row r="388">
          <cell r="A388" t="str">
            <v>87-10-0303</v>
          </cell>
          <cell r="B388" t="str">
            <v>Hypericum moserianum</v>
          </cell>
          <cell r="C388" t="str">
            <v>MP150</v>
          </cell>
          <cell r="D388" t="str">
            <v>Directly</v>
          </cell>
          <cell r="F388">
            <v>0.39999999999999997</v>
          </cell>
          <cell r="G388">
            <v>0.3</v>
          </cell>
          <cell r="H388">
            <v>0.25</v>
          </cell>
          <cell r="J388">
            <v>0.48959999999999992</v>
          </cell>
          <cell r="K388">
            <v>0.36719999999999997</v>
          </cell>
          <cell r="L388">
            <v>0.25</v>
          </cell>
        </row>
        <row r="389">
          <cell r="A389" t="str">
            <v>87-10-0304</v>
          </cell>
          <cell r="B389" t="str">
            <v>Hypericum moserianum 'Tricolor'</v>
          </cell>
          <cell r="C389" t="str">
            <v>MP150</v>
          </cell>
          <cell r="D389" t="str">
            <v>Directly</v>
          </cell>
          <cell r="F389">
            <v>0.52</v>
          </cell>
          <cell r="G389">
            <v>0.41</v>
          </cell>
          <cell r="H389">
            <v>0.35</v>
          </cell>
          <cell r="J389">
            <v>0.63648000000000005</v>
          </cell>
          <cell r="K389">
            <v>0.50183999999999995</v>
          </cell>
          <cell r="L389">
            <v>0.35</v>
          </cell>
        </row>
        <row r="390">
          <cell r="A390" t="str">
            <v>87-10-1587</v>
          </cell>
          <cell r="B390" t="str">
            <v>Ilex crenata 'Golden Rock' PBR ®</v>
          </cell>
          <cell r="C390" t="str">
            <v>MP150</v>
          </cell>
          <cell r="D390" t="str">
            <v>Directly</v>
          </cell>
          <cell r="F390">
            <v>1.08</v>
          </cell>
          <cell r="G390">
            <v>0.97</v>
          </cell>
          <cell r="H390">
            <v>0.91</v>
          </cell>
          <cell r="J390">
            <v>1.32192</v>
          </cell>
          <cell r="K390">
            <v>1.1872799999999999</v>
          </cell>
          <cell r="L390">
            <v>0.91</v>
          </cell>
        </row>
        <row r="391">
          <cell r="A391" t="str">
            <v>87-10-1589</v>
          </cell>
          <cell r="B391" t="str">
            <v>Ilex crenata 'Convexa'</v>
          </cell>
          <cell r="C391" t="str">
            <v>MP150</v>
          </cell>
          <cell r="D391" t="str">
            <v>Directly</v>
          </cell>
          <cell r="F391">
            <v>0.43</v>
          </cell>
          <cell r="G391">
            <v>0.32</v>
          </cell>
          <cell r="H391">
            <v>0.27</v>
          </cell>
          <cell r="J391">
            <v>0.52632000000000001</v>
          </cell>
          <cell r="K391">
            <v>0.39168000000000003</v>
          </cell>
          <cell r="L391">
            <v>0.27</v>
          </cell>
        </row>
        <row r="392">
          <cell r="A392" t="str">
            <v>87-10-1590</v>
          </cell>
          <cell r="B392" t="str">
            <v>Ilex crenata 'Samuria'PBR ®</v>
          </cell>
          <cell r="C392" t="str">
            <v>MP150</v>
          </cell>
          <cell r="D392" t="str">
            <v>Directly</v>
          </cell>
          <cell r="F392">
            <v>0.98000000000000009</v>
          </cell>
          <cell r="G392">
            <v>0.87</v>
          </cell>
          <cell r="H392">
            <v>0.81</v>
          </cell>
          <cell r="J392">
            <v>1.1995200000000001</v>
          </cell>
          <cell r="K392">
            <v>1.06488</v>
          </cell>
          <cell r="L392">
            <v>0.81</v>
          </cell>
        </row>
        <row r="393">
          <cell r="A393" t="str">
            <v>87-10-1496</v>
          </cell>
          <cell r="B393" t="str">
            <v>Ilex crenata 'Shogun' PBR ®</v>
          </cell>
          <cell r="C393" t="str">
            <v>MP150</v>
          </cell>
          <cell r="D393" t="str">
            <v>Directly</v>
          </cell>
          <cell r="F393">
            <v>0.98000000000000009</v>
          </cell>
          <cell r="G393">
            <v>0.87</v>
          </cell>
          <cell r="H393">
            <v>0.81</v>
          </cell>
          <cell r="J393">
            <v>1.1995200000000001</v>
          </cell>
          <cell r="K393">
            <v>1.06488</v>
          </cell>
          <cell r="L393">
            <v>0.81</v>
          </cell>
        </row>
        <row r="394">
          <cell r="A394" t="str">
            <v>87-10-1160</v>
          </cell>
          <cell r="B394" t="str">
            <v>Ilex meserveae 'Blue Euro' PBR ®</v>
          </cell>
          <cell r="C394" t="str">
            <v>MP104</v>
          </cell>
          <cell r="D394" t="str">
            <v>Directly</v>
          </cell>
          <cell r="F394">
            <v>1.22</v>
          </cell>
          <cell r="G394">
            <v>1.1100000000000001</v>
          </cell>
          <cell r="H394">
            <v>1.05</v>
          </cell>
          <cell r="J394">
            <v>1.4932799999999999</v>
          </cell>
          <cell r="K394">
            <v>1.3586400000000001</v>
          </cell>
          <cell r="L394">
            <v>1.05</v>
          </cell>
        </row>
        <row r="395">
          <cell r="A395" t="str">
            <v>87-10-1333</v>
          </cell>
          <cell r="B395" t="str">
            <v>Ilex meserveae 'Blue Prince'</v>
          </cell>
          <cell r="C395" t="str">
            <v>MP104</v>
          </cell>
          <cell r="D395" t="str">
            <v>Directly</v>
          </cell>
          <cell r="F395">
            <v>0.63</v>
          </cell>
          <cell r="G395">
            <v>0.52</v>
          </cell>
          <cell r="H395">
            <v>0.46</v>
          </cell>
          <cell r="J395">
            <v>0.77112000000000003</v>
          </cell>
          <cell r="K395">
            <v>0.63648000000000005</v>
          </cell>
          <cell r="L395">
            <v>0.46</v>
          </cell>
        </row>
        <row r="396">
          <cell r="A396" t="str">
            <v>87-10-1161</v>
          </cell>
          <cell r="B396" t="str">
            <v>Ilex meserveae 'Blue Princess'</v>
          </cell>
          <cell r="C396" t="str">
            <v>MP104</v>
          </cell>
          <cell r="D396" t="str">
            <v>Directly</v>
          </cell>
          <cell r="F396">
            <v>0.63</v>
          </cell>
          <cell r="G396">
            <v>0.52</v>
          </cell>
          <cell r="H396">
            <v>0.46</v>
          </cell>
          <cell r="J396">
            <v>0.77112000000000003</v>
          </cell>
          <cell r="K396">
            <v>0.63648000000000005</v>
          </cell>
          <cell r="L396">
            <v>0.46</v>
          </cell>
        </row>
        <row r="397">
          <cell r="A397" t="str">
            <v>87-10-1334</v>
          </cell>
          <cell r="B397" t="str">
            <v>Ilex meserveae 'Heckenfee' PBR ®</v>
          </cell>
          <cell r="C397" t="str">
            <v>MP104</v>
          </cell>
          <cell r="D397" t="str">
            <v>WEEK 26</v>
          </cell>
          <cell r="F397">
            <v>1.29</v>
          </cell>
          <cell r="G397">
            <v>1.18</v>
          </cell>
          <cell r="H397">
            <v>1.1200000000000001</v>
          </cell>
          <cell r="J397">
            <v>1.5789600000000001</v>
          </cell>
          <cell r="K397">
            <v>1.44432</v>
          </cell>
          <cell r="L397">
            <v>1.1200000000000001</v>
          </cell>
        </row>
        <row r="398">
          <cell r="A398" t="str">
            <v>87-10-1335</v>
          </cell>
          <cell r="B398" t="str">
            <v>Ilex meserveae 'Heckenpracht' PBR ®</v>
          </cell>
          <cell r="C398" t="str">
            <v>MP104</v>
          </cell>
          <cell r="D398" t="str">
            <v>WEEK 26</v>
          </cell>
          <cell r="F398">
            <v>1.29</v>
          </cell>
          <cell r="G398">
            <v>1.18</v>
          </cell>
          <cell r="H398">
            <v>1.1200000000000001</v>
          </cell>
          <cell r="J398">
            <v>1.5789600000000001</v>
          </cell>
          <cell r="K398">
            <v>1.44432</v>
          </cell>
          <cell r="L398">
            <v>1.1200000000000001</v>
          </cell>
        </row>
        <row r="399">
          <cell r="A399" t="str">
            <v>87-10-1336</v>
          </cell>
          <cell r="B399" t="str">
            <v>Ilex meserveae 'Heckenstar' PBR ®</v>
          </cell>
          <cell r="C399" t="str">
            <v>MP104</v>
          </cell>
          <cell r="D399" t="str">
            <v>WEEK 26</v>
          </cell>
          <cell r="F399">
            <v>1.29</v>
          </cell>
          <cell r="G399">
            <v>1.18</v>
          </cell>
          <cell r="H399">
            <v>1.1200000000000001</v>
          </cell>
          <cell r="J399">
            <v>1.5789600000000001</v>
          </cell>
          <cell r="K399">
            <v>1.44432</v>
          </cell>
          <cell r="L399">
            <v>1.1200000000000001</v>
          </cell>
        </row>
        <row r="400">
          <cell r="A400" t="str">
            <v>87-10-1337</v>
          </cell>
          <cell r="B400" t="str">
            <v>Kerria japonica 'Golden Guinea'</v>
          </cell>
          <cell r="C400" t="str">
            <v>MP150</v>
          </cell>
          <cell r="D400" t="str">
            <v>Directly</v>
          </cell>
          <cell r="F400">
            <v>0.52</v>
          </cell>
          <cell r="G400">
            <v>0.41</v>
          </cell>
          <cell r="H400">
            <v>0.35</v>
          </cell>
          <cell r="J400">
            <v>0.63648000000000005</v>
          </cell>
          <cell r="K400">
            <v>0.50183999999999995</v>
          </cell>
          <cell r="L400">
            <v>0.35</v>
          </cell>
        </row>
        <row r="401">
          <cell r="A401" t="str">
            <v>87-10-1162</v>
          </cell>
          <cell r="B401" t="str">
            <v>Kerria japonica 'Picta'</v>
          </cell>
          <cell r="C401" t="str">
            <v>MP150</v>
          </cell>
          <cell r="D401" t="str">
            <v>Directly</v>
          </cell>
          <cell r="F401">
            <v>0.52</v>
          </cell>
          <cell r="G401">
            <v>0.41</v>
          </cell>
          <cell r="H401">
            <v>0.35</v>
          </cell>
          <cell r="J401">
            <v>0.63648000000000005</v>
          </cell>
          <cell r="K401">
            <v>0.50183999999999995</v>
          </cell>
          <cell r="L401">
            <v>0.35</v>
          </cell>
        </row>
        <row r="402">
          <cell r="A402" t="str">
            <v>87-10-1338</v>
          </cell>
          <cell r="B402" t="str">
            <v>Kerria japonica 'Pleniflora'</v>
          </cell>
          <cell r="C402" t="str">
            <v>MP150</v>
          </cell>
          <cell r="D402" t="str">
            <v>Directly</v>
          </cell>
          <cell r="F402">
            <v>0.52</v>
          </cell>
          <cell r="G402">
            <v>0.41</v>
          </cell>
          <cell r="H402">
            <v>0.35</v>
          </cell>
          <cell r="J402">
            <v>0.63648000000000005</v>
          </cell>
          <cell r="K402">
            <v>0.50183999999999995</v>
          </cell>
          <cell r="L402">
            <v>0.35</v>
          </cell>
        </row>
        <row r="403">
          <cell r="A403" t="str">
            <v>87-10-0864</v>
          </cell>
          <cell r="B403" t="str">
            <v>Kolkwitzia amabilis</v>
          </cell>
          <cell r="C403" t="str">
            <v>MP150</v>
          </cell>
          <cell r="D403" t="str">
            <v>Directly</v>
          </cell>
          <cell r="F403">
            <v>0.63</v>
          </cell>
          <cell r="G403">
            <v>0.52</v>
          </cell>
          <cell r="H403">
            <v>0.46</v>
          </cell>
          <cell r="J403">
            <v>0.77112000000000003</v>
          </cell>
          <cell r="K403">
            <v>0.63648000000000005</v>
          </cell>
          <cell r="L403">
            <v>0.46</v>
          </cell>
        </row>
        <row r="404">
          <cell r="A404" t="str">
            <v>87-10-0865</v>
          </cell>
          <cell r="B404" t="str">
            <v>Kolkwitzia amabilis 'Pink Cloud'</v>
          </cell>
          <cell r="C404" t="str">
            <v>MP150</v>
          </cell>
          <cell r="D404" t="str">
            <v>Directly</v>
          </cell>
          <cell r="F404">
            <v>0.63</v>
          </cell>
          <cell r="G404">
            <v>0.52</v>
          </cell>
          <cell r="H404">
            <v>0.46</v>
          </cell>
          <cell r="J404">
            <v>0.77112000000000003</v>
          </cell>
          <cell r="K404">
            <v>0.63648000000000005</v>
          </cell>
          <cell r="L404">
            <v>0.46</v>
          </cell>
        </row>
        <row r="405">
          <cell r="A405" t="str">
            <v>87-10-1119</v>
          </cell>
          <cell r="B405" t="str">
            <v>Lavandula ang. 'Alba'</v>
          </cell>
          <cell r="C405" t="str">
            <v>MP150</v>
          </cell>
          <cell r="D405" t="str">
            <v>week 20</v>
          </cell>
          <cell r="F405">
            <v>0.43</v>
          </cell>
          <cell r="G405">
            <v>0.32</v>
          </cell>
          <cell r="H405">
            <v>0.27</v>
          </cell>
          <cell r="J405">
            <v>0.52632000000000001</v>
          </cell>
          <cell r="K405">
            <v>0.39168000000000003</v>
          </cell>
          <cell r="L405">
            <v>0.27</v>
          </cell>
        </row>
        <row r="406">
          <cell r="A406" t="str">
            <v>87-10-0314</v>
          </cell>
          <cell r="B406" t="str">
            <v>Lavandula ang. 'Dwarf Blue'</v>
          </cell>
          <cell r="C406" t="str">
            <v>MP150</v>
          </cell>
          <cell r="D406" t="str">
            <v>week 20</v>
          </cell>
          <cell r="F406">
            <v>0.43</v>
          </cell>
          <cell r="G406">
            <v>0.32</v>
          </cell>
          <cell r="H406">
            <v>0.27</v>
          </cell>
          <cell r="J406">
            <v>0.52632000000000001</v>
          </cell>
          <cell r="K406">
            <v>0.39168000000000003</v>
          </cell>
          <cell r="L406">
            <v>0.27</v>
          </cell>
        </row>
        <row r="407">
          <cell r="A407" t="str">
            <v>87-10-0315</v>
          </cell>
          <cell r="B407" t="str">
            <v>Lavandula ang. 'Hidcote'</v>
          </cell>
          <cell r="C407" t="str">
            <v>MP150</v>
          </cell>
          <cell r="D407" t="str">
            <v>Directly</v>
          </cell>
          <cell r="F407">
            <v>0.43</v>
          </cell>
          <cell r="G407">
            <v>0.32</v>
          </cell>
          <cell r="H407">
            <v>0.27</v>
          </cell>
          <cell r="J407">
            <v>0.52632000000000001</v>
          </cell>
          <cell r="K407">
            <v>0.39168000000000003</v>
          </cell>
          <cell r="L407">
            <v>0.27</v>
          </cell>
        </row>
        <row r="408">
          <cell r="A408" t="str">
            <v>87-10-0316</v>
          </cell>
          <cell r="B408" t="str">
            <v>Lavandula ang. 'Munstead'</v>
          </cell>
          <cell r="C408" t="str">
            <v>MP150</v>
          </cell>
          <cell r="D408" t="str">
            <v>Directly</v>
          </cell>
          <cell r="F408">
            <v>0.43</v>
          </cell>
          <cell r="G408">
            <v>0.32</v>
          </cell>
          <cell r="H408">
            <v>0.27</v>
          </cell>
          <cell r="J408">
            <v>0.52632000000000001</v>
          </cell>
          <cell r="K408">
            <v>0.39168000000000003</v>
          </cell>
          <cell r="L408">
            <v>0.27</v>
          </cell>
        </row>
        <row r="409">
          <cell r="A409" t="str">
            <v>87-10-1681</v>
          </cell>
          <cell r="B409" t="str">
            <v>Lavandula angustifolia Platinum Blonde ('Momparler'PBR) ®</v>
          </cell>
          <cell r="C409" t="str">
            <v>MP150</v>
          </cell>
          <cell r="D409" t="str">
            <v>Directly</v>
          </cell>
          <cell r="F409">
            <v>0.94000000000000006</v>
          </cell>
          <cell r="G409">
            <v>0.83</v>
          </cell>
          <cell r="H409">
            <v>0.77</v>
          </cell>
          <cell r="J409">
            <v>1.15056</v>
          </cell>
          <cell r="K409">
            <v>1.0159199999999999</v>
          </cell>
          <cell r="L409">
            <v>0.77</v>
          </cell>
        </row>
        <row r="410">
          <cell r="A410" t="str">
            <v>87-10-1273</v>
          </cell>
          <cell r="B410" t="str">
            <v>Lavandula ang. 'Rosea'</v>
          </cell>
          <cell r="C410" t="str">
            <v>MP150</v>
          </cell>
          <cell r="D410" t="str">
            <v>week 20</v>
          </cell>
          <cell r="F410">
            <v>0.43</v>
          </cell>
          <cell r="G410">
            <v>0.32</v>
          </cell>
          <cell r="H410">
            <v>0.27</v>
          </cell>
          <cell r="J410">
            <v>0.52632000000000001</v>
          </cell>
          <cell r="K410">
            <v>0.39168000000000003</v>
          </cell>
          <cell r="L410">
            <v>0.27</v>
          </cell>
        </row>
        <row r="411">
          <cell r="A411" t="str">
            <v>87-10-1682</v>
          </cell>
          <cell r="B411" t="str">
            <v>Lavendula int. 'Grosso'</v>
          </cell>
          <cell r="C411" t="str">
            <v>MP150</v>
          </cell>
          <cell r="D411" t="str">
            <v>Directly</v>
          </cell>
          <cell r="F411">
            <v>0.43</v>
          </cell>
          <cell r="G411">
            <v>0.32</v>
          </cell>
          <cell r="H411">
            <v>0.27</v>
          </cell>
          <cell r="J411">
            <v>0.52632000000000001</v>
          </cell>
          <cell r="K411">
            <v>0.39168000000000003</v>
          </cell>
          <cell r="L411">
            <v>0.27</v>
          </cell>
        </row>
        <row r="412">
          <cell r="A412" t="str">
            <v>87-10-1280</v>
          </cell>
          <cell r="B412" t="str">
            <v>Lavandula intermedia Phenomenal ('Niko'PBR) ®</v>
          </cell>
          <cell r="C412" t="str">
            <v>MP150</v>
          </cell>
          <cell r="D412" t="str">
            <v>Directly</v>
          </cell>
          <cell r="F412">
            <v>0.94000000000000006</v>
          </cell>
          <cell r="G412">
            <v>0.83</v>
          </cell>
          <cell r="H412">
            <v>0.77</v>
          </cell>
          <cell r="J412">
            <v>1.15056</v>
          </cell>
          <cell r="K412">
            <v>1.0159199999999999</v>
          </cell>
          <cell r="L412">
            <v>0.77</v>
          </cell>
        </row>
        <row r="413">
          <cell r="A413" t="str">
            <v>87-10-1163</v>
          </cell>
          <cell r="B413" t="str">
            <v>Ligustrum ibota 'Musli' PBR ®</v>
          </cell>
          <cell r="C413" t="str">
            <v>MP150</v>
          </cell>
          <cell r="D413" t="str">
            <v>Directly</v>
          </cell>
          <cell r="F413">
            <v>1.01</v>
          </cell>
          <cell r="G413">
            <v>0.9</v>
          </cell>
          <cell r="H413">
            <v>0.84</v>
          </cell>
          <cell r="J413">
            <v>1.23624</v>
          </cell>
          <cell r="K413">
            <v>1.1016000000000001</v>
          </cell>
          <cell r="L413">
            <v>0.84</v>
          </cell>
        </row>
        <row r="414">
          <cell r="A414" t="str">
            <v>87-10-1339</v>
          </cell>
          <cell r="B414" t="str">
            <v>Ligustrum lucidum</v>
          </cell>
          <cell r="C414" t="str">
            <v>MP150</v>
          </cell>
          <cell r="D414" t="str">
            <v>Directly</v>
          </cell>
          <cell r="F414">
            <v>0.56000000000000005</v>
          </cell>
          <cell r="G414">
            <v>0.45</v>
          </cell>
          <cell r="H414">
            <v>0.39</v>
          </cell>
          <cell r="J414">
            <v>0.68544000000000005</v>
          </cell>
          <cell r="K414">
            <v>0.55080000000000007</v>
          </cell>
          <cell r="L414">
            <v>0.39</v>
          </cell>
        </row>
        <row r="415">
          <cell r="A415" t="str">
            <v>87-10-1340</v>
          </cell>
          <cell r="B415" t="str">
            <v>Ligustrum ovalifolium</v>
          </cell>
          <cell r="C415" t="str">
            <v>MP150</v>
          </cell>
          <cell r="D415" t="str">
            <v>Directly</v>
          </cell>
          <cell r="F415">
            <v>0.48</v>
          </cell>
          <cell r="G415">
            <v>0.37</v>
          </cell>
          <cell r="H415">
            <v>0.31</v>
          </cell>
          <cell r="J415">
            <v>0.58751999999999993</v>
          </cell>
          <cell r="K415">
            <v>0.45288</v>
          </cell>
          <cell r="L415">
            <v>0.31</v>
          </cell>
        </row>
        <row r="416">
          <cell r="A416" t="str">
            <v>87-10-1341</v>
          </cell>
          <cell r="B416" t="str">
            <v>Ligustrum oval. 'Argenteum'</v>
          </cell>
          <cell r="C416" t="str">
            <v>MP150</v>
          </cell>
          <cell r="D416" t="str">
            <v>Directly</v>
          </cell>
          <cell r="F416">
            <v>0.48</v>
          </cell>
          <cell r="G416">
            <v>0.37</v>
          </cell>
          <cell r="H416">
            <v>0.31</v>
          </cell>
          <cell r="J416">
            <v>0.58751999999999993</v>
          </cell>
          <cell r="K416">
            <v>0.45288</v>
          </cell>
          <cell r="L416">
            <v>0.31</v>
          </cell>
        </row>
        <row r="417">
          <cell r="A417" t="str">
            <v>87-10-1342</v>
          </cell>
          <cell r="B417" t="str">
            <v>Ligustrum oval. 'Aureum'</v>
          </cell>
          <cell r="C417" t="str">
            <v>MP150</v>
          </cell>
          <cell r="D417" t="str">
            <v>Directly</v>
          </cell>
          <cell r="F417">
            <v>0.48</v>
          </cell>
          <cell r="G417">
            <v>0.37</v>
          </cell>
          <cell r="H417">
            <v>0.31</v>
          </cell>
          <cell r="J417">
            <v>0.58751999999999993</v>
          </cell>
          <cell r="K417">
            <v>0.45288</v>
          </cell>
          <cell r="L417">
            <v>0.31</v>
          </cell>
        </row>
        <row r="418">
          <cell r="A418" t="str">
            <v>87-10-1164</v>
          </cell>
          <cell r="B418" t="str">
            <v>Ligustrum oval. 'Green Diamond' PBR ®</v>
          </cell>
          <cell r="C418" t="str">
            <v>MP150</v>
          </cell>
          <cell r="D418" t="str">
            <v>Directly</v>
          </cell>
          <cell r="F418">
            <v>0.94000000000000006</v>
          </cell>
          <cell r="G418">
            <v>0.83</v>
          </cell>
          <cell r="H418">
            <v>0.77</v>
          </cell>
          <cell r="J418">
            <v>1.15056</v>
          </cell>
          <cell r="K418">
            <v>1.0159199999999999</v>
          </cell>
          <cell r="L418">
            <v>0.77</v>
          </cell>
        </row>
        <row r="419">
          <cell r="A419" t="str">
            <v>87-10-0325</v>
          </cell>
          <cell r="B419" t="str">
            <v>Ligustrum quihoui</v>
          </cell>
          <cell r="C419" t="str">
            <v>MP144</v>
          </cell>
          <cell r="D419" t="str">
            <v>Directly</v>
          </cell>
          <cell r="F419">
            <v>0.52</v>
          </cell>
          <cell r="G419">
            <v>0.41</v>
          </cell>
          <cell r="H419">
            <v>0.35</v>
          </cell>
          <cell r="J419">
            <v>0.63648000000000005</v>
          </cell>
          <cell r="K419">
            <v>0.50183999999999995</v>
          </cell>
          <cell r="L419">
            <v>0.35</v>
          </cell>
        </row>
        <row r="420">
          <cell r="A420" t="str">
            <v>87-10-1343</v>
          </cell>
          <cell r="B420" t="str">
            <v>Ligustrum 'Vicaryi'</v>
          </cell>
          <cell r="C420" t="str">
            <v>MP150</v>
          </cell>
          <cell r="D420" t="str">
            <v>Directly</v>
          </cell>
          <cell r="F420">
            <v>0.52</v>
          </cell>
          <cell r="G420">
            <v>0.41</v>
          </cell>
          <cell r="H420">
            <v>0.35</v>
          </cell>
          <cell r="J420">
            <v>0.63648000000000005</v>
          </cell>
          <cell r="K420">
            <v>0.50183999999999995</v>
          </cell>
          <cell r="L420">
            <v>0.35</v>
          </cell>
        </row>
        <row r="421">
          <cell r="A421" t="str">
            <v>87-10-1232</v>
          </cell>
          <cell r="B421" t="str">
            <v>Ligustrum vulgare</v>
          </cell>
          <cell r="C421" t="str">
            <v>MP150</v>
          </cell>
          <cell r="D421" t="str">
            <v>Directly</v>
          </cell>
          <cell r="F421">
            <v>0.48</v>
          </cell>
          <cell r="G421">
            <v>0.37</v>
          </cell>
          <cell r="H421">
            <v>0.31</v>
          </cell>
          <cell r="J421">
            <v>0.58751999999999993</v>
          </cell>
          <cell r="K421">
            <v>0.45288</v>
          </cell>
          <cell r="L421">
            <v>0.31</v>
          </cell>
        </row>
        <row r="422">
          <cell r="A422" t="str">
            <v>87-10-1344</v>
          </cell>
          <cell r="B422" t="str">
            <v>Ligustrum vulg. 'Atrovirens'</v>
          </cell>
          <cell r="C422" t="str">
            <v>MP150</v>
          </cell>
          <cell r="D422" t="str">
            <v>Directly</v>
          </cell>
          <cell r="F422">
            <v>0.48</v>
          </cell>
          <cell r="G422">
            <v>0.37</v>
          </cell>
          <cell r="H422">
            <v>0.31</v>
          </cell>
          <cell r="J422">
            <v>0.58751999999999993</v>
          </cell>
          <cell r="K422">
            <v>0.45288</v>
          </cell>
          <cell r="L422">
            <v>0.31</v>
          </cell>
        </row>
        <row r="423">
          <cell r="A423" t="str">
            <v>87-10-1345</v>
          </cell>
          <cell r="B423" t="str">
            <v>Ligustrum vulg. 'Lodense'</v>
          </cell>
          <cell r="C423" t="str">
            <v>MP150</v>
          </cell>
          <cell r="D423" t="str">
            <v>Directly</v>
          </cell>
          <cell r="F423">
            <v>0.52</v>
          </cell>
          <cell r="G423">
            <v>0.41</v>
          </cell>
          <cell r="H423">
            <v>0.35</v>
          </cell>
          <cell r="J423">
            <v>0.63648000000000005</v>
          </cell>
          <cell r="K423">
            <v>0.50183999999999995</v>
          </cell>
          <cell r="L423">
            <v>0.35</v>
          </cell>
        </row>
        <row r="424">
          <cell r="A424" t="str">
            <v>87-10-1346</v>
          </cell>
          <cell r="B424" t="str">
            <v>Lonicera nit. 'Baggesen's Gold'</v>
          </cell>
          <cell r="C424" t="str">
            <v>MP150</v>
          </cell>
          <cell r="D424" t="str">
            <v>Directly</v>
          </cell>
          <cell r="F424">
            <v>0.39</v>
          </cell>
          <cell r="G424">
            <v>0.28999999999999998</v>
          </cell>
          <cell r="H424">
            <v>0.24</v>
          </cell>
          <cell r="J424">
            <v>0.47736000000000001</v>
          </cell>
          <cell r="K424">
            <v>0.35496</v>
          </cell>
          <cell r="L424">
            <v>0.24</v>
          </cell>
        </row>
        <row r="425">
          <cell r="A425" t="str">
            <v>87-10-1006</v>
          </cell>
          <cell r="B425" t="str">
            <v>Lonicera nit. 'Elegant'</v>
          </cell>
          <cell r="C425" t="str">
            <v>MP150</v>
          </cell>
          <cell r="D425" t="str">
            <v>Directly</v>
          </cell>
          <cell r="F425">
            <v>0.33999999999999997</v>
          </cell>
          <cell r="G425">
            <v>0.25</v>
          </cell>
          <cell r="H425">
            <v>0.21</v>
          </cell>
          <cell r="J425">
            <v>0.41615999999999997</v>
          </cell>
          <cell r="K425">
            <v>0.30599999999999999</v>
          </cell>
          <cell r="L425">
            <v>0.21</v>
          </cell>
        </row>
        <row r="426">
          <cell r="A426" t="str">
            <v>87-10-1007</v>
          </cell>
          <cell r="B426" t="str">
            <v>Lonicera nit. 'Hohenheim. Findling'</v>
          </cell>
          <cell r="C426" t="str">
            <v>MP150</v>
          </cell>
          <cell r="D426" t="str">
            <v>Directly</v>
          </cell>
          <cell r="F426">
            <v>0.33999999999999997</v>
          </cell>
          <cell r="G426">
            <v>0.25</v>
          </cell>
          <cell r="H426">
            <v>0.21</v>
          </cell>
          <cell r="J426">
            <v>0.41615999999999997</v>
          </cell>
          <cell r="K426">
            <v>0.30599999999999999</v>
          </cell>
          <cell r="L426">
            <v>0.21</v>
          </cell>
        </row>
        <row r="427">
          <cell r="A427" t="str">
            <v>87-10-0333</v>
          </cell>
          <cell r="B427" t="str">
            <v>Lonicera nit. 'Lemon Beauty'</v>
          </cell>
          <cell r="C427" t="str">
            <v>MP150</v>
          </cell>
          <cell r="D427" t="str">
            <v>Directly</v>
          </cell>
          <cell r="F427">
            <v>0.39999999999999997</v>
          </cell>
          <cell r="G427">
            <v>0.3</v>
          </cell>
          <cell r="H427">
            <v>0.25</v>
          </cell>
          <cell r="J427">
            <v>0.48959999999999992</v>
          </cell>
          <cell r="K427">
            <v>0.36719999999999997</v>
          </cell>
          <cell r="L427">
            <v>0.25</v>
          </cell>
        </row>
        <row r="428">
          <cell r="A428" t="str">
            <v>87-10-1008</v>
          </cell>
          <cell r="B428" t="str">
            <v>Lonicera nit. 'Maigrün'</v>
          </cell>
          <cell r="C428" t="str">
            <v>MP150</v>
          </cell>
          <cell r="D428" t="str">
            <v>Directly</v>
          </cell>
          <cell r="F428">
            <v>0.33999999999999997</v>
          </cell>
          <cell r="G428">
            <v>0.25</v>
          </cell>
          <cell r="H428">
            <v>0.21</v>
          </cell>
          <cell r="J428">
            <v>0.41615999999999997</v>
          </cell>
          <cell r="K428">
            <v>0.30599999999999999</v>
          </cell>
          <cell r="L428">
            <v>0.21</v>
          </cell>
        </row>
        <row r="429">
          <cell r="A429" t="str">
            <v>87-10-1009</v>
          </cell>
          <cell r="B429" t="str">
            <v>Lonicera pileata</v>
          </cell>
          <cell r="C429" t="str">
            <v>MP150</v>
          </cell>
          <cell r="D429" t="str">
            <v>Directly</v>
          </cell>
          <cell r="F429">
            <v>0.33999999999999997</v>
          </cell>
          <cell r="G429">
            <v>0.25</v>
          </cell>
          <cell r="H429">
            <v>0.21</v>
          </cell>
          <cell r="J429">
            <v>0.41615999999999997</v>
          </cell>
          <cell r="K429">
            <v>0.30599999999999999</v>
          </cell>
          <cell r="L429">
            <v>0.21</v>
          </cell>
        </row>
        <row r="430">
          <cell r="A430" t="str">
            <v>87-10-1010</v>
          </cell>
          <cell r="B430" t="str">
            <v>Lonicera pileata 'Moss Green'</v>
          </cell>
          <cell r="C430" t="str">
            <v>MP150</v>
          </cell>
          <cell r="D430" t="str">
            <v>Directly</v>
          </cell>
          <cell r="F430">
            <v>0.33999999999999997</v>
          </cell>
          <cell r="G430">
            <v>0.25</v>
          </cell>
          <cell r="H430">
            <v>0.21</v>
          </cell>
          <cell r="J430">
            <v>0.41615999999999997</v>
          </cell>
          <cell r="K430">
            <v>0.30599999999999999</v>
          </cell>
          <cell r="L430">
            <v>0.21</v>
          </cell>
        </row>
        <row r="431">
          <cell r="A431" t="str">
            <v>87-10-0869</v>
          </cell>
          <cell r="B431" t="str">
            <v>Magnolia 'Betty'</v>
          </cell>
          <cell r="C431" t="str">
            <v>MP66</v>
          </cell>
          <cell r="D431" t="str">
            <v>Directly</v>
          </cell>
          <cell r="F431">
            <v>1.01</v>
          </cell>
          <cell r="G431">
            <v>0.9</v>
          </cell>
          <cell r="H431">
            <v>0.84</v>
          </cell>
          <cell r="J431">
            <v>1.23624</v>
          </cell>
          <cell r="K431">
            <v>1.1016000000000001</v>
          </cell>
          <cell r="L431">
            <v>0.84</v>
          </cell>
        </row>
        <row r="432">
          <cell r="A432" t="str">
            <v>87-10-0870</v>
          </cell>
          <cell r="B432" t="str">
            <v>Magnolia 'Galaxy'</v>
          </cell>
          <cell r="C432" t="str">
            <v>MP66</v>
          </cell>
          <cell r="D432" t="str">
            <v>Directly</v>
          </cell>
          <cell r="F432">
            <v>1.01</v>
          </cell>
          <cell r="G432">
            <v>0.9</v>
          </cell>
          <cell r="H432">
            <v>0.84</v>
          </cell>
          <cell r="J432">
            <v>1.23624</v>
          </cell>
          <cell r="K432">
            <v>1.1016000000000001</v>
          </cell>
          <cell r="L432">
            <v>0.84</v>
          </cell>
        </row>
        <row r="433">
          <cell r="A433" t="str">
            <v>87-10-0871</v>
          </cell>
          <cell r="B433" t="str">
            <v>Magnolia 'George Henry Kern'</v>
          </cell>
          <cell r="C433" t="str">
            <v>MP66</v>
          </cell>
          <cell r="D433" t="str">
            <v>Directly</v>
          </cell>
          <cell r="F433">
            <v>1.01</v>
          </cell>
          <cell r="G433">
            <v>0.9</v>
          </cell>
          <cell r="H433">
            <v>0.84</v>
          </cell>
          <cell r="J433">
            <v>1.23624</v>
          </cell>
          <cell r="K433">
            <v>1.1016000000000001</v>
          </cell>
          <cell r="L433">
            <v>0.84</v>
          </cell>
        </row>
        <row r="434">
          <cell r="A434" t="str">
            <v>87-10-1011</v>
          </cell>
          <cell r="B434" t="str">
            <v>Magnolia 'Heaven Scent'</v>
          </cell>
          <cell r="C434" t="str">
            <v>MP66</v>
          </cell>
          <cell r="D434" t="str">
            <v>Directly</v>
          </cell>
          <cell r="F434">
            <v>1.01</v>
          </cell>
          <cell r="G434">
            <v>0.9</v>
          </cell>
          <cell r="H434">
            <v>0.84</v>
          </cell>
          <cell r="J434">
            <v>1.23624</v>
          </cell>
          <cell r="K434">
            <v>1.1016000000000001</v>
          </cell>
          <cell r="L434">
            <v>0.84</v>
          </cell>
        </row>
        <row r="435">
          <cell r="A435" t="str">
            <v>87-10-0872</v>
          </cell>
          <cell r="B435" t="str">
            <v>Magnolia liliiflora 'Nigra'</v>
          </cell>
          <cell r="C435" t="str">
            <v>MP66</v>
          </cell>
          <cell r="D435" t="str">
            <v>Directly</v>
          </cell>
          <cell r="F435">
            <v>1.01</v>
          </cell>
          <cell r="G435">
            <v>0.9</v>
          </cell>
          <cell r="H435">
            <v>0.84</v>
          </cell>
          <cell r="J435">
            <v>1.23624</v>
          </cell>
          <cell r="K435">
            <v>1.1016000000000001</v>
          </cell>
          <cell r="L435">
            <v>0.84</v>
          </cell>
        </row>
        <row r="436">
          <cell r="A436" t="str">
            <v>87-10-0873</v>
          </cell>
          <cell r="B436" t="str">
            <v>Magnolia loebneri 'Leonard Messel'</v>
          </cell>
          <cell r="C436" t="str">
            <v>MP66</v>
          </cell>
          <cell r="D436" t="str">
            <v>Directly</v>
          </cell>
          <cell r="F436">
            <v>1.01</v>
          </cell>
          <cell r="G436">
            <v>0.9</v>
          </cell>
          <cell r="H436">
            <v>0.84</v>
          </cell>
          <cell r="J436">
            <v>1.23624</v>
          </cell>
          <cell r="K436">
            <v>1.1016000000000001</v>
          </cell>
          <cell r="L436">
            <v>0.84</v>
          </cell>
        </row>
        <row r="437">
          <cell r="A437" t="str">
            <v>87-10-0874</v>
          </cell>
          <cell r="B437" t="str">
            <v>Magnolia loebneri 'Merrill'</v>
          </cell>
          <cell r="C437" t="str">
            <v>MP66</v>
          </cell>
          <cell r="D437" t="str">
            <v>Directly</v>
          </cell>
          <cell r="F437">
            <v>1.01</v>
          </cell>
          <cell r="G437">
            <v>0.9</v>
          </cell>
          <cell r="H437">
            <v>0.84</v>
          </cell>
          <cell r="J437">
            <v>1.23624</v>
          </cell>
          <cell r="K437">
            <v>1.1016000000000001</v>
          </cell>
          <cell r="L437">
            <v>0.84</v>
          </cell>
        </row>
        <row r="438">
          <cell r="A438" t="str">
            <v>87-10-1431</v>
          </cell>
          <cell r="B438" t="str">
            <v>Magnolia 'Ricki'</v>
          </cell>
          <cell r="C438" t="str">
            <v>MP66</v>
          </cell>
          <cell r="D438" t="str">
            <v>Directly</v>
          </cell>
          <cell r="F438">
            <v>1.01</v>
          </cell>
          <cell r="G438">
            <v>0.9</v>
          </cell>
          <cell r="H438">
            <v>0.84</v>
          </cell>
          <cell r="J438">
            <v>1.23624</v>
          </cell>
          <cell r="K438">
            <v>1.1016000000000001</v>
          </cell>
          <cell r="L438">
            <v>0.84</v>
          </cell>
        </row>
        <row r="439">
          <cell r="A439" t="str">
            <v>87-10-0918</v>
          </cell>
          <cell r="B439" t="str">
            <v>Magnolia soul. 'Alba Superba'</v>
          </cell>
          <cell r="C439" t="str">
            <v>MP66</v>
          </cell>
          <cell r="D439" t="str">
            <v>Directly</v>
          </cell>
          <cell r="F439">
            <v>1.01</v>
          </cell>
          <cell r="G439">
            <v>0.9</v>
          </cell>
          <cell r="H439">
            <v>0.84</v>
          </cell>
          <cell r="J439">
            <v>1.23624</v>
          </cell>
          <cell r="K439">
            <v>1.1016000000000001</v>
          </cell>
          <cell r="L439">
            <v>0.84</v>
          </cell>
        </row>
        <row r="440">
          <cell r="A440" t="str">
            <v>87-10-0875</v>
          </cell>
          <cell r="B440" t="str">
            <v>Magnolia soulangeana</v>
          </cell>
          <cell r="C440" t="str">
            <v>MP66</v>
          </cell>
          <cell r="D440" t="str">
            <v>Directly</v>
          </cell>
          <cell r="F440">
            <v>1.01</v>
          </cell>
          <cell r="G440">
            <v>0.9</v>
          </cell>
          <cell r="H440">
            <v>0.84</v>
          </cell>
          <cell r="J440">
            <v>1.23624</v>
          </cell>
          <cell r="K440">
            <v>1.1016000000000001</v>
          </cell>
          <cell r="L440">
            <v>0.84</v>
          </cell>
        </row>
        <row r="441">
          <cell r="A441" t="str">
            <v>87-10-1478</v>
          </cell>
          <cell r="B441" t="str">
            <v>Magnolia soul. 'Superba'</v>
          </cell>
          <cell r="C441" t="str">
            <v>MP66</v>
          </cell>
          <cell r="D441" t="str">
            <v>Directly</v>
          </cell>
          <cell r="F441">
            <v>1.01</v>
          </cell>
          <cell r="G441">
            <v>0.9</v>
          </cell>
          <cell r="H441">
            <v>0.84</v>
          </cell>
          <cell r="J441">
            <v>1.23624</v>
          </cell>
          <cell r="K441">
            <v>1.1016000000000001</v>
          </cell>
          <cell r="L441">
            <v>0.84</v>
          </cell>
        </row>
        <row r="442">
          <cell r="A442" t="str">
            <v>87-10-0876</v>
          </cell>
          <cell r="B442" t="str">
            <v>Magnolia stellata</v>
          </cell>
          <cell r="C442" t="str">
            <v>MP66</v>
          </cell>
          <cell r="D442" t="str">
            <v>Directly</v>
          </cell>
          <cell r="F442">
            <v>1.01</v>
          </cell>
          <cell r="G442">
            <v>0.9</v>
          </cell>
          <cell r="H442">
            <v>0.84</v>
          </cell>
          <cell r="J442">
            <v>1.23624</v>
          </cell>
          <cell r="K442">
            <v>1.1016000000000001</v>
          </cell>
          <cell r="L442">
            <v>0.84</v>
          </cell>
        </row>
        <row r="443">
          <cell r="A443" t="str">
            <v>87-10-0877</v>
          </cell>
          <cell r="B443" t="str">
            <v>Magnolia stellata 'Rosea'</v>
          </cell>
          <cell r="C443" t="str">
            <v>MP66</v>
          </cell>
          <cell r="D443" t="str">
            <v>Directly</v>
          </cell>
          <cell r="F443">
            <v>1.01</v>
          </cell>
          <cell r="G443">
            <v>0.9</v>
          </cell>
          <cell r="H443">
            <v>0.84</v>
          </cell>
          <cell r="J443">
            <v>1.23624</v>
          </cell>
          <cell r="K443">
            <v>1.1016000000000001</v>
          </cell>
          <cell r="L443">
            <v>0.84</v>
          </cell>
        </row>
        <row r="444">
          <cell r="A444" t="str">
            <v>87-10-0878</v>
          </cell>
          <cell r="B444" t="str">
            <v>Magnolia stellata 'Royal Star'</v>
          </cell>
          <cell r="C444" t="str">
            <v>MP66</v>
          </cell>
          <cell r="D444" t="str">
            <v>Directly</v>
          </cell>
          <cell r="F444">
            <v>1.01</v>
          </cell>
          <cell r="G444">
            <v>0.9</v>
          </cell>
          <cell r="H444">
            <v>0.84</v>
          </cell>
          <cell r="J444">
            <v>1.23624</v>
          </cell>
          <cell r="K444">
            <v>1.1016000000000001</v>
          </cell>
          <cell r="L444">
            <v>0.84</v>
          </cell>
        </row>
        <row r="445">
          <cell r="A445" t="str">
            <v>87-10-0879</v>
          </cell>
          <cell r="B445" t="str">
            <v>Magnolia 'Susan'</v>
          </cell>
          <cell r="C445" t="str">
            <v>MP66</v>
          </cell>
          <cell r="D445" t="str">
            <v>Directly</v>
          </cell>
          <cell r="F445">
            <v>1.01</v>
          </cell>
          <cell r="G445">
            <v>0.9</v>
          </cell>
          <cell r="H445">
            <v>0.84</v>
          </cell>
          <cell r="J445">
            <v>1.23624</v>
          </cell>
          <cell r="K445">
            <v>1.1016000000000001</v>
          </cell>
          <cell r="L445">
            <v>0.84</v>
          </cell>
        </row>
        <row r="446">
          <cell r="A446" t="str">
            <v>87-10-1432</v>
          </cell>
          <cell r="B446" t="str">
            <v>Mahonia aq. 'Apollo'</v>
          </cell>
          <cell r="C446" t="str">
            <v>MP66</v>
          </cell>
          <cell r="D446" t="str">
            <v>Directly</v>
          </cell>
          <cell r="F446">
            <v>0.94000000000000006</v>
          </cell>
          <cell r="G446">
            <v>0.83</v>
          </cell>
          <cell r="H446">
            <v>0.77</v>
          </cell>
          <cell r="J446">
            <v>1.15056</v>
          </cell>
          <cell r="K446">
            <v>1.0159199999999999</v>
          </cell>
          <cell r="L446">
            <v>0.77</v>
          </cell>
        </row>
        <row r="447">
          <cell r="A447" t="str">
            <v>87-10-1233</v>
          </cell>
          <cell r="B447" t="str">
            <v>Mahonia aq. 'Smaragd'</v>
          </cell>
          <cell r="C447" t="str">
            <v>MP66</v>
          </cell>
          <cell r="D447" t="str">
            <v>Directly</v>
          </cell>
          <cell r="F447">
            <v>0.94000000000000006</v>
          </cell>
          <cell r="G447">
            <v>0.83</v>
          </cell>
          <cell r="H447">
            <v>0.77</v>
          </cell>
          <cell r="J447">
            <v>1.15056</v>
          </cell>
          <cell r="K447">
            <v>1.0159199999999999</v>
          </cell>
          <cell r="L447">
            <v>0.77</v>
          </cell>
        </row>
        <row r="448">
          <cell r="A448" t="str">
            <v>87-10-1234</v>
          </cell>
          <cell r="B448" t="str">
            <v>Mahonia bealei</v>
          </cell>
          <cell r="C448" t="str">
            <v>MP66</v>
          </cell>
          <cell r="D448" t="str">
            <v>Directly</v>
          </cell>
          <cell r="F448">
            <v>0.94000000000000006</v>
          </cell>
          <cell r="G448">
            <v>0.83</v>
          </cell>
          <cell r="H448">
            <v>0.77</v>
          </cell>
          <cell r="J448">
            <v>1.15056</v>
          </cell>
          <cell r="K448">
            <v>1.0159199999999999</v>
          </cell>
          <cell r="L448">
            <v>0.77</v>
          </cell>
        </row>
        <row r="449">
          <cell r="A449" t="str">
            <v>87-10-1235</v>
          </cell>
          <cell r="B449" t="str">
            <v>Mahonia media 'Charity'</v>
          </cell>
          <cell r="C449" t="str">
            <v>MP66</v>
          </cell>
          <cell r="D449" t="str">
            <v>Directly</v>
          </cell>
          <cell r="F449">
            <v>0.94000000000000006</v>
          </cell>
          <cell r="G449">
            <v>0.83</v>
          </cell>
          <cell r="H449">
            <v>0.77</v>
          </cell>
          <cell r="J449">
            <v>1.15056</v>
          </cell>
          <cell r="K449">
            <v>1.0159199999999999</v>
          </cell>
          <cell r="L449">
            <v>0.77</v>
          </cell>
        </row>
        <row r="450">
          <cell r="A450" t="str">
            <v>87-10-1213</v>
          </cell>
          <cell r="B450" t="str">
            <v>Mahonia wagneri 'Pinnacle'</v>
          </cell>
          <cell r="C450" t="str">
            <v>MP66</v>
          </cell>
          <cell r="D450" t="str">
            <v>Directly</v>
          </cell>
          <cell r="F450">
            <v>0.94000000000000006</v>
          </cell>
          <cell r="G450">
            <v>0.83</v>
          </cell>
          <cell r="H450">
            <v>0.77</v>
          </cell>
          <cell r="J450">
            <v>1.15056</v>
          </cell>
          <cell r="K450">
            <v>1.0159199999999999</v>
          </cell>
          <cell r="L450">
            <v>0.77</v>
          </cell>
        </row>
        <row r="451">
          <cell r="A451" t="str">
            <v>87-10-1347</v>
          </cell>
          <cell r="B451" t="str">
            <v>Osmanthus burkwoodii</v>
          </cell>
          <cell r="C451" t="str">
            <v>MP150</v>
          </cell>
          <cell r="D451" t="str">
            <v>Directly</v>
          </cell>
          <cell r="F451">
            <v>0.59000000000000008</v>
          </cell>
          <cell r="G451">
            <v>0.48</v>
          </cell>
          <cell r="H451">
            <v>0.42</v>
          </cell>
          <cell r="J451">
            <v>0.72216000000000014</v>
          </cell>
          <cell r="K451">
            <v>0.58751999999999993</v>
          </cell>
          <cell r="L451">
            <v>0.42</v>
          </cell>
        </row>
        <row r="452">
          <cell r="A452" t="str">
            <v>87-10-1012</v>
          </cell>
          <cell r="B452" t="str">
            <v>Pachysandra term. 'Green Carpet'</v>
          </cell>
          <cell r="C452" t="str">
            <v>MP150</v>
          </cell>
          <cell r="D452" t="str">
            <v>Directly</v>
          </cell>
          <cell r="F452">
            <v>0.44</v>
          </cell>
          <cell r="G452">
            <v>0.34</v>
          </cell>
          <cell r="H452">
            <v>0.28000000000000003</v>
          </cell>
          <cell r="J452">
            <v>0.53856000000000004</v>
          </cell>
          <cell r="K452">
            <v>0.41616000000000003</v>
          </cell>
          <cell r="L452">
            <v>0.28000000000000003</v>
          </cell>
        </row>
        <row r="453">
          <cell r="A453" t="str">
            <v>87-10-1013</v>
          </cell>
          <cell r="B453" t="str">
            <v>Pachysandra term. 'Green Sheen'</v>
          </cell>
          <cell r="C453" t="str">
            <v>MP150</v>
          </cell>
          <cell r="D453" t="str">
            <v>Directly</v>
          </cell>
          <cell r="F453">
            <v>0.44</v>
          </cell>
          <cell r="G453">
            <v>0.34</v>
          </cell>
          <cell r="H453">
            <v>0.28000000000000003</v>
          </cell>
          <cell r="J453">
            <v>0.53856000000000004</v>
          </cell>
          <cell r="K453">
            <v>0.41616000000000003</v>
          </cell>
          <cell r="L453">
            <v>0.28000000000000003</v>
          </cell>
        </row>
        <row r="454">
          <cell r="A454" t="str">
            <v>87-10-1014</v>
          </cell>
          <cell r="B454" t="str">
            <v>Pachysandra terminalis</v>
          </cell>
          <cell r="C454" t="str">
            <v>MP150</v>
          </cell>
          <cell r="D454" t="str">
            <v>Directly</v>
          </cell>
          <cell r="F454">
            <v>0.44</v>
          </cell>
          <cell r="G454">
            <v>0.34</v>
          </cell>
          <cell r="H454">
            <v>0.28000000000000003</v>
          </cell>
          <cell r="J454">
            <v>0.53856000000000004</v>
          </cell>
          <cell r="K454">
            <v>0.41616000000000003</v>
          </cell>
          <cell r="L454">
            <v>0.28000000000000003</v>
          </cell>
        </row>
        <row r="455">
          <cell r="A455" t="str">
            <v>87-10-1348</v>
          </cell>
          <cell r="B455" t="str">
            <v>Perovskia atriplicif. 'Blue Spire'</v>
          </cell>
          <cell r="C455" t="str">
            <v>MP150</v>
          </cell>
          <cell r="D455" t="str">
            <v>Directly</v>
          </cell>
          <cell r="F455">
            <v>0.52</v>
          </cell>
          <cell r="G455">
            <v>0.41</v>
          </cell>
          <cell r="H455">
            <v>0.35</v>
          </cell>
          <cell r="J455">
            <v>0.63648000000000005</v>
          </cell>
          <cell r="K455">
            <v>0.50183999999999995</v>
          </cell>
          <cell r="L455">
            <v>0.35</v>
          </cell>
        </row>
        <row r="456">
          <cell r="A456" t="str">
            <v>87-10-0364</v>
          </cell>
          <cell r="B456" t="str">
            <v>Perovskia atriplicifolia Lacey Blue ('Lisslitt'PBR) ®</v>
          </cell>
          <cell r="C456" t="str">
            <v>MP150</v>
          </cell>
          <cell r="D456" t="str">
            <v>Directly</v>
          </cell>
          <cell r="F456">
            <v>0.97000000000000008</v>
          </cell>
          <cell r="G456">
            <v>0.86</v>
          </cell>
          <cell r="H456">
            <v>0.8</v>
          </cell>
          <cell r="J456">
            <v>1.1872800000000001</v>
          </cell>
          <cell r="K456">
            <v>1.05264</v>
          </cell>
          <cell r="L456">
            <v>0.8</v>
          </cell>
        </row>
        <row r="457">
          <cell r="A457" t="str">
            <v>87-10-0365</v>
          </cell>
          <cell r="B457" t="str">
            <v>Perovskia atriplicif. 'Little Spire' PBR ®</v>
          </cell>
          <cell r="C457" t="str">
            <v>MP150</v>
          </cell>
          <cell r="D457" t="str">
            <v>Directly</v>
          </cell>
          <cell r="F457">
            <v>0.97000000000000008</v>
          </cell>
          <cell r="G457">
            <v>0.86</v>
          </cell>
          <cell r="H457">
            <v>0.8</v>
          </cell>
          <cell r="J457">
            <v>1.1872800000000001</v>
          </cell>
          <cell r="K457">
            <v>1.05264</v>
          </cell>
          <cell r="L457">
            <v>0.8</v>
          </cell>
        </row>
        <row r="458">
          <cell r="A458" t="str">
            <v>87-10-1127</v>
          </cell>
          <cell r="B458" t="str">
            <v>Perovskia atriplicifolia Silvery Blue ('Lissvery'PBR) ®</v>
          </cell>
          <cell r="C458" t="str">
            <v>MP150</v>
          </cell>
          <cell r="D458" t="str">
            <v>Directly</v>
          </cell>
          <cell r="F458">
            <v>0.97000000000000008</v>
          </cell>
          <cell r="G458">
            <v>0.86</v>
          </cell>
          <cell r="H458">
            <v>0.8</v>
          </cell>
          <cell r="J458">
            <v>1.1872800000000001</v>
          </cell>
          <cell r="K458">
            <v>1.05264</v>
          </cell>
          <cell r="L458">
            <v>0.8</v>
          </cell>
        </row>
        <row r="459">
          <cell r="A459" t="str">
            <v>87-10-0887</v>
          </cell>
          <cell r="B459" t="str">
            <v>Philadelphus 'Beauclerk'</v>
          </cell>
          <cell r="C459" t="str">
            <v>MP104</v>
          </cell>
          <cell r="D459" t="str">
            <v>Directly</v>
          </cell>
          <cell r="F459">
            <v>0.63</v>
          </cell>
          <cell r="G459">
            <v>0.52</v>
          </cell>
          <cell r="H459">
            <v>0.46</v>
          </cell>
          <cell r="J459">
            <v>0.77112000000000003</v>
          </cell>
          <cell r="K459">
            <v>0.63648000000000005</v>
          </cell>
          <cell r="L459">
            <v>0.46</v>
          </cell>
        </row>
        <row r="460">
          <cell r="A460" t="str">
            <v>87-10-0888</v>
          </cell>
          <cell r="B460" t="str">
            <v>Philadelphus 'Belle Etoile'</v>
          </cell>
          <cell r="C460" t="str">
            <v>MP150</v>
          </cell>
          <cell r="D460" t="str">
            <v>Directly</v>
          </cell>
          <cell r="F460">
            <v>0.63</v>
          </cell>
          <cell r="G460">
            <v>0.52</v>
          </cell>
          <cell r="H460">
            <v>0.46</v>
          </cell>
          <cell r="J460">
            <v>0.77112000000000003</v>
          </cell>
          <cell r="K460">
            <v>0.63648000000000005</v>
          </cell>
          <cell r="L460">
            <v>0.46</v>
          </cell>
        </row>
        <row r="461">
          <cell r="A461" t="str">
            <v>87-10-1591</v>
          </cell>
          <cell r="B461" t="str">
            <v>Philadelphus 'Belle Etoile'</v>
          </cell>
          <cell r="C461" t="str">
            <v>MP104</v>
          </cell>
          <cell r="D461" t="str">
            <v>Directly</v>
          </cell>
          <cell r="F461">
            <v>0.63</v>
          </cell>
          <cell r="G461">
            <v>0.52</v>
          </cell>
          <cell r="H461">
            <v>0.46</v>
          </cell>
          <cell r="J461">
            <v>0.77112000000000003</v>
          </cell>
          <cell r="K461">
            <v>0.63648000000000005</v>
          </cell>
          <cell r="L461">
            <v>0.46</v>
          </cell>
        </row>
        <row r="462">
          <cell r="A462" t="str">
            <v>87-10-0920</v>
          </cell>
          <cell r="B462" t="str">
            <v>Philadelphus 'Bouquet Blanc'</v>
          </cell>
          <cell r="C462" t="str">
            <v>MP104</v>
          </cell>
          <cell r="D462" t="str">
            <v>Directly</v>
          </cell>
          <cell r="F462">
            <v>0.63</v>
          </cell>
          <cell r="G462">
            <v>0.52</v>
          </cell>
          <cell r="H462">
            <v>0.46</v>
          </cell>
          <cell r="J462">
            <v>0.77112000000000003</v>
          </cell>
          <cell r="K462">
            <v>0.63648000000000005</v>
          </cell>
          <cell r="L462">
            <v>0.46</v>
          </cell>
        </row>
        <row r="463">
          <cell r="A463" t="str">
            <v>87-10-0368</v>
          </cell>
          <cell r="B463" t="str">
            <v>Philadelphus cor. 'Aureus'</v>
          </cell>
          <cell r="C463" t="str">
            <v>MP104</v>
          </cell>
          <cell r="D463" t="str">
            <v>Directly</v>
          </cell>
          <cell r="F463">
            <v>0.63</v>
          </cell>
          <cell r="G463">
            <v>0.52</v>
          </cell>
          <cell r="H463">
            <v>0.46</v>
          </cell>
          <cell r="J463">
            <v>0.77112000000000003</v>
          </cell>
          <cell r="K463">
            <v>0.63648000000000005</v>
          </cell>
          <cell r="L463">
            <v>0.46</v>
          </cell>
        </row>
        <row r="464">
          <cell r="A464" t="str">
            <v>87-10-0367</v>
          </cell>
          <cell r="B464" t="str">
            <v>Philadelphus coronarius</v>
          </cell>
          <cell r="C464" t="str">
            <v>MP104</v>
          </cell>
          <cell r="D464" t="str">
            <v>Directly</v>
          </cell>
          <cell r="F464">
            <v>0.63</v>
          </cell>
          <cell r="G464">
            <v>0.52</v>
          </cell>
          <cell r="H464">
            <v>0.46</v>
          </cell>
          <cell r="J464">
            <v>0.77112000000000003</v>
          </cell>
          <cell r="K464">
            <v>0.63648000000000005</v>
          </cell>
          <cell r="L464">
            <v>0.46</v>
          </cell>
        </row>
        <row r="465">
          <cell r="A465" t="str">
            <v>87-10-1497</v>
          </cell>
          <cell r="B465" t="str">
            <v>Philadelphus 'Dame Blanche'</v>
          </cell>
          <cell r="C465" t="str">
            <v>MP104</v>
          </cell>
          <cell r="D465" t="str">
            <v>Directly</v>
          </cell>
          <cell r="F465">
            <v>0.63</v>
          </cell>
          <cell r="G465">
            <v>0.52</v>
          </cell>
          <cell r="H465">
            <v>0.46</v>
          </cell>
          <cell r="J465">
            <v>0.77112000000000003</v>
          </cell>
          <cell r="K465">
            <v>0.63648000000000005</v>
          </cell>
          <cell r="L465">
            <v>0.46</v>
          </cell>
        </row>
        <row r="466">
          <cell r="A466" t="str">
            <v>87-10-1592</v>
          </cell>
          <cell r="B466" t="str">
            <v>Philadelphus 'Frosty Morn'</v>
          </cell>
          <cell r="C466" t="str">
            <v>MP104</v>
          </cell>
          <cell r="D466" t="str">
            <v>Directly</v>
          </cell>
          <cell r="F466">
            <v>0.63</v>
          </cell>
          <cell r="G466">
            <v>0.52</v>
          </cell>
          <cell r="H466">
            <v>0.46</v>
          </cell>
          <cell r="J466">
            <v>0.77112000000000003</v>
          </cell>
          <cell r="K466">
            <v>0.63648000000000005</v>
          </cell>
          <cell r="L466">
            <v>0.46</v>
          </cell>
        </row>
        <row r="467">
          <cell r="A467" t="str">
            <v>87-10-1498</v>
          </cell>
          <cell r="B467" t="str">
            <v>Philadelphus 'Lemoinei'</v>
          </cell>
          <cell r="C467" t="str">
            <v>MP104</v>
          </cell>
          <cell r="D467" t="str">
            <v>Directly</v>
          </cell>
          <cell r="F467">
            <v>0.63</v>
          </cell>
          <cell r="G467">
            <v>0.52</v>
          </cell>
          <cell r="H467">
            <v>0.46</v>
          </cell>
          <cell r="J467">
            <v>0.77112000000000003</v>
          </cell>
          <cell r="K467">
            <v>0.63648000000000005</v>
          </cell>
          <cell r="L467">
            <v>0.46</v>
          </cell>
        </row>
        <row r="468">
          <cell r="A468" t="str">
            <v>87-10-1593</v>
          </cell>
          <cell r="B468" t="str">
            <v>Philadelphus 'Manteau d'Hermine'</v>
          </cell>
          <cell r="C468" t="str">
            <v>MP104</v>
          </cell>
          <cell r="D468" t="str">
            <v>Directly</v>
          </cell>
          <cell r="F468">
            <v>0.63</v>
          </cell>
          <cell r="G468">
            <v>0.52</v>
          </cell>
          <cell r="H468">
            <v>0.46</v>
          </cell>
          <cell r="J468">
            <v>0.77112000000000003</v>
          </cell>
          <cell r="K468">
            <v>0.63648000000000005</v>
          </cell>
          <cell r="L468">
            <v>0.46</v>
          </cell>
        </row>
        <row r="469">
          <cell r="A469" t="str">
            <v>87-10-1594</v>
          </cell>
          <cell r="B469" t="str">
            <v>Philadelphus 'Minnesota Snowflake'</v>
          </cell>
          <cell r="C469" t="str">
            <v>MP104</v>
          </cell>
          <cell r="D469" t="str">
            <v>Directly</v>
          </cell>
          <cell r="F469">
            <v>0.63</v>
          </cell>
          <cell r="G469">
            <v>0.52</v>
          </cell>
          <cell r="H469">
            <v>0.46</v>
          </cell>
          <cell r="J469">
            <v>0.77112000000000003</v>
          </cell>
          <cell r="K469">
            <v>0.63648000000000005</v>
          </cell>
          <cell r="L469">
            <v>0.46</v>
          </cell>
        </row>
        <row r="470">
          <cell r="A470" t="str">
            <v>87-10-1499</v>
          </cell>
          <cell r="B470" t="str">
            <v>Philadelphus 'Mont Blanc'</v>
          </cell>
          <cell r="C470" t="str">
            <v>MP104</v>
          </cell>
          <cell r="D470" t="str">
            <v>Directly</v>
          </cell>
          <cell r="F470">
            <v>0.63</v>
          </cell>
          <cell r="G470">
            <v>0.52</v>
          </cell>
          <cell r="H470">
            <v>0.46</v>
          </cell>
          <cell r="J470">
            <v>0.77112000000000003</v>
          </cell>
          <cell r="K470">
            <v>0.63648000000000005</v>
          </cell>
          <cell r="L470">
            <v>0.46</v>
          </cell>
        </row>
        <row r="471">
          <cell r="A471" t="str">
            <v>87-10-0377</v>
          </cell>
          <cell r="B471" t="str">
            <v>Philadelphus 'Schneesturm'</v>
          </cell>
          <cell r="C471" t="str">
            <v>MP104</v>
          </cell>
          <cell r="D471" t="str">
            <v>Directly</v>
          </cell>
          <cell r="F471">
            <v>0.63</v>
          </cell>
          <cell r="G471">
            <v>0.52</v>
          </cell>
          <cell r="H471">
            <v>0.46</v>
          </cell>
          <cell r="J471">
            <v>0.77112000000000003</v>
          </cell>
          <cell r="K471">
            <v>0.63648000000000005</v>
          </cell>
          <cell r="L471">
            <v>0.46</v>
          </cell>
        </row>
        <row r="472">
          <cell r="A472" t="str">
            <v>87-10-1595</v>
          </cell>
          <cell r="B472" t="str">
            <v>Philadelphus 'Silberregen'</v>
          </cell>
          <cell r="C472" t="str">
            <v>MP104</v>
          </cell>
          <cell r="D472" t="str">
            <v>Directly</v>
          </cell>
          <cell r="F472">
            <v>0.63</v>
          </cell>
          <cell r="G472">
            <v>0.52</v>
          </cell>
          <cell r="H472">
            <v>0.46</v>
          </cell>
          <cell r="J472">
            <v>0.77112000000000003</v>
          </cell>
          <cell r="K472">
            <v>0.63648000000000005</v>
          </cell>
          <cell r="L472">
            <v>0.46</v>
          </cell>
        </row>
        <row r="473">
          <cell r="A473" t="str">
            <v>87-10-0379</v>
          </cell>
          <cell r="B473" t="str">
            <v>Philadelphus 'Snowbelle'</v>
          </cell>
          <cell r="C473" t="str">
            <v>MP104</v>
          </cell>
          <cell r="D473" t="str">
            <v>Directly</v>
          </cell>
          <cell r="F473">
            <v>0.63</v>
          </cell>
          <cell r="G473">
            <v>0.52</v>
          </cell>
          <cell r="H473">
            <v>0.46</v>
          </cell>
          <cell r="J473">
            <v>0.77112000000000003</v>
          </cell>
          <cell r="K473">
            <v>0.63648000000000005</v>
          </cell>
          <cell r="L473">
            <v>0.46</v>
          </cell>
        </row>
        <row r="474">
          <cell r="A474" t="str">
            <v>87-10-1057</v>
          </cell>
          <cell r="B474" t="str">
            <v>Philadelphus ´Starbright´ PBR ®</v>
          </cell>
          <cell r="C474" t="str">
            <v>MP104</v>
          </cell>
          <cell r="D474" t="str">
            <v>Directly</v>
          </cell>
          <cell r="F474">
            <v>1.36</v>
          </cell>
          <cell r="G474">
            <v>1.25</v>
          </cell>
          <cell r="H474">
            <v>1.19</v>
          </cell>
          <cell r="J474">
            <v>1.6646400000000001</v>
          </cell>
          <cell r="K474">
            <v>1.53</v>
          </cell>
          <cell r="L474">
            <v>1.19</v>
          </cell>
        </row>
        <row r="475">
          <cell r="A475" t="str">
            <v>87-10-0380</v>
          </cell>
          <cell r="B475" t="str">
            <v>Philadelphus 'Virginal'</v>
          </cell>
          <cell r="C475" t="str">
            <v>MP104</v>
          </cell>
          <cell r="D475" t="str">
            <v>Directly</v>
          </cell>
          <cell r="F475">
            <v>0.63</v>
          </cell>
          <cell r="G475">
            <v>0.52</v>
          </cell>
          <cell r="H475">
            <v>0.46</v>
          </cell>
          <cell r="J475">
            <v>0.77112000000000003</v>
          </cell>
          <cell r="K475">
            <v>0.63648000000000005</v>
          </cell>
          <cell r="L475">
            <v>0.46</v>
          </cell>
        </row>
        <row r="476">
          <cell r="A476" t="str">
            <v>87-10-1596</v>
          </cell>
          <cell r="B476" t="str">
            <v>Philadelphus 'Yellow Cab'</v>
          </cell>
          <cell r="C476" t="str">
            <v>MP104</v>
          </cell>
          <cell r="D476" t="str">
            <v>Directly</v>
          </cell>
          <cell r="F476">
            <v>0.63</v>
          </cell>
          <cell r="G476">
            <v>0.52</v>
          </cell>
          <cell r="H476">
            <v>0.46</v>
          </cell>
          <cell r="J476">
            <v>0.77112000000000003</v>
          </cell>
          <cell r="K476">
            <v>0.63648000000000005</v>
          </cell>
          <cell r="L476">
            <v>0.46</v>
          </cell>
        </row>
        <row r="477">
          <cell r="A477" t="str">
            <v>87-10-0383</v>
          </cell>
          <cell r="B477" t="str">
            <v>Photinia fraseri 'Little Red Robin'</v>
          </cell>
          <cell r="C477" t="str">
            <v>MP150</v>
          </cell>
          <cell r="D477" t="str">
            <v>Directly</v>
          </cell>
          <cell r="F477">
            <v>0.56000000000000005</v>
          </cell>
          <cell r="G477">
            <v>0.45</v>
          </cell>
          <cell r="H477">
            <v>0.39</v>
          </cell>
          <cell r="J477">
            <v>0.68544000000000005</v>
          </cell>
          <cell r="K477">
            <v>0.55080000000000007</v>
          </cell>
          <cell r="L477">
            <v>0.39</v>
          </cell>
        </row>
        <row r="478">
          <cell r="A478" t="str">
            <v>87-10-0384</v>
          </cell>
          <cell r="B478" t="str">
            <v>Photinia fraseri 'Red Robin'</v>
          </cell>
          <cell r="C478" t="str">
            <v>MP104</v>
          </cell>
          <cell r="D478" t="str">
            <v>Directly</v>
          </cell>
          <cell r="F478">
            <v>0.63</v>
          </cell>
          <cell r="G478">
            <v>0.52</v>
          </cell>
          <cell r="H478">
            <v>0.46</v>
          </cell>
          <cell r="J478">
            <v>0.77112000000000003</v>
          </cell>
          <cell r="K478">
            <v>0.63648000000000005</v>
          </cell>
          <cell r="L478">
            <v>0.46</v>
          </cell>
        </row>
        <row r="479">
          <cell r="A479" t="str">
            <v>87-10-0385</v>
          </cell>
          <cell r="B479" t="str">
            <v>Physocarpus capitatus 'Tilden Park'</v>
          </cell>
          <cell r="C479" t="str">
            <v>MP104</v>
          </cell>
          <cell r="D479" t="str">
            <v>Directly</v>
          </cell>
          <cell r="F479">
            <v>0.56000000000000005</v>
          </cell>
          <cell r="G479">
            <v>0.45</v>
          </cell>
          <cell r="H479">
            <v>0.39</v>
          </cell>
          <cell r="J479">
            <v>0.68544000000000005</v>
          </cell>
          <cell r="K479">
            <v>0.55080000000000007</v>
          </cell>
          <cell r="L479">
            <v>0.39</v>
          </cell>
        </row>
        <row r="480">
          <cell r="A480" t="str">
            <v>87-10-0386</v>
          </cell>
          <cell r="B480" t="str">
            <v>Physocarpus opulif. 'Andre'</v>
          </cell>
          <cell r="C480" t="str">
            <v>MP104</v>
          </cell>
          <cell r="D480" t="str">
            <v>Directly</v>
          </cell>
          <cell r="F480">
            <v>0.59000000000000008</v>
          </cell>
          <cell r="G480">
            <v>0.48</v>
          </cell>
          <cell r="H480">
            <v>0.42</v>
          </cell>
          <cell r="J480">
            <v>0.72216000000000014</v>
          </cell>
          <cell r="K480">
            <v>0.58751999999999993</v>
          </cell>
          <cell r="L480">
            <v>0.42</v>
          </cell>
        </row>
        <row r="481">
          <cell r="A481" t="str">
            <v>87-10-0921</v>
          </cell>
          <cell r="B481" t="str">
            <v>Physocarpus opulifolius 'Annys Gold'PBR' PBR ®</v>
          </cell>
          <cell r="C481" t="str">
            <v>MP104</v>
          </cell>
          <cell r="D481" t="str">
            <v>Directly</v>
          </cell>
          <cell r="F481">
            <v>1.25</v>
          </cell>
          <cell r="G481">
            <v>1.1399999999999999</v>
          </cell>
          <cell r="H481">
            <v>1.08</v>
          </cell>
          <cell r="J481">
            <v>1.53</v>
          </cell>
          <cell r="K481">
            <v>1.3953599999999999</v>
          </cell>
          <cell r="L481">
            <v>1.08</v>
          </cell>
        </row>
        <row r="482">
          <cell r="A482" t="str">
            <v>87-10-0387</v>
          </cell>
          <cell r="B482" t="str">
            <v>Physocarpus opulif. 'Dart's Gold'</v>
          </cell>
          <cell r="C482" t="str">
            <v>MP104</v>
          </cell>
          <cell r="D482" t="str">
            <v>Directly</v>
          </cell>
          <cell r="F482">
            <v>0.59000000000000008</v>
          </cell>
          <cell r="G482">
            <v>0.48</v>
          </cell>
          <cell r="H482">
            <v>0.42</v>
          </cell>
          <cell r="J482">
            <v>0.72216000000000014</v>
          </cell>
          <cell r="K482">
            <v>0.58751999999999993</v>
          </cell>
          <cell r="L482">
            <v>0.42</v>
          </cell>
        </row>
        <row r="483">
          <cell r="A483" t="str">
            <v>87-10-0388</v>
          </cell>
          <cell r="B483" t="str">
            <v>Physocarpus opulifolius Diable d'Or® ('Mindia'PBR) ®</v>
          </cell>
          <cell r="C483" t="str">
            <v>MP104</v>
          </cell>
          <cell r="D483" t="str">
            <v>Directly</v>
          </cell>
          <cell r="F483">
            <v>1.25</v>
          </cell>
          <cell r="G483">
            <v>1.1399999999999999</v>
          </cell>
          <cell r="H483">
            <v>1.08</v>
          </cell>
          <cell r="J483">
            <v>1.53</v>
          </cell>
          <cell r="K483">
            <v>1.3953599999999999</v>
          </cell>
          <cell r="L483">
            <v>1.08</v>
          </cell>
        </row>
        <row r="484">
          <cell r="A484" t="str">
            <v>87-10-0389</v>
          </cell>
          <cell r="B484" t="str">
            <v>Physocarpus opulif. 'Diabolo' PBR ®</v>
          </cell>
          <cell r="C484" t="str">
            <v>MP104</v>
          </cell>
          <cell r="D484" t="str">
            <v>Directly</v>
          </cell>
          <cell r="F484">
            <v>1.08</v>
          </cell>
          <cell r="G484">
            <v>0.97</v>
          </cell>
          <cell r="H484">
            <v>0.91</v>
          </cell>
          <cell r="J484">
            <v>1.32192</v>
          </cell>
          <cell r="K484">
            <v>1.1872799999999999</v>
          </cell>
          <cell r="L484">
            <v>0.91</v>
          </cell>
        </row>
        <row r="485">
          <cell r="A485" t="str">
            <v>87-10-0391</v>
          </cell>
          <cell r="B485" t="str">
            <v>Physocarpus opulifolius Lady in Red ('Tuilad'PBR) ®</v>
          </cell>
          <cell r="C485" t="str">
            <v>MP104</v>
          </cell>
          <cell r="D485" t="str">
            <v>Directly</v>
          </cell>
          <cell r="F485">
            <v>1.25</v>
          </cell>
          <cell r="G485">
            <v>1.1399999999999999</v>
          </cell>
          <cell r="H485">
            <v>1.08</v>
          </cell>
          <cell r="J485">
            <v>1.53</v>
          </cell>
          <cell r="K485">
            <v>1.3953599999999999</v>
          </cell>
          <cell r="L485">
            <v>1.08</v>
          </cell>
        </row>
        <row r="486">
          <cell r="A486" t="str">
            <v>87-10-1058</v>
          </cell>
          <cell r="B486" t="str">
            <v>Physocarpus opulifolius Little Angel ('Hoogi016'PBR) ®</v>
          </cell>
          <cell r="C486" t="str">
            <v>MP104</v>
          </cell>
          <cell r="D486" t="str">
            <v>Directly</v>
          </cell>
          <cell r="F486">
            <v>1.25</v>
          </cell>
          <cell r="G486">
            <v>1.1399999999999999</v>
          </cell>
          <cell r="H486">
            <v>1.08</v>
          </cell>
          <cell r="J486">
            <v>1.53</v>
          </cell>
          <cell r="K486">
            <v>1.3953599999999999</v>
          </cell>
          <cell r="L486">
            <v>1.08</v>
          </cell>
        </row>
        <row r="487">
          <cell r="A487" t="str">
            <v>87-10-1779</v>
          </cell>
          <cell r="B487" t="str">
            <v>Physocarpos opulifolius 'Little Greeny' PBR ®</v>
          </cell>
          <cell r="C487" t="str">
            <v>MP150</v>
          </cell>
          <cell r="D487" t="str">
            <v>Directly</v>
          </cell>
          <cell r="F487">
            <v>1.25</v>
          </cell>
          <cell r="G487">
            <v>1.1399999999999999</v>
          </cell>
          <cell r="H487">
            <v>1.08</v>
          </cell>
          <cell r="J487">
            <v>1.53</v>
          </cell>
          <cell r="K487">
            <v>1.3953599999999999</v>
          </cell>
          <cell r="L487">
            <v>1.08</v>
          </cell>
        </row>
        <row r="488">
          <cell r="A488" t="str">
            <v>87-10-1278</v>
          </cell>
          <cell r="B488" t="str">
            <v>Physocarpus opulifolius Little Joker ('Hoogi021'PBR) ®</v>
          </cell>
          <cell r="C488" t="str">
            <v>MP150</v>
          </cell>
          <cell r="D488" t="str">
            <v>Directly</v>
          </cell>
          <cell r="F488">
            <v>1.25</v>
          </cell>
          <cell r="G488">
            <v>1.1399999999999999</v>
          </cell>
          <cell r="H488">
            <v>1.08</v>
          </cell>
          <cell r="J488">
            <v>1.53</v>
          </cell>
          <cell r="K488">
            <v>1.3953599999999999</v>
          </cell>
          <cell r="L488">
            <v>1.08</v>
          </cell>
        </row>
        <row r="489">
          <cell r="A489" t="str">
            <v>87-10-0392</v>
          </cell>
          <cell r="B489" t="str">
            <v>Physocarpus opulif. 'Luteus'</v>
          </cell>
          <cell r="C489" t="str">
            <v>MP104</v>
          </cell>
          <cell r="D489" t="str">
            <v>Directly</v>
          </cell>
          <cell r="F489">
            <v>0.59000000000000008</v>
          </cell>
          <cell r="G489">
            <v>0.48</v>
          </cell>
          <cell r="H489">
            <v>0.42</v>
          </cell>
          <cell r="J489">
            <v>0.72216000000000014</v>
          </cell>
          <cell r="K489">
            <v>0.58751999999999993</v>
          </cell>
          <cell r="L489">
            <v>0.42</v>
          </cell>
        </row>
        <row r="490">
          <cell r="A490" t="str">
            <v>87-10-0922</v>
          </cell>
          <cell r="B490" t="str">
            <v>Physocarpus opulif. 'Midnight' PBR ®</v>
          </cell>
          <cell r="C490" t="str">
            <v>MP104</v>
          </cell>
          <cell r="D490" t="str">
            <v>Directly</v>
          </cell>
          <cell r="F490">
            <v>1.25</v>
          </cell>
          <cell r="G490">
            <v>1.1399999999999999</v>
          </cell>
          <cell r="H490">
            <v>1.08</v>
          </cell>
          <cell r="J490">
            <v>1.53</v>
          </cell>
          <cell r="K490">
            <v>1.3953599999999999</v>
          </cell>
          <cell r="L490">
            <v>1.08</v>
          </cell>
        </row>
        <row r="491">
          <cell r="A491" t="str">
            <v>87-10-0393</v>
          </cell>
          <cell r="B491" t="str">
            <v>Physocarpus opulif. 'Nugget'</v>
          </cell>
          <cell r="C491" t="str">
            <v>MP104</v>
          </cell>
          <cell r="D491" t="str">
            <v>Directly</v>
          </cell>
          <cell r="F491">
            <v>0.59000000000000008</v>
          </cell>
          <cell r="G491">
            <v>0.48</v>
          </cell>
          <cell r="H491">
            <v>0.42</v>
          </cell>
          <cell r="J491">
            <v>0.72216000000000014</v>
          </cell>
          <cell r="K491">
            <v>0.58751999999999993</v>
          </cell>
          <cell r="L491">
            <v>0.42</v>
          </cell>
        </row>
        <row r="492">
          <cell r="A492" t="str">
            <v>87-10-0394</v>
          </cell>
          <cell r="B492" t="str">
            <v>Physocarpus opulif. 'Red Baron'</v>
          </cell>
          <cell r="C492" t="str">
            <v>MP104</v>
          </cell>
          <cell r="D492" t="str">
            <v>Directly</v>
          </cell>
          <cell r="F492">
            <v>0.59000000000000008</v>
          </cell>
          <cell r="G492">
            <v>0.48</v>
          </cell>
          <cell r="H492">
            <v>0.42</v>
          </cell>
          <cell r="J492">
            <v>0.72216000000000014</v>
          </cell>
          <cell r="K492">
            <v>0.58751999999999993</v>
          </cell>
          <cell r="L492">
            <v>0.42</v>
          </cell>
        </row>
        <row r="493">
          <cell r="A493" t="str">
            <v>87-10-0395</v>
          </cell>
          <cell r="B493" t="str">
            <v>Physocarpus opulif. 'Red Esquire' PBR ®</v>
          </cell>
          <cell r="C493" t="str">
            <v>MP104</v>
          </cell>
          <cell r="D493" t="str">
            <v>Directly</v>
          </cell>
          <cell r="F493">
            <v>1.25</v>
          </cell>
          <cell r="G493">
            <v>1.1399999999999999</v>
          </cell>
          <cell r="H493">
            <v>1.08</v>
          </cell>
          <cell r="J493">
            <v>1.53</v>
          </cell>
          <cell r="K493">
            <v>1.3953599999999999</v>
          </cell>
          <cell r="L493">
            <v>1.08</v>
          </cell>
        </row>
        <row r="494">
          <cell r="A494" t="str">
            <v>87-10-1349</v>
          </cell>
          <cell r="B494" t="str">
            <v>Physocarpus opulif. 'Schuch'</v>
          </cell>
          <cell r="C494" t="str">
            <v>MP104</v>
          </cell>
          <cell r="D494" t="str">
            <v>Directly</v>
          </cell>
          <cell r="F494">
            <v>0.63</v>
          </cell>
          <cell r="G494">
            <v>0.52</v>
          </cell>
          <cell r="H494">
            <v>0.46</v>
          </cell>
          <cell r="J494">
            <v>0.77112000000000003</v>
          </cell>
          <cell r="K494">
            <v>0.63648000000000005</v>
          </cell>
          <cell r="L494">
            <v>0.46</v>
          </cell>
        </row>
        <row r="495">
          <cell r="A495" t="str">
            <v>87-10-0397</v>
          </cell>
          <cell r="B495" t="str">
            <v>Physocarpus opulif. 'Summer Wine' PBR ® (Seward)</v>
          </cell>
          <cell r="C495" t="str">
            <v>MP104</v>
          </cell>
          <cell r="D495" t="str">
            <v>Directly</v>
          </cell>
          <cell r="F495">
            <v>1.25</v>
          </cell>
          <cell r="G495">
            <v>1.1399999999999999</v>
          </cell>
          <cell r="H495">
            <v>1.08</v>
          </cell>
          <cell r="J495">
            <v>1.53</v>
          </cell>
          <cell r="K495">
            <v>1.3953599999999999</v>
          </cell>
          <cell r="L495">
            <v>1.08</v>
          </cell>
        </row>
        <row r="496">
          <cell r="A496" t="str">
            <v>87-10-1350</v>
          </cell>
          <cell r="B496" t="str">
            <v>Physocarpus opulif. 'Tiny Wine' PBR ®</v>
          </cell>
          <cell r="C496" t="str">
            <v>MP104</v>
          </cell>
          <cell r="D496" t="str">
            <v>Directly</v>
          </cell>
          <cell r="F496">
            <v>1.25</v>
          </cell>
          <cell r="G496">
            <v>1.1399999999999999</v>
          </cell>
          <cell r="H496">
            <v>1.08</v>
          </cell>
          <cell r="J496">
            <v>1.53</v>
          </cell>
          <cell r="K496">
            <v>1.3953599999999999</v>
          </cell>
          <cell r="L496">
            <v>1.08</v>
          </cell>
        </row>
        <row r="497">
          <cell r="A497" t="str">
            <v>87-10-0880</v>
          </cell>
          <cell r="B497" t="str">
            <v>Physocarpus opulif. 'Zdechovice'</v>
          </cell>
          <cell r="C497" t="str">
            <v>MP104</v>
          </cell>
          <cell r="D497" t="str">
            <v>Directly</v>
          </cell>
          <cell r="F497">
            <v>0.59000000000000008</v>
          </cell>
          <cell r="G497">
            <v>0.48</v>
          </cell>
          <cell r="H497">
            <v>0.42</v>
          </cell>
          <cell r="J497">
            <v>0.72216000000000014</v>
          </cell>
          <cell r="K497">
            <v>0.58751999999999993</v>
          </cell>
          <cell r="L497">
            <v>0.42</v>
          </cell>
        </row>
        <row r="498">
          <cell r="A498" t="str">
            <v>87-10-0404</v>
          </cell>
          <cell r="B498" t="str">
            <v>Potentilla f. 'Abbotswood'</v>
          </cell>
          <cell r="C498" t="str">
            <v>MP150</v>
          </cell>
          <cell r="D498" t="str">
            <v>Directly</v>
          </cell>
          <cell r="F498">
            <v>0.36</v>
          </cell>
          <cell r="G498">
            <v>0.26</v>
          </cell>
          <cell r="H498">
            <v>0.22</v>
          </cell>
          <cell r="J498">
            <v>0.44063999999999998</v>
          </cell>
          <cell r="K498">
            <v>0.31824000000000002</v>
          </cell>
          <cell r="L498">
            <v>0.22</v>
          </cell>
        </row>
        <row r="499">
          <cell r="A499" t="str">
            <v>87-10-0405</v>
          </cell>
          <cell r="B499" t="str">
            <v>Potentilla f. 'Annette'</v>
          </cell>
          <cell r="C499" t="str">
            <v>MP150</v>
          </cell>
          <cell r="D499" t="str">
            <v>Directly</v>
          </cell>
          <cell r="F499">
            <v>0.36</v>
          </cell>
          <cell r="G499">
            <v>0.26</v>
          </cell>
          <cell r="H499">
            <v>0.22</v>
          </cell>
          <cell r="J499">
            <v>0.44063999999999998</v>
          </cell>
          <cell r="K499">
            <v>0.31824000000000002</v>
          </cell>
          <cell r="L499">
            <v>0.22</v>
          </cell>
        </row>
        <row r="500">
          <cell r="A500" t="str">
            <v>87-10-1597</v>
          </cell>
          <cell r="B500" t="str">
            <v>Potentilla f. 'Bella Bianca' PBR ®</v>
          </cell>
          <cell r="C500" t="str">
            <v>MP150</v>
          </cell>
          <cell r="D500" t="str">
            <v>Directly</v>
          </cell>
          <cell r="F500">
            <v>1.08</v>
          </cell>
          <cell r="G500">
            <v>0.97</v>
          </cell>
          <cell r="H500">
            <v>0.91</v>
          </cell>
          <cell r="J500">
            <v>1.32192</v>
          </cell>
          <cell r="K500">
            <v>1.1872799999999999</v>
          </cell>
          <cell r="L500">
            <v>0.91</v>
          </cell>
        </row>
        <row r="501">
          <cell r="A501" t="str">
            <v>87-10-1433</v>
          </cell>
          <cell r="B501" t="str">
            <v>Potentilla f. 'Bellissima' PBR ®</v>
          </cell>
          <cell r="C501" t="str">
            <v>MP150</v>
          </cell>
          <cell r="D501" t="str">
            <v>Directly</v>
          </cell>
          <cell r="F501">
            <v>1.08</v>
          </cell>
          <cell r="G501">
            <v>0.97</v>
          </cell>
          <cell r="H501">
            <v>0.91</v>
          </cell>
          <cell r="J501">
            <v>1.32192</v>
          </cell>
          <cell r="K501">
            <v>1.1872799999999999</v>
          </cell>
          <cell r="L501">
            <v>0.91</v>
          </cell>
        </row>
        <row r="502">
          <cell r="A502" t="str">
            <v>87-10-1683</v>
          </cell>
          <cell r="B502" t="str">
            <v>Potentilla f. 'Bella Lindsey' PBR ®</v>
          </cell>
          <cell r="C502" t="str">
            <v>MP150</v>
          </cell>
          <cell r="D502" t="str">
            <v>Directly</v>
          </cell>
          <cell r="F502">
            <v>1.08</v>
          </cell>
          <cell r="G502">
            <v>0.97</v>
          </cell>
          <cell r="H502">
            <v>0.91</v>
          </cell>
          <cell r="J502">
            <v>1.32192</v>
          </cell>
          <cell r="K502">
            <v>1.1872799999999999</v>
          </cell>
          <cell r="L502">
            <v>0.91</v>
          </cell>
        </row>
        <row r="503">
          <cell r="A503" t="str">
            <v>87-10-1434</v>
          </cell>
          <cell r="B503" t="str">
            <v>Potentilla f. 'Bella Sol' PBR ®</v>
          </cell>
          <cell r="C503" t="str">
            <v>MP150</v>
          </cell>
          <cell r="D503" t="str">
            <v>Directly</v>
          </cell>
          <cell r="F503">
            <v>1.08</v>
          </cell>
          <cell r="G503">
            <v>0.97</v>
          </cell>
          <cell r="H503">
            <v>0.91</v>
          </cell>
          <cell r="J503">
            <v>1.32192</v>
          </cell>
          <cell r="K503">
            <v>1.1872799999999999</v>
          </cell>
          <cell r="L503">
            <v>0.91</v>
          </cell>
        </row>
        <row r="504">
          <cell r="A504" t="str">
            <v>87-10-0406</v>
          </cell>
          <cell r="B504" t="str">
            <v>Potentilla f. 'Blink' (Pink Queen / Princess)</v>
          </cell>
          <cell r="C504" t="str">
            <v>MP150</v>
          </cell>
          <cell r="D504" t="str">
            <v>Directly</v>
          </cell>
          <cell r="F504">
            <v>0.36</v>
          </cell>
          <cell r="G504">
            <v>0.26</v>
          </cell>
          <cell r="H504">
            <v>0.22</v>
          </cell>
          <cell r="J504">
            <v>0.44063999999999998</v>
          </cell>
          <cell r="K504">
            <v>0.31824000000000002</v>
          </cell>
          <cell r="L504">
            <v>0.22</v>
          </cell>
        </row>
        <row r="505">
          <cell r="A505" t="str">
            <v>87-10-0924</v>
          </cell>
          <cell r="B505" t="str">
            <v>Potentilla f. Danny Boy ('Lissdan'PBR) ®</v>
          </cell>
          <cell r="C505" t="str">
            <v>MP150</v>
          </cell>
          <cell r="D505" t="str">
            <v>Directly</v>
          </cell>
          <cell r="F505">
            <v>1.08</v>
          </cell>
          <cell r="G505">
            <v>0.97</v>
          </cell>
          <cell r="H505">
            <v>0.91</v>
          </cell>
          <cell r="J505">
            <v>1.32192</v>
          </cell>
          <cell r="K505">
            <v>1.1872799999999999</v>
          </cell>
          <cell r="L505">
            <v>0.91</v>
          </cell>
        </row>
        <row r="506">
          <cell r="A506" t="str">
            <v>87-10-0407</v>
          </cell>
          <cell r="B506" t="str">
            <v>Potentilla f. 'Dart's Golddigger'</v>
          </cell>
          <cell r="C506" t="str">
            <v>MP150</v>
          </cell>
          <cell r="D506" t="str">
            <v>Directly</v>
          </cell>
          <cell r="F506">
            <v>0.36</v>
          </cell>
          <cell r="G506">
            <v>0.26</v>
          </cell>
          <cell r="H506">
            <v>0.22</v>
          </cell>
          <cell r="J506">
            <v>0.44063999999999998</v>
          </cell>
          <cell r="K506">
            <v>0.31824000000000002</v>
          </cell>
          <cell r="L506">
            <v>0.22</v>
          </cell>
        </row>
        <row r="507">
          <cell r="A507" t="str">
            <v>87-10-0408</v>
          </cell>
          <cell r="B507" t="str">
            <v>Potentilla f. 'Daydawn'</v>
          </cell>
          <cell r="C507" t="str">
            <v>MP150</v>
          </cell>
          <cell r="D507" t="str">
            <v>Directly</v>
          </cell>
          <cell r="F507">
            <v>0.36</v>
          </cell>
          <cell r="G507">
            <v>0.26</v>
          </cell>
          <cell r="H507">
            <v>0.22</v>
          </cell>
          <cell r="J507">
            <v>0.44063999999999998</v>
          </cell>
          <cell r="K507">
            <v>0.31824000000000002</v>
          </cell>
          <cell r="L507">
            <v>0.22</v>
          </cell>
        </row>
        <row r="508">
          <cell r="A508" t="str">
            <v>87-10-1684</v>
          </cell>
          <cell r="B508" t="str">
            <v>Potentilla fruticosa 'Elfenbein'</v>
          </cell>
          <cell r="C508" t="str">
            <v>MP150</v>
          </cell>
          <cell r="D508" t="str">
            <v>Directly</v>
          </cell>
          <cell r="F508">
            <v>0.36</v>
          </cell>
          <cell r="G508">
            <v>0.26</v>
          </cell>
          <cell r="H508">
            <v>0.22</v>
          </cell>
          <cell r="J508">
            <v>0.44063999999999998</v>
          </cell>
          <cell r="K508">
            <v>0.31824000000000002</v>
          </cell>
          <cell r="L508">
            <v>0.22</v>
          </cell>
        </row>
        <row r="509">
          <cell r="A509" t="str">
            <v>87-10-0409</v>
          </cell>
          <cell r="B509" t="str">
            <v>Potentilla f. 'Elizabeth'</v>
          </cell>
          <cell r="C509" t="str">
            <v>MP150</v>
          </cell>
          <cell r="D509" t="str">
            <v>Directly</v>
          </cell>
          <cell r="F509">
            <v>0.36</v>
          </cell>
          <cell r="G509">
            <v>0.26</v>
          </cell>
          <cell r="H509">
            <v>0.22</v>
          </cell>
          <cell r="J509">
            <v>0.44063999999999998</v>
          </cell>
          <cell r="K509">
            <v>0.31824000000000002</v>
          </cell>
          <cell r="L509">
            <v>0.22</v>
          </cell>
        </row>
        <row r="510">
          <cell r="A510" t="str">
            <v>87-10-0410</v>
          </cell>
          <cell r="B510" t="str">
            <v>Potentilla f. 'Floppy Disk'</v>
          </cell>
          <cell r="C510" t="str">
            <v>MP150</v>
          </cell>
          <cell r="D510" t="str">
            <v>Directly</v>
          </cell>
          <cell r="F510">
            <v>0.36</v>
          </cell>
          <cell r="G510">
            <v>0.26</v>
          </cell>
          <cell r="H510">
            <v>0.22</v>
          </cell>
          <cell r="J510">
            <v>0.44063999999999998</v>
          </cell>
          <cell r="K510">
            <v>0.31824000000000002</v>
          </cell>
          <cell r="L510">
            <v>0.22</v>
          </cell>
        </row>
        <row r="511">
          <cell r="A511" t="str">
            <v>87-10-1115</v>
          </cell>
          <cell r="B511" t="str">
            <v>Potentilla f. 'Glamour Girl' PBR ®</v>
          </cell>
          <cell r="C511" t="str">
            <v>MP150</v>
          </cell>
          <cell r="D511" t="str">
            <v>Directly</v>
          </cell>
          <cell r="F511">
            <v>1.08</v>
          </cell>
          <cell r="G511">
            <v>0.97</v>
          </cell>
          <cell r="H511">
            <v>0.91</v>
          </cell>
          <cell r="J511">
            <v>1.32192</v>
          </cell>
          <cell r="K511">
            <v>1.1872799999999999</v>
          </cell>
          <cell r="L511">
            <v>0.91</v>
          </cell>
        </row>
        <row r="512">
          <cell r="A512" t="str">
            <v>87-10-1020</v>
          </cell>
          <cell r="B512" t="str">
            <v>Potentilla f. 'Golden Dwarf'</v>
          </cell>
          <cell r="C512" t="str">
            <v>MP150</v>
          </cell>
          <cell r="D512" t="str">
            <v>Directly</v>
          </cell>
          <cell r="F512">
            <v>0.36</v>
          </cell>
          <cell r="G512">
            <v>0.26</v>
          </cell>
          <cell r="H512">
            <v>0.22</v>
          </cell>
          <cell r="J512">
            <v>0.44063999999999998</v>
          </cell>
          <cell r="K512">
            <v>0.31824000000000002</v>
          </cell>
          <cell r="L512">
            <v>0.22</v>
          </cell>
        </row>
        <row r="513">
          <cell r="A513" t="str">
            <v>87-10-0412</v>
          </cell>
          <cell r="B513" t="str">
            <v>Potentilla f. 'Goldfinger'</v>
          </cell>
          <cell r="C513" t="str">
            <v>MP150</v>
          </cell>
          <cell r="D513" t="str">
            <v>Directly</v>
          </cell>
          <cell r="F513">
            <v>0.36</v>
          </cell>
          <cell r="G513">
            <v>0.26</v>
          </cell>
          <cell r="H513">
            <v>0.22</v>
          </cell>
          <cell r="J513">
            <v>0.44063999999999998</v>
          </cell>
          <cell r="K513">
            <v>0.31824000000000002</v>
          </cell>
          <cell r="L513">
            <v>0.22</v>
          </cell>
        </row>
        <row r="514">
          <cell r="A514" t="str">
            <v>87-10-0413</v>
          </cell>
          <cell r="B514" t="str">
            <v>Potentilla f. 'Goldstar'</v>
          </cell>
          <cell r="C514" t="str">
            <v>MP150</v>
          </cell>
          <cell r="D514" t="str">
            <v>Directly</v>
          </cell>
          <cell r="F514">
            <v>0.36</v>
          </cell>
          <cell r="G514">
            <v>0.26</v>
          </cell>
          <cell r="H514">
            <v>0.22</v>
          </cell>
          <cell r="J514">
            <v>0.44063999999999998</v>
          </cell>
          <cell r="K514">
            <v>0.31824000000000002</v>
          </cell>
          <cell r="L514">
            <v>0.22</v>
          </cell>
        </row>
        <row r="515">
          <cell r="A515" t="str">
            <v>87-10-0414</v>
          </cell>
          <cell r="B515" t="str">
            <v>Potentilla f. 'Goldteppich'</v>
          </cell>
          <cell r="C515" t="str">
            <v>MP150</v>
          </cell>
          <cell r="D515" t="str">
            <v>Directly</v>
          </cell>
          <cell r="F515">
            <v>0.36</v>
          </cell>
          <cell r="G515">
            <v>0.26</v>
          </cell>
          <cell r="H515">
            <v>0.22</v>
          </cell>
          <cell r="J515">
            <v>0.44063999999999998</v>
          </cell>
          <cell r="K515">
            <v>0.31824000000000002</v>
          </cell>
          <cell r="L515">
            <v>0.22</v>
          </cell>
        </row>
        <row r="516">
          <cell r="A516" t="str">
            <v>87-10-0415</v>
          </cell>
          <cell r="B516" t="str">
            <v>Potentilla f. 'Grandiflora'</v>
          </cell>
          <cell r="C516" t="str">
            <v>MP150</v>
          </cell>
          <cell r="D516" t="str">
            <v>Directly</v>
          </cell>
          <cell r="F516">
            <v>0.36</v>
          </cell>
          <cell r="G516">
            <v>0.26</v>
          </cell>
          <cell r="H516">
            <v>0.22</v>
          </cell>
          <cell r="J516">
            <v>0.44063999999999998</v>
          </cell>
          <cell r="K516">
            <v>0.31824000000000002</v>
          </cell>
          <cell r="L516">
            <v>0.22</v>
          </cell>
        </row>
        <row r="517">
          <cell r="A517" t="str">
            <v>87-10-1354</v>
          </cell>
          <cell r="B517" t="str">
            <v>Potentilla f. 'Hachmann's Gigant'</v>
          </cell>
          <cell r="C517" t="str">
            <v>MP150</v>
          </cell>
          <cell r="D517" t="str">
            <v>Directly</v>
          </cell>
          <cell r="F517">
            <v>0.36</v>
          </cell>
          <cell r="G517">
            <v>0.26</v>
          </cell>
          <cell r="H517">
            <v>0.22</v>
          </cell>
          <cell r="J517">
            <v>0.44063999999999998</v>
          </cell>
          <cell r="K517">
            <v>0.31824000000000002</v>
          </cell>
          <cell r="L517">
            <v>0.22</v>
          </cell>
        </row>
        <row r="518">
          <cell r="A518" t="str">
            <v>87-10-0867</v>
          </cell>
          <cell r="B518" t="str">
            <v>Potentilla f. 'Hopleys Orange'</v>
          </cell>
          <cell r="C518" t="str">
            <v>MP150</v>
          </cell>
          <cell r="D518" t="str">
            <v>Directly</v>
          </cell>
          <cell r="F518">
            <v>0.36</v>
          </cell>
          <cell r="G518">
            <v>0.26</v>
          </cell>
          <cell r="H518">
            <v>0.22</v>
          </cell>
          <cell r="J518">
            <v>0.44063999999999998</v>
          </cell>
          <cell r="K518">
            <v>0.31824000000000002</v>
          </cell>
          <cell r="L518">
            <v>0.22</v>
          </cell>
        </row>
        <row r="519">
          <cell r="A519" t="str">
            <v>87-10-0418</v>
          </cell>
          <cell r="B519" t="str">
            <v>Potentilla f. 'Katherine Dykes'</v>
          </cell>
          <cell r="C519" t="str">
            <v>MP150</v>
          </cell>
          <cell r="D519" t="str">
            <v>Directly</v>
          </cell>
          <cell r="F519">
            <v>0.36</v>
          </cell>
          <cell r="G519">
            <v>0.26</v>
          </cell>
          <cell r="H519">
            <v>0.22</v>
          </cell>
          <cell r="J519">
            <v>0.44063999999999998</v>
          </cell>
          <cell r="K519">
            <v>0.31824000000000002</v>
          </cell>
          <cell r="L519">
            <v>0.22</v>
          </cell>
        </row>
        <row r="520">
          <cell r="A520" t="str">
            <v>87-10-0419</v>
          </cell>
          <cell r="B520" t="str">
            <v>Potentilla f. 'Klondike'</v>
          </cell>
          <cell r="C520" t="str">
            <v>MP150</v>
          </cell>
          <cell r="D520" t="str">
            <v>Directly</v>
          </cell>
          <cell r="F520">
            <v>0.36</v>
          </cell>
          <cell r="G520">
            <v>0.26</v>
          </cell>
          <cell r="H520">
            <v>0.22</v>
          </cell>
          <cell r="J520">
            <v>0.44063999999999998</v>
          </cell>
          <cell r="K520">
            <v>0.31824000000000002</v>
          </cell>
          <cell r="L520">
            <v>0.22</v>
          </cell>
        </row>
        <row r="521">
          <cell r="A521" t="str">
            <v>87-10-0420</v>
          </cell>
          <cell r="B521" t="str">
            <v>Potentilla f. 'Kobold'</v>
          </cell>
          <cell r="C521" t="str">
            <v>MP150</v>
          </cell>
          <cell r="D521" t="str">
            <v>Directly</v>
          </cell>
          <cell r="F521">
            <v>0.36</v>
          </cell>
          <cell r="G521">
            <v>0.26</v>
          </cell>
          <cell r="H521">
            <v>0.22</v>
          </cell>
          <cell r="J521">
            <v>0.44063999999999998</v>
          </cell>
          <cell r="K521">
            <v>0.31824000000000002</v>
          </cell>
          <cell r="L521">
            <v>0.22</v>
          </cell>
        </row>
        <row r="522">
          <cell r="A522" t="str">
            <v>87-10-0421</v>
          </cell>
          <cell r="B522" t="str">
            <v>Potentilla f. 'Limelight'</v>
          </cell>
          <cell r="C522" t="str">
            <v>MP150</v>
          </cell>
          <cell r="D522" t="str">
            <v>Directly</v>
          </cell>
          <cell r="F522">
            <v>0.36</v>
          </cell>
          <cell r="G522">
            <v>0.26</v>
          </cell>
          <cell r="H522">
            <v>0.22</v>
          </cell>
          <cell r="J522">
            <v>0.44063999999999998</v>
          </cell>
          <cell r="K522">
            <v>0.31824000000000002</v>
          </cell>
          <cell r="L522">
            <v>0.22</v>
          </cell>
        </row>
        <row r="523">
          <cell r="A523" t="str">
            <v>87-10-0422</v>
          </cell>
          <cell r="B523" t="str">
            <v>Potentilla f. 'Living Daylight'</v>
          </cell>
          <cell r="C523" t="str">
            <v>MP150</v>
          </cell>
          <cell r="D523" t="str">
            <v>Directly</v>
          </cell>
          <cell r="F523">
            <v>0.36</v>
          </cell>
          <cell r="G523">
            <v>0.26</v>
          </cell>
          <cell r="H523">
            <v>0.22</v>
          </cell>
          <cell r="J523">
            <v>0.44063999999999998</v>
          </cell>
          <cell r="K523">
            <v>0.31824000000000002</v>
          </cell>
          <cell r="L523">
            <v>0.22</v>
          </cell>
        </row>
        <row r="524">
          <cell r="A524" t="str">
            <v>87-10-0423</v>
          </cell>
          <cell r="B524" t="str">
            <v>Potentilla f. 'Longacre'</v>
          </cell>
          <cell r="C524" t="str">
            <v>MP150</v>
          </cell>
          <cell r="D524" t="str">
            <v>Directly</v>
          </cell>
          <cell r="F524">
            <v>0.36</v>
          </cell>
          <cell r="G524">
            <v>0.26</v>
          </cell>
          <cell r="H524">
            <v>0.22</v>
          </cell>
          <cell r="J524">
            <v>0.44063999999999998</v>
          </cell>
          <cell r="K524">
            <v>0.31824000000000002</v>
          </cell>
          <cell r="L524">
            <v>0.22</v>
          </cell>
        </row>
        <row r="525">
          <cell r="A525" t="str">
            <v>87-10-0424</v>
          </cell>
          <cell r="B525" t="str">
            <v>Potentilla f. 'Lovely Pink' (Pink Beauty) PBR ®</v>
          </cell>
          <cell r="C525" t="str">
            <v>MP150</v>
          </cell>
          <cell r="D525" t="str">
            <v>Directly</v>
          </cell>
          <cell r="F525">
            <v>1.08</v>
          </cell>
          <cell r="G525">
            <v>0.97</v>
          </cell>
          <cell r="H525">
            <v>0.91</v>
          </cell>
          <cell r="J525">
            <v>1.32192</v>
          </cell>
          <cell r="K525">
            <v>1.1872799999999999</v>
          </cell>
          <cell r="L525">
            <v>0.91</v>
          </cell>
        </row>
        <row r="526">
          <cell r="A526" t="str">
            <v>87-10-0425</v>
          </cell>
          <cell r="B526" t="str">
            <v>Potentilla f. 'Maanelys'</v>
          </cell>
          <cell r="C526" t="str">
            <v>MP150</v>
          </cell>
          <cell r="D526" t="str">
            <v>Directly</v>
          </cell>
          <cell r="F526">
            <v>0.36</v>
          </cell>
          <cell r="G526">
            <v>0.26</v>
          </cell>
          <cell r="H526">
            <v>0.22</v>
          </cell>
          <cell r="J526">
            <v>0.44063999999999998</v>
          </cell>
          <cell r="K526">
            <v>0.31824000000000002</v>
          </cell>
          <cell r="L526">
            <v>0.22</v>
          </cell>
        </row>
        <row r="527">
          <cell r="A527" t="str">
            <v>87-10-0868</v>
          </cell>
          <cell r="B527" t="str">
            <v>Potentilla f. 'Manchu'</v>
          </cell>
          <cell r="C527" t="str">
            <v>MP150</v>
          </cell>
          <cell r="D527" t="str">
            <v>Directly</v>
          </cell>
          <cell r="F527">
            <v>0.36</v>
          </cell>
          <cell r="G527">
            <v>0.26</v>
          </cell>
          <cell r="H527">
            <v>0.22</v>
          </cell>
          <cell r="J527">
            <v>0.44063999999999998</v>
          </cell>
          <cell r="K527">
            <v>0.31824000000000002</v>
          </cell>
          <cell r="L527">
            <v>0.22</v>
          </cell>
        </row>
        <row r="528">
          <cell r="A528" t="str">
            <v>87-10-0427</v>
          </cell>
          <cell r="B528" t="str">
            <v>Potentilla f. 'Mango Tango' PBR ®</v>
          </cell>
          <cell r="C528" t="str">
            <v>MP150</v>
          </cell>
          <cell r="D528" t="str">
            <v>Directly</v>
          </cell>
          <cell r="F528">
            <v>1.08</v>
          </cell>
          <cell r="G528">
            <v>0.97</v>
          </cell>
          <cell r="H528">
            <v>0.91</v>
          </cell>
          <cell r="J528">
            <v>1.32192</v>
          </cell>
          <cell r="K528">
            <v>1.1872799999999999</v>
          </cell>
          <cell r="L528">
            <v>0.91</v>
          </cell>
        </row>
        <row r="529">
          <cell r="A529" t="str">
            <v>87-10-0428</v>
          </cell>
          <cell r="B529" t="str">
            <v>Potentilla f. 'Marian Red Robin' (Marrob)</v>
          </cell>
          <cell r="C529" t="str">
            <v>MP150</v>
          </cell>
          <cell r="D529" t="str">
            <v>Directly</v>
          </cell>
          <cell r="F529">
            <v>0.36</v>
          </cell>
          <cell r="G529">
            <v>0.26</v>
          </cell>
          <cell r="H529">
            <v>0.22</v>
          </cell>
          <cell r="J529">
            <v>0.44063999999999998</v>
          </cell>
          <cell r="K529">
            <v>0.31824000000000002</v>
          </cell>
          <cell r="L529">
            <v>0.22</v>
          </cell>
        </row>
        <row r="530">
          <cell r="A530" t="str">
            <v>87-10-0429</v>
          </cell>
          <cell r="B530" t="str">
            <v>Potentilla f. 'McKay's White'</v>
          </cell>
          <cell r="C530" t="str">
            <v>MP150</v>
          </cell>
          <cell r="D530" t="str">
            <v>Directly</v>
          </cell>
          <cell r="F530">
            <v>0.36</v>
          </cell>
          <cell r="G530">
            <v>0.26</v>
          </cell>
          <cell r="H530">
            <v>0.22</v>
          </cell>
          <cell r="J530">
            <v>0.44063999999999998</v>
          </cell>
          <cell r="K530">
            <v>0.31824000000000002</v>
          </cell>
          <cell r="L530">
            <v>0.22</v>
          </cell>
        </row>
        <row r="531">
          <cell r="A531" t="str">
            <v>87-10-1435</v>
          </cell>
          <cell r="B531" t="str">
            <v>Potentilla f. 'Medicine Wheel Mountain'</v>
          </cell>
          <cell r="C531" t="str">
            <v>MP150</v>
          </cell>
          <cell r="D531" t="str">
            <v>Directly</v>
          </cell>
          <cell r="F531">
            <v>0.36</v>
          </cell>
          <cell r="G531">
            <v>0.26</v>
          </cell>
          <cell r="H531">
            <v>0.22</v>
          </cell>
          <cell r="J531">
            <v>0.44063999999999998</v>
          </cell>
          <cell r="K531">
            <v>0.31824000000000002</v>
          </cell>
          <cell r="L531">
            <v>0.22</v>
          </cell>
        </row>
        <row r="532">
          <cell r="A532" t="str">
            <v>87-10-0431</v>
          </cell>
          <cell r="B532" t="str">
            <v>Potentilla f. 'New Dawn'</v>
          </cell>
          <cell r="C532" t="str">
            <v>MP150</v>
          </cell>
          <cell r="D532" t="str">
            <v>Directly</v>
          </cell>
          <cell r="F532">
            <v>0.36</v>
          </cell>
          <cell r="G532">
            <v>0.26</v>
          </cell>
          <cell r="H532">
            <v>0.22</v>
          </cell>
          <cell r="J532">
            <v>0.44063999999999998</v>
          </cell>
          <cell r="K532">
            <v>0.31824000000000002</v>
          </cell>
          <cell r="L532">
            <v>0.22</v>
          </cell>
        </row>
        <row r="533">
          <cell r="A533" t="str">
            <v>87-10-1167</v>
          </cell>
          <cell r="B533" t="str">
            <v>Potentilla f. 'Orange Lady'</v>
          </cell>
          <cell r="C533" t="str">
            <v>MP150</v>
          </cell>
          <cell r="D533" t="str">
            <v>Directly</v>
          </cell>
          <cell r="F533">
            <v>1.08</v>
          </cell>
          <cell r="G533">
            <v>0.97</v>
          </cell>
          <cell r="H533">
            <v>0.91</v>
          </cell>
          <cell r="J533">
            <v>1.32192</v>
          </cell>
          <cell r="K533">
            <v>1.1872799999999999</v>
          </cell>
          <cell r="L533">
            <v>0.91</v>
          </cell>
        </row>
        <row r="534">
          <cell r="A534" t="str">
            <v>87-10-1436</v>
          </cell>
          <cell r="B534" t="str">
            <v>Potentilla f. 'Orange Star'</v>
          </cell>
          <cell r="C534" t="str">
            <v>MP150</v>
          </cell>
          <cell r="D534" t="str">
            <v>Directly</v>
          </cell>
          <cell r="F534">
            <v>0.36</v>
          </cell>
          <cell r="G534">
            <v>0.26</v>
          </cell>
          <cell r="H534">
            <v>0.22</v>
          </cell>
          <cell r="J534">
            <v>0.44063999999999998</v>
          </cell>
          <cell r="K534">
            <v>0.31824000000000002</v>
          </cell>
          <cell r="L534">
            <v>0.22</v>
          </cell>
        </row>
        <row r="535">
          <cell r="A535" t="str">
            <v>87-10-1437</v>
          </cell>
          <cell r="B535" t="str">
            <v>Potentilla f. 'Novo'</v>
          </cell>
          <cell r="C535" t="str">
            <v>MP150</v>
          </cell>
          <cell r="D535" t="str">
            <v>Directly</v>
          </cell>
          <cell r="F535">
            <v>0.36</v>
          </cell>
          <cell r="G535">
            <v>0.26</v>
          </cell>
          <cell r="H535">
            <v>0.22</v>
          </cell>
          <cell r="J535">
            <v>0.44063999999999998</v>
          </cell>
          <cell r="K535">
            <v>0.31824000000000002</v>
          </cell>
          <cell r="L535">
            <v>0.22</v>
          </cell>
        </row>
        <row r="536">
          <cell r="A536" t="str">
            <v>87-10-0432</v>
          </cell>
          <cell r="B536" t="str">
            <v>Potentilla f. 'Orangeade'</v>
          </cell>
          <cell r="C536" t="str">
            <v>MP150</v>
          </cell>
          <cell r="D536" t="str">
            <v>Directly</v>
          </cell>
          <cell r="F536">
            <v>0.36</v>
          </cell>
          <cell r="G536">
            <v>0.26</v>
          </cell>
          <cell r="H536">
            <v>0.22</v>
          </cell>
          <cell r="J536">
            <v>0.44063999999999998</v>
          </cell>
          <cell r="K536">
            <v>0.31824000000000002</v>
          </cell>
          <cell r="L536">
            <v>0.22</v>
          </cell>
        </row>
        <row r="537">
          <cell r="A537" t="str">
            <v>87-10-1355</v>
          </cell>
          <cell r="B537" t="str">
            <v>Potentilla f. 'Pretty Polly'</v>
          </cell>
          <cell r="C537" t="str">
            <v>MP150</v>
          </cell>
          <cell r="D537" t="str">
            <v>Directly</v>
          </cell>
          <cell r="F537">
            <v>0.36</v>
          </cell>
          <cell r="G537">
            <v>0.26</v>
          </cell>
          <cell r="H537">
            <v>0.22</v>
          </cell>
          <cell r="J537">
            <v>0.44063999999999998</v>
          </cell>
          <cell r="K537">
            <v>0.31824000000000002</v>
          </cell>
          <cell r="L537">
            <v>0.22</v>
          </cell>
        </row>
        <row r="538">
          <cell r="A538" t="str">
            <v>87-10-0435</v>
          </cell>
          <cell r="B538" t="str">
            <v>Potentilla f. 'Primrose Beauty'</v>
          </cell>
          <cell r="C538" t="str">
            <v>MP150</v>
          </cell>
          <cell r="D538" t="str">
            <v>Directly</v>
          </cell>
          <cell r="F538">
            <v>0.36</v>
          </cell>
          <cell r="G538">
            <v>0.26</v>
          </cell>
          <cell r="H538">
            <v>0.22</v>
          </cell>
          <cell r="J538">
            <v>0.44063999999999998</v>
          </cell>
          <cell r="K538">
            <v>0.31824000000000002</v>
          </cell>
          <cell r="L538">
            <v>0.22</v>
          </cell>
        </row>
        <row r="539">
          <cell r="A539" t="str">
            <v>87-10-0436</v>
          </cell>
          <cell r="B539" t="str">
            <v>Potentilla f. 'Princess'</v>
          </cell>
          <cell r="C539" t="str">
            <v>MP150</v>
          </cell>
          <cell r="D539" t="str">
            <v>Directly</v>
          </cell>
          <cell r="F539">
            <v>0.36</v>
          </cell>
          <cell r="G539">
            <v>0.26</v>
          </cell>
          <cell r="H539">
            <v>0.22</v>
          </cell>
          <cell r="J539">
            <v>0.44063999999999998</v>
          </cell>
          <cell r="K539">
            <v>0.31824000000000002</v>
          </cell>
          <cell r="L539">
            <v>0.22</v>
          </cell>
        </row>
        <row r="540">
          <cell r="A540" t="str">
            <v>87-10-0437</v>
          </cell>
          <cell r="B540" t="str">
            <v>Potentilla f. 'Red Ace'</v>
          </cell>
          <cell r="C540" t="str">
            <v>MP150</v>
          </cell>
          <cell r="D540" t="str">
            <v>Directly</v>
          </cell>
          <cell r="F540">
            <v>0.36</v>
          </cell>
          <cell r="G540">
            <v>0.26</v>
          </cell>
          <cell r="H540">
            <v>0.22</v>
          </cell>
          <cell r="J540">
            <v>0.44063999999999998</v>
          </cell>
          <cell r="K540">
            <v>0.31824000000000002</v>
          </cell>
          <cell r="L540">
            <v>0.22</v>
          </cell>
        </row>
        <row r="541">
          <cell r="A541" t="str">
            <v>87-10-1116</v>
          </cell>
          <cell r="B541" t="str">
            <v>Potentilla f. 'Red Lady' PBR ®</v>
          </cell>
          <cell r="C541" t="str">
            <v>MP150</v>
          </cell>
          <cell r="D541" t="str">
            <v>Directly</v>
          </cell>
          <cell r="F541">
            <v>1.08</v>
          </cell>
          <cell r="G541">
            <v>0.97</v>
          </cell>
          <cell r="H541">
            <v>0.91</v>
          </cell>
          <cell r="J541">
            <v>1.32192</v>
          </cell>
          <cell r="K541">
            <v>1.1872799999999999</v>
          </cell>
          <cell r="L541">
            <v>0.91</v>
          </cell>
        </row>
        <row r="542">
          <cell r="A542" t="str">
            <v>87-10-0438</v>
          </cell>
          <cell r="B542" t="str">
            <v>Potentilla f. 'Snowflake'</v>
          </cell>
          <cell r="C542" t="str">
            <v>MP150</v>
          </cell>
          <cell r="D542" t="str">
            <v>Directly</v>
          </cell>
          <cell r="F542">
            <v>0.36</v>
          </cell>
          <cell r="G542">
            <v>0.26</v>
          </cell>
          <cell r="H542">
            <v>0.22</v>
          </cell>
          <cell r="J542">
            <v>0.44063999999999998</v>
          </cell>
          <cell r="K542">
            <v>0.31824000000000002</v>
          </cell>
          <cell r="L542">
            <v>0.22</v>
          </cell>
        </row>
        <row r="543">
          <cell r="A543" t="str">
            <v>87-10-0439</v>
          </cell>
          <cell r="B543" t="str">
            <v>Potentilla f. 'Sommerflor'</v>
          </cell>
          <cell r="C543" t="str">
            <v>MP150</v>
          </cell>
          <cell r="D543" t="str">
            <v>Directly</v>
          </cell>
          <cell r="F543">
            <v>0.36</v>
          </cell>
          <cell r="G543">
            <v>0.26</v>
          </cell>
          <cell r="H543">
            <v>0.22</v>
          </cell>
          <cell r="J543">
            <v>0.44063999999999998</v>
          </cell>
          <cell r="K543">
            <v>0.31824000000000002</v>
          </cell>
          <cell r="L543">
            <v>0.22</v>
          </cell>
        </row>
        <row r="544">
          <cell r="A544" t="str">
            <v>87-10-0440</v>
          </cell>
          <cell r="B544" t="str">
            <v>Potentilla f. 'Sunset'</v>
          </cell>
          <cell r="C544" t="str">
            <v>MP150</v>
          </cell>
          <cell r="D544" t="str">
            <v>Directly</v>
          </cell>
          <cell r="F544">
            <v>0.36</v>
          </cell>
          <cell r="G544">
            <v>0.26</v>
          </cell>
          <cell r="H544">
            <v>0.22</v>
          </cell>
          <cell r="J544">
            <v>0.44063999999999998</v>
          </cell>
          <cell r="K544">
            <v>0.31824000000000002</v>
          </cell>
          <cell r="L544">
            <v>0.22</v>
          </cell>
        </row>
        <row r="545">
          <cell r="A545" t="str">
            <v>87-10-0441</v>
          </cell>
          <cell r="B545" t="str">
            <v>Potentilla f. 'Tangerine'</v>
          </cell>
          <cell r="C545" t="str">
            <v>MP150</v>
          </cell>
          <cell r="D545" t="str">
            <v>Directly</v>
          </cell>
          <cell r="F545">
            <v>0.36</v>
          </cell>
          <cell r="G545">
            <v>0.26</v>
          </cell>
          <cell r="H545">
            <v>0.22</v>
          </cell>
          <cell r="J545">
            <v>0.44063999999999998</v>
          </cell>
          <cell r="K545">
            <v>0.31824000000000002</v>
          </cell>
          <cell r="L545">
            <v>0.22</v>
          </cell>
        </row>
        <row r="546">
          <cell r="A546" t="str">
            <v>87-10-0442</v>
          </cell>
          <cell r="B546" t="str">
            <v>Potentilla f. 'Tilford Cream'</v>
          </cell>
          <cell r="C546" t="str">
            <v>MP150</v>
          </cell>
          <cell r="D546" t="str">
            <v>Directly</v>
          </cell>
          <cell r="F546">
            <v>0.36</v>
          </cell>
          <cell r="G546">
            <v>0.26</v>
          </cell>
          <cell r="H546">
            <v>0.22</v>
          </cell>
          <cell r="J546">
            <v>0.44063999999999998</v>
          </cell>
          <cell r="K546">
            <v>0.31824000000000002</v>
          </cell>
          <cell r="L546">
            <v>0.22</v>
          </cell>
        </row>
        <row r="547">
          <cell r="A547" t="str">
            <v>87-10-1168</v>
          </cell>
          <cell r="B547" t="str">
            <v>Potentilla f. 'White Lady' PBR ®</v>
          </cell>
          <cell r="C547" t="str">
            <v>MP150</v>
          </cell>
          <cell r="D547" t="str">
            <v>Directly</v>
          </cell>
          <cell r="F547">
            <v>1.08</v>
          </cell>
          <cell r="G547">
            <v>0.97</v>
          </cell>
          <cell r="H547">
            <v>0.91</v>
          </cell>
          <cell r="J547">
            <v>1.32192</v>
          </cell>
          <cell r="K547">
            <v>1.1872799999999999</v>
          </cell>
          <cell r="L547">
            <v>0.91</v>
          </cell>
        </row>
        <row r="548">
          <cell r="A548" t="str">
            <v>87-10-0433</v>
          </cell>
          <cell r="B548" t="str">
            <v>Potentilla frut. 'Pink Queen'</v>
          </cell>
          <cell r="C548" t="str">
            <v>MP150</v>
          </cell>
          <cell r="D548" t="str">
            <v>Directly</v>
          </cell>
          <cell r="F548">
            <v>0.36</v>
          </cell>
          <cell r="G548">
            <v>0.26</v>
          </cell>
          <cell r="H548">
            <v>0.22</v>
          </cell>
          <cell r="J548">
            <v>0.44063999999999998</v>
          </cell>
          <cell r="K548">
            <v>0.31824000000000002</v>
          </cell>
          <cell r="L548">
            <v>0.22</v>
          </cell>
        </row>
        <row r="549">
          <cell r="A549" t="str">
            <v>87-10-0443</v>
          </cell>
          <cell r="B549" t="str">
            <v>Potentilla tridentata 'Nuuk'</v>
          </cell>
          <cell r="C549" t="str">
            <v>MP150</v>
          </cell>
          <cell r="D549" t="str">
            <v>Directly</v>
          </cell>
          <cell r="F549">
            <v>0.36</v>
          </cell>
          <cell r="G549">
            <v>0.26</v>
          </cell>
          <cell r="H549">
            <v>0.22</v>
          </cell>
          <cell r="J549">
            <v>0.44063999999999998</v>
          </cell>
          <cell r="K549">
            <v>0.31824000000000002</v>
          </cell>
          <cell r="L549">
            <v>0.22</v>
          </cell>
        </row>
        <row r="550">
          <cell r="A550" t="str">
            <v>87-10-0444</v>
          </cell>
          <cell r="B550" t="str">
            <v>Prunus laur. 'Ani' PBR ®</v>
          </cell>
          <cell r="C550" t="str">
            <v>MP104</v>
          </cell>
          <cell r="D550" t="str">
            <v>Directly</v>
          </cell>
          <cell r="F550">
            <v>0.94000000000000006</v>
          </cell>
          <cell r="G550">
            <v>0.83</v>
          </cell>
          <cell r="H550">
            <v>0.77</v>
          </cell>
          <cell r="J550">
            <v>1.15056</v>
          </cell>
          <cell r="K550">
            <v>1.0159199999999999</v>
          </cell>
          <cell r="L550">
            <v>0.77</v>
          </cell>
        </row>
        <row r="551">
          <cell r="A551" t="str">
            <v>87-10-1021</v>
          </cell>
          <cell r="B551" t="str">
            <v>Prunus laur. 'Antonius' PBR ®</v>
          </cell>
          <cell r="C551" t="str">
            <v>MP104</v>
          </cell>
          <cell r="D551" t="str">
            <v>Directly</v>
          </cell>
          <cell r="F551">
            <v>1.01</v>
          </cell>
          <cell r="G551">
            <v>0.9</v>
          </cell>
          <cell r="H551">
            <v>0.84</v>
          </cell>
          <cell r="J551">
            <v>1.23624</v>
          </cell>
          <cell r="K551">
            <v>1.1016000000000001</v>
          </cell>
          <cell r="L551">
            <v>0.84</v>
          </cell>
        </row>
        <row r="552">
          <cell r="A552" t="str">
            <v>87-10-0445</v>
          </cell>
          <cell r="B552" t="str">
            <v>Prunus laur. 'Caucasica'</v>
          </cell>
          <cell r="C552" t="str">
            <v>MP104</v>
          </cell>
          <cell r="D552" t="str">
            <v>week 18</v>
          </cell>
          <cell r="F552">
            <v>0.43</v>
          </cell>
          <cell r="G552">
            <v>0.32</v>
          </cell>
          <cell r="H552">
            <v>0.27</v>
          </cell>
          <cell r="J552">
            <v>0.52632000000000001</v>
          </cell>
          <cell r="K552">
            <v>0.39168000000000003</v>
          </cell>
          <cell r="L552">
            <v>0.27</v>
          </cell>
        </row>
        <row r="553">
          <cell r="A553" t="str">
            <v>87-10-1169</v>
          </cell>
          <cell r="B553" t="str">
            <v>Prunus laur. 'Cherry Brandy'</v>
          </cell>
          <cell r="C553" t="str">
            <v>MP104</v>
          </cell>
          <cell r="D553" t="str">
            <v>week 18</v>
          </cell>
          <cell r="F553">
            <v>0.43</v>
          </cell>
          <cell r="G553">
            <v>0.32</v>
          </cell>
          <cell r="H553">
            <v>0.27</v>
          </cell>
          <cell r="J553">
            <v>0.52632000000000001</v>
          </cell>
          <cell r="K553">
            <v>0.39168000000000003</v>
          </cell>
          <cell r="L553">
            <v>0.27</v>
          </cell>
        </row>
        <row r="554">
          <cell r="A554" t="str">
            <v>87-10-1500</v>
          </cell>
          <cell r="B554" t="str">
            <v>Prunus laurocerasus Elly® ('VERSTRA'PBR) ®</v>
          </cell>
          <cell r="C554" t="str">
            <v>MP104</v>
          </cell>
          <cell r="D554" t="str">
            <v>week 18</v>
          </cell>
          <cell r="F554">
            <v>1.08</v>
          </cell>
          <cell r="G554">
            <v>0.97</v>
          </cell>
          <cell r="H554">
            <v>0.91</v>
          </cell>
          <cell r="J554">
            <v>1.32192</v>
          </cell>
          <cell r="K554">
            <v>1.1872799999999999</v>
          </cell>
          <cell r="L554">
            <v>0.91</v>
          </cell>
        </row>
        <row r="555">
          <cell r="A555" t="str">
            <v>87-10-1022</v>
          </cell>
          <cell r="B555" t="str">
            <v>Prunus laurocerasus Etna® ('Anbri'PBR) ®</v>
          </cell>
          <cell r="C555" t="str">
            <v>MP104</v>
          </cell>
          <cell r="D555" t="str">
            <v>week 18</v>
          </cell>
          <cell r="F555">
            <v>1.01</v>
          </cell>
          <cell r="G555">
            <v>0.9</v>
          </cell>
          <cell r="H555">
            <v>0.84</v>
          </cell>
          <cell r="J555">
            <v>1.23624</v>
          </cell>
          <cell r="K555">
            <v>1.1016000000000001</v>
          </cell>
          <cell r="L555">
            <v>0.84</v>
          </cell>
        </row>
        <row r="556">
          <cell r="A556" t="str">
            <v>87-10-0447</v>
          </cell>
          <cell r="B556" t="str">
            <v>Prunus laur. 'Gabi' PBR ®</v>
          </cell>
          <cell r="C556" t="str">
            <v>MP104</v>
          </cell>
          <cell r="D556" t="str">
            <v>Directly</v>
          </cell>
          <cell r="F556">
            <v>0.94000000000000006</v>
          </cell>
          <cell r="G556">
            <v>0.83</v>
          </cell>
          <cell r="H556">
            <v>0.77</v>
          </cell>
          <cell r="J556">
            <v>1.15056</v>
          </cell>
          <cell r="K556">
            <v>1.0159199999999999</v>
          </cell>
          <cell r="L556">
            <v>0.77</v>
          </cell>
        </row>
        <row r="557">
          <cell r="A557" t="str">
            <v>87-10-1438</v>
          </cell>
          <cell r="B557" t="str">
            <v>Prunus laur. 'Gajo' PBR ®</v>
          </cell>
          <cell r="C557" t="str">
            <v>MP104</v>
          </cell>
          <cell r="D557" t="str">
            <v>week 18</v>
          </cell>
          <cell r="F557">
            <v>1.08</v>
          </cell>
          <cell r="G557">
            <v>0.97</v>
          </cell>
          <cell r="H557">
            <v>0.91</v>
          </cell>
          <cell r="J557">
            <v>1.32192</v>
          </cell>
          <cell r="K557">
            <v>1.1872799999999999</v>
          </cell>
          <cell r="L557">
            <v>0.91</v>
          </cell>
        </row>
        <row r="558">
          <cell r="A558" t="str">
            <v>87-10-0449</v>
          </cell>
          <cell r="B558" t="str">
            <v>Prunus laur. 'Hagar' PBR ®</v>
          </cell>
          <cell r="C558" t="str">
            <v>MP104</v>
          </cell>
          <cell r="D558" t="str">
            <v>week 18</v>
          </cell>
          <cell r="F558">
            <v>1.01</v>
          </cell>
          <cell r="G558">
            <v>0.9</v>
          </cell>
          <cell r="H558">
            <v>0.84</v>
          </cell>
          <cell r="J558">
            <v>1.23624</v>
          </cell>
          <cell r="K558">
            <v>1.1016000000000001</v>
          </cell>
          <cell r="L558">
            <v>0.84</v>
          </cell>
        </row>
        <row r="559">
          <cell r="A559" t="str">
            <v>87-10-1023</v>
          </cell>
          <cell r="B559" t="str">
            <v>Prunus laur. 'Herbergii'</v>
          </cell>
          <cell r="C559" t="str">
            <v>MP104</v>
          </cell>
          <cell r="D559" t="str">
            <v>week 18</v>
          </cell>
          <cell r="F559">
            <v>0.43</v>
          </cell>
          <cell r="G559">
            <v>0.32</v>
          </cell>
          <cell r="H559">
            <v>0.27</v>
          </cell>
          <cell r="J559">
            <v>0.52632000000000001</v>
          </cell>
          <cell r="K559">
            <v>0.39168000000000003</v>
          </cell>
          <cell r="L559">
            <v>0.27</v>
          </cell>
        </row>
        <row r="560">
          <cell r="A560" t="str">
            <v>87-10-0452</v>
          </cell>
          <cell r="B560" t="str">
            <v>Prunus laur. 'Josa' PBR ®</v>
          </cell>
          <cell r="C560" t="str">
            <v>MP104</v>
          </cell>
          <cell r="D560" t="str">
            <v>Directly</v>
          </cell>
          <cell r="F560">
            <v>0.94000000000000006</v>
          </cell>
          <cell r="G560">
            <v>0.83</v>
          </cell>
          <cell r="H560">
            <v>0.77</v>
          </cell>
          <cell r="J560">
            <v>1.15056</v>
          </cell>
          <cell r="K560">
            <v>1.0159199999999999</v>
          </cell>
          <cell r="L560">
            <v>0.77</v>
          </cell>
        </row>
        <row r="561">
          <cell r="A561" t="str">
            <v>87-10-0453</v>
          </cell>
          <cell r="B561" t="str">
            <v>Prunus laur. 'Kleopatra' PBR ®</v>
          </cell>
          <cell r="C561" t="str">
            <v>MP104</v>
          </cell>
          <cell r="D561" t="str">
            <v>week 18</v>
          </cell>
          <cell r="F561">
            <v>1.01</v>
          </cell>
          <cell r="G561">
            <v>0.9</v>
          </cell>
          <cell r="H561">
            <v>0.84</v>
          </cell>
          <cell r="J561">
            <v>1.23624</v>
          </cell>
          <cell r="K561">
            <v>1.1016000000000001</v>
          </cell>
          <cell r="L561">
            <v>0.84</v>
          </cell>
        </row>
        <row r="562">
          <cell r="A562" t="str">
            <v>87-10-1439</v>
          </cell>
          <cell r="B562" t="str">
            <v>Prunus laur. 'Marbled White'</v>
          </cell>
          <cell r="C562" t="str">
            <v>MP104</v>
          </cell>
          <cell r="D562" t="str">
            <v>week 18</v>
          </cell>
          <cell r="F562">
            <v>0.52</v>
          </cell>
          <cell r="G562">
            <v>0.41</v>
          </cell>
          <cell r="H562">
            <v>0.35</v>
          </cell>
          <cell r="J562">
            <v>0.63648000000000005</v>
          </cell>
          <cell r="K562">
            <v>0.50183999999999995</v>
          </cell>
          <cell r="L562">
            <v>0.35</v>
          </cell>
        </row>
        <row r="563">
          <cell r="A563" t="str">
            <v>87-10-1598</v>
          </cell>
          <cell r="B563" t="str">
            <v>Prunus laurocerasus Genolia® ('Mariblon'PBR) ®</v>
          </cell>
          <cell r="C563" t="str">
            <v>MP104</v>
          </cell>
          <cell r="D563" t="str">
            <v>week 18</v>
          </cell>
          <cell r="F563">
            <v>1.01</v>
          </cell>
          <cell r="G563">
            <v>0.9</v>
          </cell>
          <cell r="H563">
            <v>0.84</v>
          </cell>
          <cell r="J563">
            <v>1.23624</v>
          </cell>
          <cell r="K563">
            <v>1.1016000000000001</v>
          </cell>
          <cell r="L563">
            <v>0.84</v>
          </cell>
        </row>
        <row r="564">
          <cell r="A564" t="str">
            <v>87-10-1501</v>
          </cell>
          <cell r="B564" t="str">
            <v>Prunus laur. 'Mount Vernon'</v>
          </cell>
          <cell r="C564" t="str">
            <v>MP104</v>
          </cell>
          <cell r="D564" t="str">
            <v>week 18</v>
          </cell>
          <cell r="F564">
            <v>0.44</v>
          </cell>
          <cell r="G564">
            <v>0.34</v>
          </cell>
          <cell r="H564">
            <v>0.28000000000000003</v>
          </cell>
          <cell r="J564">
            <v>0.53856000000000004</v>
          </cell>
          <cell r="K564">
            <v>0.41616000000000003</v>
          </cell>
          <cell r="L564">
            <v>0.28000000000000003</v>
          </cell>
        </row>
        <row r="565">
          <cell r="A565" t="str">
            <v>87-10-1628</v>
          </cell>
          <cell r="B565" t="str">
            <v>Prinus laur. 'Nero' PBR ®</v>
          </cell>
          <cell r="C565" t="str">
            <v>mp104</v>
          </cell>
          <cell r="D565" t="str">
            <v>Directly</v>
          </cell>
          <cell r="F565">
            <v>0.94000000000000006</v>
          </cell>
          <cell r="G565">
            <v>0.83</v>
          </cell>
          <cell r="H565">
            <v>0.77</v>
          </cell>
          <cell r="J565">
            <v>1.15056</v>
          </cell>
          <cell r="K565">
            <v>1.0159199999999999</v>
          </cell>
          <cell r="L565">
            <v>0.77</v>
          </cell>
        </row>
        <row r="566">
          <cell r="A566" t="str">
            <v>87-10-1025</v>
          </cell>
          <cell r="B566" t="str">
            <v>Prunus laur. 'Novita'</v>
          </cell>
          <cell r="C566" t="str">
            <v>MP104</v>
          </cell>
          <cell r="D566" t="str">
            <v>week 18</v>
          </cell>
          <cell r="F566">
            <v>0.39</v>
          </cell>
          <cell r="G566">
            <v>0.28999999999999998</v>
          </cell>
          <cell r="H566">
            <v>0.24</v>
          </cell>
          <cell r="J566">
            <v>0.47736000000000001</v>
          </cell>
          <cell r="K566">
            <v>0.35496</v>
          </cell>
          <cell r="L566">
            <v>0.24</v>
          </cell>
        </row>
        <row r="567">
          <cell r="A567" t="str">
            <v>87-10-1685</v>
          </cell>
          <cell r="B567" t="str">
            <v>Prunus laur. 'Otto Luyken'</v>
          </cell>
          <cell r="C567" t="str">
            <v>MP150</v>
          </cell>
          <cell r="D567" t="str">
            <v>week 18</v>
          </cell>
          <cell r="F567">
            <v>0.43</v>
          </cell>
          <cell r="G567">
            <v>0.32</v>
          </cell>
          <cell r="H567">
            <v>0.27</v>
          </cell>
          <cell r="J567">
            <v>0.52632000000000001</v>
          </cell>
          <cell r="K567">
            <v>0.39168000000000003</v>
          </cell>
          <cell r="L567">
            <v>0.27</v>
          </cell>
        </row>
        <row r="568">
          <cell r="A568" t="str">
            <v>87-10-1170</v>
          </cell>
          <cell r="B568" t="str">
            <v>Prunus laur. 'Polster'</v>
          </cell>
          <cell r="C568" t="str">
            <v>MP104</v>
          </cell>
          <cell r="D568" t="str">
            <v>week 18</v>
          </cell>
          <cell r="F568">
            <v>0.44</v>
          </cell>
          <cell r="G568">
            <v>0.34</v>
          </cell>
          <cell r="H568">
            <v>0.28000000000000003</v>
          </cell>
          <cell r="J568">
            <v>0.53856000000000004</v>
          </cell>
          <cell r="K568">
            <v>0.41616000000000003</v>
          </cell>
          <cell r="L568">
            <v>0.28000000000000003</v>
          </cell>
        </row>
        <row r="569">
          <cell r="A569" t="str">
            <v>87-10-1171</v>
          </cell>
          <cell r="B569" t="str">
            <v>Prunus laur. 'Reynvaanii'</v>
          </cell>
          <cell r="C569" t="str">
            <v>MP104</v>
          </cell>
          <cell r="D569" t="str">
            <v>week 18</v>
          </cell>
          <cell r="F569">
            <v>0.43</v>
          </cell>
          <cell r="G569">
            <v>0.32</v>
          </cell>
          <cell r="H569">
            <v>0.27</v>
          </cell>
          <cell r="J569">
            <v>0.52632000000000001</v>
          </cell>
          <cell r="K569">
            <v>0.39168000000000003</v>
          </cell>
          <cell r="L569">
            <v>0.27</v>
          </cell>
        </row>
        <row r="570">
          <cell r="A570" t="str">
            <v>87-10-1027</v>
          </cell>
          <cell r="B570" t="str">
            <v>Prunus laur. 'Rotundifolia'</v>
          </cell>
          <cell r="C570" t="str">
            <v>MP104</v>
          </cell>
          <cell r="D570" t="str">
            <v>week 18</v>
          </cell>
          <cell r="F570">
            <v>0.43</v>
          </cell>
          <cell r="G570">
            <v>0.32</v>
          </cell>
          <cell r="H570">
            <v>0.27</v>
          </cell>
          <cell r="J570">
            <v>0.52632000000000001</v>
          </cell>
          <cell r="K570">
            <v>0.39168000000000003</v>
          </cell>
          <cell r="L570">
            <v>0.27</v>
          </cell>
        </row>
        <row r="571">
          <cell r="A571" t="str">
            <v>87-10-1356</v>
          </cell>
          <cell r="B571" t="str">
            <v>Prunus laur. 'Van Nes'</v>
          </cell>
          <cell r="C571" t="str">
            <v>MP104</v>
          </cell>
          <cell r="D571" t="str">
            <v>week 18</v>
          </cell>
          <cell r="F571">
            <v>0.43</v>
          </cell>
          <cell r="G571">
            <v>0.32</v>
          </cell>
          <cell r="H571">
            <v>0.27</v>
          </cell>
          <cell r="J571">
            <v>0.52632000000000001</v>
          </cell>
          <cell r="K571">
            <v>0.39168000000000003</v>
          </cell>
          <cell r="L571">
            <v>0.27</v>
          </cell>
        </row>
        <row r="572">
          <cell r="A572" t="str">
            <v>87-10-1357</v>
          </cell>
          <cell r="B572" t="str">
            <v>Prunus laur. 'Zabeliana'</v>
          </cell>
          <cell r="C572" t="str">
            <v>MP104</v>
          </cell>
          <cell r="D572" t="str">
            <v>week 18</v>
          </cell>
          <cell r="F572">
            <v>0.44</v>
          </cell>
          <cell r="G572">
            <v>0.34</v>
          </cell>
          <cell r="H572">
            <v>0.28000000000000003</v>
          </cell>
          <cell r="J572">
            <v>0.53856000000000004</v>
          </cell>
          <cell r="K572">
            <v>0.41616000000000003</v>
          </cell>
          <cell r="L572">
            <v>0.28000000000000003</v>
          </cell>
        </row>
        <row r="573">
          <cell r="A573" t="str">
            <v>87-10-0866</v>
          </cell>
          <cell r="B573" t="str">
            <v>Prunus lusitanica</v>
          </cell>
          <cell r="C573" t="str">
            <v>MP104</v>
          </cell>
          <cell r="D573" t="str">
            <v>week 18</v>
          </cell>
          <cell r="F573">
            <v>0.52</v>
          </cell>
          <cell r="G573">
            <v>0.41</v>
          </cell>
          <cell r="H573">
            <v>0.35</v>
          </cell>
          <cell r="J573">
            <v>0.63648000000000005</v>
          </cell>
          <cell r="K573">
            <v>0.50183999999999995</v>
          </cell>
          <cell r="L573">
            <v>0.35</v>
          </cell>
        </row>
        <row r="574">
          <cell r="A574" t="str">
            <v>87-10-0462</v>
          </cell>
          <cell r="B574" t="str">
            <v>Prunus lus. 'Angustifolia'</v>
          </cell>
          <cell r="C574" t="str">
            <v>MP104</v>
          </cell>
          <cell r="D574" t="str">
            <v>Directly</v>
          </cell>
          <cell r="F574">
            <v>0.52</v>
          </cell>
          <cell r="G574">
            <v>0.41</v>
          </cell>
          <cell r="H574">
            <v>0.35</v>
          </cell>
          <cell r="J574">
            <v>0.63648000000000005</v>
          </cell>
          <cell r="K574">
            <v>0.50183999999999995</v>
          </cell>
          <cell r="L574">
            <v>0.35</v>
          </cell>
        </row>
        <row r="575">
          <cell r="A575" t="str">
            <v>87-10-1599</v>
          </cell>
          <cell r="B575" t="str">
            <v>Prunus lusitanica 'Brenelia' PBR ®</v>
          </cell>
          <cell r="C575" t="str">
            <v>MP104</v>
          </cell>
          <cell r="D575" t="str">
            <v>Directly</v>
          </cell>
          <cell r="F575">
            <v>1.29</v>
          </cell>
          <cell r="G575">
            <v>1.18</v>
          </cell>
          <cell r="H575">
            <v>1.1200000000000001</v>
          </cell>
          <cell r="J575">
            <v>1.5789600000000001</v>
          </cell>
          <cell r="K575">
            <v>1.44432</v>
          </cell>
          <cell r="L575">
            <v>1.1200000000000001</v>
          </cell>
        </row>
        <row r="576">
          <cell r="A576" t="str">
            <v>87-10-1600</v>
          </cell>
          <cell r="B576" t="str">
            <v>Prunus lusitanica Tico ('Ybrazo01'PBR) ®</v>
          </cell>
          <cell r="C576" t="str">
            <v>mp104</v>
          </cell>
          <cell r="D576" t="str">
            <v>Directly</v>
          </cell>
          <cell r="F576">
            <v>1.29</v>
          </cell>
          <cell r="G576">
            <v>1.18</v>
          </cell>
          <cell r="H576">
            <v>1.1200000000000001</v>
          </cell>
          <cell r="J576">
            <v>1.5789600000000001</v>
          </cell>
          <cell r="K576">
            <v>1.44432</v>
          </cell>
          <cell r="L576">
            <v>1.1200000000000001</v>
          </cell>
        </row>
        <row r="577">
          <cell r="A577" t="str">
            <v>87-10-1601</v>
          </cell>
          <cell r="B577" t="str">
            <v>Pyracantha 'Cadaune' (Saphyr Jaune) PBR ®</v>
          </cell>
          <cell r="C577" t="str">
            <v>MP150</v>
          </cell>
          <cell r="D577" t="str">
            <v>Directly</v>
          </cell>
          <cell r="F577">
            <v>1.22</v>
          </cell>
          <cell r="G577">
            <v>1.1100000000000001</v>
          </cell>
          <cell r="H577">
            <v>1.05</v>
          </cell>
          <cell r="J577">
            <v>1.4932799999999999</v>
          </cell>
          <cell r="K577">
            <v>1.3586400000000001</v>
          </cell>
          <cell r="L577">
            <v>1.05</v>
          </cell>
        </row>
        <row r="578">
          <cell r="A578" t="str">
            <v>87-10-1602</v>
          </cell>
          <cell r="B578" t="str">
            <v>Pyracantha 'Cadvar' (Saphyr Panache) PBR ®</v>
          </cell>
          <cell r="C578" t="str">
            <v>MP150</v>
          </cell>
          <cell r="D578" t="str">
            <v>Directly</v>
          </cell>
          <cell r="F578">
            <v>1.22</v>
          </cell>
          <cell r="G578">
            <v>1.1100000000000001</v>
          </cell>
          <cell r="H578">
            <v>1.05</v>
          </cell>
          <cell r="J578">
            <v>1.4932799999999999</v>
          </cell>
          <cell r="K578">
            <v>1.3586400000000001</v>
          </cell>
          <cell r="L578">
            <v>1.05</v>
          </cell>
        </row>
        <row r="579">
          <cell r="A579" t="str">
            <v>87-10-0465</v>
          </cell>
          <cell r="B579" t="str">
            <v>Pyracantha cocc. 'Red Column'</v>
          </cell>
          <cell r="C579" t="str">
            <v>MP150</v>
          </cell>
          <cell r="D579" t="str">
            <v>Directly</v>
          </cell>
          <cell r="F579">
            <v>0.53</v>
          </cell>
          <cell r="G579">
            <v>0.42</v>
          </cell>
          <cell r="H579">
            <v>0.36</v>
          </cell>
          <cell r="J579">
            <v>0.64872000000000007</v>
          </cell>
          <cell r="K579">
            <v>0.51407999999999998</v>
          </cell>
          <cell r="L579">
            <v>0.36</v>
          </cell>
        </row>
        <row r="580">
          <cell r="A580" t="str">
            <v>87-10-0466</v>
          </cell>
          <cell r="B580" t="str">
            <v>Pyracantha cocc. 'Red Cushion'</v>
          </cell>
          <cell r="C580" t="str">
            <v>MP150</v>
          </cell>
          <cell r="D580" t="str">
            <v>Directly</v>
          </cell>
          <cell r="F580">
            <v>0.53</v>
          </cell>
          <cell r="G580">
            <v>0.42</v>
          </cell>
          <cell r="H580">
            <v>0.36</v>
          </cell>
          <cell r="J580">
            <v>0.64872000000000007</v>
          </cell>
          <cell r="K580">
            <v>0.51407999999999998</v>
          </cell>
          <cell r="L580">
            <v>0.36</v>
          </cell>
        </row>
        <row r="581">
          <cell r="A581" t="str">
            <v>87-10-1358</v>
          </cell>
          <cell r="B581" t="str">
            <v>Pyracantha 'Firelight'</v>
          </cell>
          <cell r="C581" t="str">
            <v>MP150</v>
          </cell>
          <cell r="D581" t="str">
            <v>Directly</v>
          </cell>
          <cell r="F581">
            <v>0.53</v>
          </cell>
          <cell r="G581">
            <v>0.42</v>
          </cell>
          <cell r="H581">
            <v>0.36</v>
          </cell>
          <cell r="J581">
            <v>0.64872000000000007</v>
          </cell>
          <cell r="K581">
            <v>0.51407999999999998</v>
          </cell>
          <cell r="L581">
            <v>0.36</v>
          </cell>
        </row>
        <row r="582">
          <cell r="A582" t="str">
            <v>87-10-0468</v>
          </cell>
          <cell r="B582" t="str">
            <v>Pyracantha 'Golden Charmer'</v>
          </cell>
          <cell r="C582" t="str">
            <v>MP150</v>
          </cell>
          <cell r="D582" t="str">
            <v>Directly</v>
          </cell>
          <cell r="F582">
            <v>0.53</v>
          </cell>
          <cell r="G582">
            <v>0.42</v>
          </cell>
          <cell r="H582">
            <v>0.36</v>
          </cell>
          <cell r="J582">
            <v>0.64872000000000007</v>
          </cell>
          <cell r="K582">
            <v>0.51407999999999998</v>
          </cell>
          <cell r="L582">
            <v>0.36</v>
          </cell>
        </row>
        <row r="583">
          <cell r="A583" t="str">
            <v>87-10-1503</v>
          </cell>
          <cell r="B583" t="str">
            <v>Pyracantha 'Mohave'</v>
          </cell>
          <cell r="C583" t="str">
            <v>MP150</v>
          </cell>
          <cell r="D583" t="str">
            <v>Directly</v>
          </cell>
          <cell r="F583">
            <v>0.53</v>
          </cell>
          <cell r="G583">
            <v>0.42</v>
          </cell>
          <cell r="H583">
            <v>0.36</v>
          </cell>
          <cell r="J583">
            <v>0.64872000000000007</v>
          </cell>
          <cell r="K583">
            <v>0.51407999999999998</v>
          </cell>
          <cell r="L583">
            <v>0.36</v>
          </cell>
        </row>
        <row r="584">
          <cell r="A584" t="str">
            <v>87-10-1504</v>
          </cell>
          <cell r="B584" t="str">
            <v>Pyracantha 'Orange charmer'</v>
          </cell>
          <cell r="C584" t="str">
            <v>MP150</v>
          </cell>
          <cell r="D584" t="str">
            <v>Directly</v>
          </cell>
          <cell r="F584">
            <v>0.53</v>
          </cell>
          <cell r="G584">
            <v>0.42</v>
          </cell>
          <cell r="H584">
            <v>0.36</v>
          </cell>
          <cell r="J584">
            <v>0.64872000000000007</v>
          </cell>
          <cell r="K584">
            <v>0.51407999999999998</v>
          </cell>
          <cell r="L584">
            <v>0.36</v>
          </cell>
        </row>
        <row r="585">
          <cell r="A585" t="str">
            <v>87-10-0469</v>
          </cell>
          <cell r="B585" t="str">
            <v>Pyracantha 'Orange Glow'</v>
          </cell>
          <cell r="C585" t="str">
            <v>MP150</v>
          </cell>
          <cell r="D585" t="str">
            <v>Directly</v>
          </cell>
          <cell r="F585">
            <v>0.53</v>
          </cell>
          <cell r="G585">
            <v>0.42</v>
          </cell>
          <cell r="H585">
            <v>0.36</v>
          </cell>
          <cell r="J585">
            <v>0.64872000000000007</v>
          </cell>
          <cell r="K585">
            <v>0.51407999999999998</v>
          </cell>
          <cell r="L585">
            <v>0.36</v>
          </cell>
        </row>
        <row r="586">
          <cell r="A586" t="str">
            <v>87-10-0470</v>
          </cell>
          <cell r="B586" t="str">
            <v>Pyracantha 'Soleil d'Or'</v>
          </cell>
          <cell r="C586" t="str">
            <v>MP150</v>
          </cell>
          <cell r="D586" t="str">
            <v>Directly</v>
          </cell>
          <cell r="F586">
            <v>0.53</v>
          </cell>
          <cell r="G586">
            <v>0.42</v>
          </cell>
          <cell r="H586">
            <v>0.36</v>
          </cell>
          <cell r="J586">
            <v>0.64872000000000007</v>
          </cell>
          <cell r="K586">
            <v>0.51407999999999998</v>
          </cell>
          <cell r="L586">
            <v>0.36</v>
          </cell>
        </row>
        <row r="587">
          <cell r="A587" t="str">
            <v>87-10-0471</v>
          </cell>
          <cell r="B587" t="str">
            <v>Pyracantha 'Teton'</v>
          </cell>
          <cell r="C587" t="str">
            <v>MP150</v>
          </cell>
          <cell r="D587" t="str">
            <v>Directly</v>
          </cell>
          <cell r="F587">
            <v>0.53</v>
          </cell>
          <cell r="G587">
            <v>0.42</v>
          </cell>
          <cell r="H587">
            <v>0.36</v>
          </cell>
          <cell r="J587">
            <v>0.64872000000000007</v>
          </cell>
          <cell r="K587">
            <v>0.51407999999999998</v>
          </cell>
          <cell r="L587">
            <v>0.36</v>
          </cell>
        </row>
        <row r="588">
          <cell r="A588" t="str">
            <v>87-10-0491</v>
          </cell>
          <cell r="B588" t="str">
            <v>Ribes sang. 'King Edward VII'</v>
          </cell>
          <cell r="C588" t="str">
            <v>MP104</v>
          </cell>
          <cell r="D588" t="str">
            <v>Directly</v>
          </cell>
          <cell r="F588">
            <v>0.63</v>
          </cell>
          <cell r="G588">
            <v>0.52</v>
          </cell>
          <cell r="H588">
            <v>0.46</v>
          </cell>
          <cell r="J588">
            <v>0.77112000000000003</v>
          </cell>
          <cell r="K588">
            <v>0.63648000000000005</v>
          </cell>
          <cell r="L588">
            <v>0.46</v>
          </cell>
        </row>
        <row r="589">
          <cell r="A589" t="str">
            <v>87-10-1028</v>
          </cell>
          <cell r="B589" t="str">
            <v>Rubus 'Betty Ashburner'</v>
          </cell>
          <cell r="C589" t="str">
            <v>MP150</v>
          </cell>
          <cell r="D589" t="str">
            <v>Directly</v>
          </cell>
          <cell r="F589">
            <v>0.39</v>
          </cell>
          <cell r="G589">
            <v>0.28999999999999998</v>
          </cell>
          <cell r="H589">
            <v>0.24</v>
          </cell>
          <cell r="J589">
            <v>0.47736000000000001</v>
          </cell>
          <cell r="K589">
            <v>0.35496</v>
          </cell>
          <cell r="L589">
            <v>0.24</v>
          </cell>
        </row>
        <row r="590">
          <cell r="A590" t="str">
            <v>87-10-0861</v>
          </cell>
          <cell r="B590" t="str">
            <v>Salix integra 'Hakuro-nishiki'</v>
          </cell>
          <cell r="C590" t="str">
            <v>MP150</v>
          </cell>
          <cell r="D590" t="str">
            <v>Directly</v>
          </cell>
          <cell r="F590">
            <v>0.39</v>
          </cell>
          <cell r="G590">
            <v>0.28999999999999998</v>
          </cell>
          <cell r="H590">
            <v>0.24</v>
          </cell>
          <cell r="J590">
            <v>0.47736000000000001</v>
          </cell>
          <cell r="K590">
            <v>0.35496</v>
          </cell>
          <cell r="L590">
            <v>0.24</v>
          </cell>
        </row>
        <row r="591">
          <cell r="A591" t="str">
            <v>87-10-1236</v>
          </cell>
          <cell r="B591" t="str">
            <v>Sambucus nigra</v>
          </cell>
          <cell r="C591" t="str">
            <v>MP104</v>
          </cell>
          <cell r="D591" t="str">
            <v>Directly</v>
          </cell>
          <cell r="F591">
            <v>0.94000000000000006</v>
          </cell>
          <cell r="G591">
            <v>0.83</v>
          </cell>
          <cell r="H591">
            <v>0.77</v>
          </cell>
          <cell r="J591">
            <v>1.15056</v>
          </cell>
          <cell r="K591">
            <v>1.0159199999999999</v>
          </cell>
          <cell r="L591">
            <v>0.77</v>
          </cell>
        </row>
        <row r="592">
          <cell r="A592" t="str">
            <v>87-10-0494</v>
          </cell>
          <cell r="B592" t="str">
            <v>Sambucus nigra Black Beauty ('Gerda'PBR) ®</v>
          </cell>
          <cell r="C592" t="str">
            <v>MP104</v>
          </cell>
          <cell r="D592" t="str">
            <v>Directly</v>
          </cell>
          <cell r="F592">
            <v>1.5</v>
          </cell>
          <cell r="G592">
            <v>1.39</v>
          </cell>
          <cell r="H592">
            <v>1.33</v>
          </cell>
          <cell r="J592">
            <v>1.8359999999999999</v>
          </cell>
          <cell r="K592">
            <v>1.70136</v>
          </cell>
          <cell r="L592">
            <v>1.33</v>
          </cell>
        </row>
        <row r="593">
          <cell r="A593" t="str">
            <v>87-10-0495</v>
          </cell>
          <cell r="B593" t="str">
            <v>Sambucus nigra Black Lace ('Eva'PBR) ®</v>
          </cell>
          <cell r="C593" t="str">
            <v>MP104</v>
          </cell>
          <cell r="D593" t="str">
            <v>Directly</v>
          </cell>
          <cell r="F593">
            <v>1.6400000000000001</v>
          </cell>
          <cell r="G593">
            <v>1.53</v>
          </cell>
          <cell r="H593">
            <v>1.47</v>
          </cell>
          <cell r="J593">
            <v>2.0073599999999998</v>
          </cell>
          <cell r="K593">
            <v>1.8727199999999999</v>
          </cell>
          <cell r="L593">
            <v>1.47</v>
          </cell>
        </row>
        <row r="594">
          <cell r="A594" t="str">
            <v>87-10-1029</v>
          </cell>
          <cell r="B594" t="str">
            <v>Sambucus nigra Black Tower ('Eiffel 1'PBR) ®</v>
          </cell>
          <cell r="C594" t="str">
            <v>MP104</v>
          </cell>
          <cell r="D594" t="str">
            <v>Directly</v>
          </cell>
          <cell r="F594">
            <v>1.6400000000000001</v>
          </cell>
          <cell r="G594">
            <v>1.53</v>
          </cell>
          <cell r="H594">
            <v>1.47</v>
          </cell>
          <cell r="J594">
            <v>2.0073599999999998</v>
          </cell>
          <cell r="K594">
            <v>1.8727199999999999</v>
          </cell>
          <cell r="L594">
            <v>1.47</v>
          </cell>
        </row>
        <row r="595">
          <cell r="A595" t="str">
            <v>87-10-1177</v>
          </cell>
          <cell r="B595" t="str">
            <v>Sambucus nigra 'Golden Tower' PBR ®</v>
          </cell>
          <cell r="C595" t="str">
            <v>MP104</v>
          </cell>
          <cell r="D595" t="str">
            <v>Directly</v>
          </cell>
          <cell r="F595">
            <v>1.6400000000000001</v>
          </cell>
          <cell r="G595">
            <v>1.53</v>
          </cell>
          <cell r="H595">
            <v>1.47</v>
          </cell>
          <cell r="J595">
            <v>2.0073599999999998</v>
          </cell>
          <cell r="K595">
            <v>1.8727199999999999</v>
          </cell>
          <cell r="L595">
            <v>1.47</v>
          </cell>
        </row>
        <row r="596">
          <cell r="A596" t="str">
            <v>87-10-1780</v>
          </cell>
          <cell r="B596" t="str">
            <v>Sambucus nigra 'Obelisk' PBR ®</v>
          </cell>
          <cell r="C596" t="str">
            <v>MP84</v>
          </cell>
          <cell r="D596" t="str">
            <v>Directly</v>
          </cell>
          <cell r="F596">
            <v>1.6400000000000001</v>
          </cell>
          <cell r="G596">
            <v>1.53</v>
          </cell>
          <cell r="H596">
            <v>1.47</v>
          </cell>
          <cell r="J596">
            <v>2.0073599999999998</v>
          </cell>
          <cell r="K596">
            <v>1.8727199999999999</v>
          </cell>
          <cell r="L596">
            <v>1.47</v>
          </cell>
        </row>
        <row r="597">
          <cell r="A597" t="str">
            <v>87-10-0845</v>
          </cell>
          <cell r="B597" t="str">
            <v>Sambucus racemosa 'Plumosa Aurea'</v>
          </cell>
          <cell r="C597" t="str">
            <v>MP104</v>
          </cell>
          <cell r="D597" t="str">
            <v>Directly</v>
          </cell>
          <cell r="F597">
            <v>0.94000000000000006</v>
          </cell>
          <cell r="G597">
            <v>0.83</v>
          </cell>
          <cell r="H597">
            <v>0.77</v>
          </cell>
          <cell r="J597">
            <v>1.15056</v>
          </cell>
          <cell r="K597">
            <v>1.0159199999999999</v>
          </cell>
          <cell r="L597">
            <v>0.77</v>
          </cell>
        </row>
        <row r="598">
          <cell r="A598" t="str">
            <v>87-10-1179</v>
          </cell>
          <cell r="B598" t="str">
            <v>Sambucus racemosa 'Sutherland Gold'</v>
          </cell>
          <cell r="C598" t="str">
            <v>MP104</v>
          </cell>
          <cell r="D598" t="str">
            <v>Directly</v>
          </cell>
          <cell r="F598">
            <v>0.94000000000000006</v>
          </cell>
          <cell r="G598">
            <v>0.83</v>
          </cell>
          <cell r="H598">
            <v>0.77</v>
          </cell>
          <cell r="J598">
            <v>1.15056</v>
          </cell>
          <cell r="K598">
            <v>1.0159199999999999</v>
          </cell>
          <cell r="L598">
            <v>0.77</v>
          </cell>
        </row>
        <row r="599">
          <cell r="A599" t="str">
            <v>87-10-1180</v>
          </cell>
          <cell r="B599" t="str">
            <v>Sambucus racemosa 'Welsh Gold' PBR ®</v>
          </cell>
          <cell r="C599" t="str">
            <v>MP104</v>
          </cell>
          <cell r="D599" t="str">
            <v>Directly</v>
          </cell>
          <cell r="F599">
            <v>1.6400000000000001</v>
          </cell>
          <cell r="G599">
            <v>1.53</v>
          </cell>
          <cell r="H599">
            <v>1.47</v>
          </cell>
          <cell r="J599">
            <v>2.0073599999999998</v>
          </cell>
          <cell r="K599">
            <v>1.8727199999999999</v>
          </cell>
          <cell r="L599">
            <v>1.47</v>
          </cell>
        </row>
        <row r="600">
          <cell r="A600" t="str">
            <v>87-10-1608</v>
          </cell>
          <cell r="B600" t="str">
            <v>Sarcococca confusa</v>
          </cell>
          <cell r="C600" t="str">
            <v>MP150</v>
          </cell>
          <cell r="D600" t="str">
            <v>Directly</v>
          </cell>
          <cell r="F600">
            <v>0.66</v>
          </cell>
          <cell r="G600">
            <v>0.55000000000000004</v>
          </cell>
          <cell r="H600">
            <v>0.49</v>
          </cell>
          <cell r="J600">
            <v>0.80784</v>
          </cell>
          <cell r="K600">
            <v>0.67320000000000002</v>
          </cell>
          <cell r="L600">
            <v>0.49</v>
          </cell>
        </row>
        <row r="601">
          <cell r="A601" t="str">
            <v>87-10-1609</v>
          </cell>
          <cell r="B601" t="str">
            <v>Sarcococca hookeriana humilis</v>
          </cell>
          <cell r="C601" t="str">
            <v>MP150</v>
          </cell>
          <cell r="D601" t="str">
            <v>Directly</v>
          </cell>
          <cell r="F601">
            <v>0.66</v>
          </cell>
          <cell r="G601">
            <v>0.55000000000000004</v>
          </cell>
          <cell r="H601">
            <v>0.49</v>
          </cell>
          <cell r="J601">
            <v>0.80784</v>
          </cell>
          <cell r="K601">
            <v>0.67320000000000002</v>
          </cell>
          <cell r="L601">
            <v>0.49</v>
          </cell>
        </row>
        <row r="602">
          <cell r="A602" t="str">
            <v>87-10-0502</v>
          </cell>
          <cell r="B602" t="str">
            <v>Sorbaria sorbifolia 'Sem' PBR ®</v>
          </cell>
          <cell r="C602" t="str">
            <v>MP104</v>
          </cell>
          <cell r="D602" t="str">
            <v>Directly</v>
          </cell>
          <cell r="F602">
            <v>1.29</v>
          </cell>
          <cell r="G602">
            <v>1.18</v>
          </cell>
          <cell r="H602">
            <v>1.1200000000000001</v>
          </cell>
          <cell r="J602">
            <v>1.5789600000000001</v>
          </cell>
          <cell r="K602">
            <v>1.44432</v>
          </cell>
          <cell r="L602">
            <v>1.1200000000000001</v>
          </cell>
        </row>
        <row r="603">
          <cell r="A603" t="str">
            <v>87-10-0503</v>
          </cell>
          <cell r="B603" t="str">
            <v>Spiraea arguta</v>
          </cell>
          <cell r="C603" t="str">
            <v>MP150</v>
          </cell>
          <cell r="D603" t="str">
            <v>Directly</v>
          </cell>
          <cell r="F603">
            <v>0.39</v>
          </cell>
          <cell r="G603">
            <v>0.28999999999999998</v>
          </cell>
          <cell r="H603">
            <v>0.24</v>
          </cell>
          <cell r="J603">
            <v>0.47736000000000001</v>
          </cell>
          <cell r="K603">
            <v>0.35496</v>
          </cell>
          <cell r="L603">
            <v>0.24</v>
          </cell>
        </row>
        <row r="604">
          <cell r="A604" t="str">
            <v>87-10-0504</v>
          </cell>
          <cell r="B604" t="str">
            <v>Spiraea betulifolia</v>
          </cell>
          <cell r="C604" t="str">
            <v>MP150</v>
          </cell>
          <cell r="D604" t="str">
            <v>Directly</v>
          </cell>
          <cell r="F604">
            <v>0.36</v>
          </cell>
          <cell r="G604">
            <v>0.26</v>
          </cell>
          <cell r="H604">
            <v>0.22</v>
          </cell>
          <cell r="J604">
            <v>0.44063999999999998</v>
          </cell>
          <cell r="K604">
            <v>0.31824000000000002</v>
          </cell>
          <cell r="L604">
            <v>0.22</v>
          </cell>
        </row>
        <row r="605">
          <cell r="A605" t="str">
            <v>87-10-0505</v>
          </cell>
          <cell r="B605" t="str">
            <v>Spiraea betulifolia 'Island'</v>
          </cell>
          <cell r="C605" t="str">
            <v>MP150</v>
          </cell>
          <cell r="D605" t="str">
            <v>Directly</v>
          </cell>
          <cell r="F605">
            <v>0.36</v>
          </cell>
          <cell r="G605">
            <v>0.26</v>
          </cell>
          <cell r="H605">
            <v>0.22</v>
          </cell>
          <cell r="J605">
            <v>0.44063999999999998</v>
          </cell>
          <cell r="K605">
            <v>0.31824000000000002</v>
          </cell>
          <cell r="L605">
            <v>0.22</v>
          </cell>
        </row>
        <row r="606">
          <cell r="A606" t="str">
            <v>87-10-1360</v>
          </cell>
          <cell r="B606" t="str">
            <v>Spiraea betulifolia 'Tor'</v>
          </cell>
          <cell r="C606" t="str">
            <v>MP150</v>
          </cell>
          <cell r="D606" t="str">
            <v>Directly</v>
          </cell>
          <cell r="F606">
            <v>0.36</v>
          </cell>
          <cell r="G606">
            <v>0.26</v>
          </cell>
          <cell r="H606">
            <v>0.22</v>
          </cell>
          <cell r="J606">
            <v>0.44063999999999998</v>
          </cell>
          <cell r="K606">
            <v>0.31824000000000002</v>
          </cell>
          <cell r="L606">
            <v>0.22</v>
          </cell>
        </row>
        <row r="607">
          <cell r="A607" t="str">
            <v>87-10-1181</v>
          </cell>
          <cell r="B607" t="str">
            <v>Spiraea betulifolia 'Tor Gold' PBR ®</v>
          </cell>
          <cell r="C607" t="str">
            <v>MP150</v>
          </cell>
          <cell r="D607" t="str">
            <v>Directly</v>
          </cell>
          <cell r="F607">
            <v>0.97000000000000008</v>
          </cell>
          <cell r="G607">
            <v>0.86</v>
          </cell>
          <cell r="H607">
            <v>0.8</v>
          </cell>
          <cell r="J607">
            <v>1.1872800000000001</v>
          </cell>
          <cell r="K607">
            <v>1.05264</v>
          </cell>
          <cell r="L607">
            <v>0.8</v>
          </cell>
        </row>
        <row r="608">
          <cell r="A608" t="str">
            <v>87-10-1361</v>
          </cell>
          <cell r="B608" t="str">
            <v>Spiraea billiardii</v>
          </cell>
          <cell r="C608" t="str">
            <v>MP150</v>
          </cell>
          <cell r="D608" t="str">
            <v>Directly</v>
          </cell>
          <cell r="F608">
            <v>0.36</v>
          </cell>
          <cell r="G608">
            <v>0.26</v>
          </cell>
          <cell r="H608">
            <v>0.22</v>
          </cell>
          <cell r="J608">
            <v>0.44063999999999998</v>
          </cell>
          <cell r="K608">
            <v>0.31824000000000002</v>
          </cell>
          <cell r="L608">
            <v>0.22</v>
          </cell>
        </row>
        <row r="609">
          <cell r="A609" t="str">
            <v>87-10-0508</v>
          </cell>
          <cell r="B609" t="str">
            <v>Spiraea cinerea 'Grefsheim'</v>
          </cell>
          <cell r="C609" t="str">
            <v>MP150</v>
          </cell>
          <cell r="D609" t="str">
            <v>Directly</v>
          </cell>
          <cell r="F609">
            <v>0.36</v>
          </cell>
          <cell r="G609">
            <v>0.26</v>
          </cell>
          <cell r="H609">
            <v>0.22</v>
          </cell>
          <cell r="J609">
            <v>0.44063999999999998</v>
          </cell>
          <cell r="K609">
            <v>0.31824000000000002</v>
          </cell>
          <cell r="L609">
            <v>0.22</v>
          </cell>
        </row>
        <row r="610">
          <cell r="A610" t="str">
            <v>87-10-1781</v>
          </cell>
          <cell r="B610" t="str">
            <v>Spiraea cinerea 'Kazia' PBR ®</v>
          </cell>
          <cell r="C610" t="str">
            <v>MP150</v>
          </cell>
          <cell r="D610" t="str">
            <v>Directly</v>
          </cell>
          <cell r="F610">
            <v>0.94000000000000006</v>
          </cell>
          <cell r="G610">
            <v>0.83</v>
          </cell>
          <cell r="H610">
            <v>0.77</v>
          </cell>
          <cell r="J610">
            <v>1.15056</v>
          </cell>
          <cell r="K610">
            <v>1.0159199999999999</v>
          </cell>
          <cell r="L610">
            <v>0.77</v>
          </cell>
        </row>
        <row r="611">
          <cell r="A611" t="str">
            <v>87-10-0509</v>
          </cell>
          <cell r="B611" t="str">
            <v>Spiraea decumbens</v>
          </cell>
          <cell r="C611" t="str">
            <v>MP150</v>
          </cell>
          <cell r="D611" t="str">
            <v>Directly</v>
          </cell>
          <cell r="F611">
            <v>0.39</v>
          </cell>
          <cell r="G611">
            <v>0.28999999999999998</v>
          </cell>
          <cell r="H611">
            <v>0.24</v>
          </cell>
          <cell r="J611">
            <v>0.47736000000000001</v>
          </cell>
          <cell r="K611">
            <v>0.35496</v>
          </cell>
          <cell r="L611">
            <v>0.24</v>
          </cell>
        </row>
        <row r="612">
          <cell r="A612" t="str">
            <v>87-10-0510</v>
          </cell>
          <cell r="B612" t="str">
            <v>Spiraea densiflora</v>
          </cell>
          <cell r="C612" t="str">
            <v>MP150</v>
          </cell>
          <cell r="D612" t="str">
            <v>Directly</v>
          </cell>
          <cell r="F612">
            <v>0.36</v>
          </cell>
          <cell r="G612">
            <v>0.26</v>
          </cell>
          <cell r="H612">
            <v>0.22</v>
          </cell>
          <cell r="J612">
            <v>0.44063999999999998</v>
          </cell>
          <cell r="K612">
            <v>0.31824000000000002</v>
          </cell>
          <cell r="L612">
            <v>0.22</v>
          </cell>
        </row>
        <row r="613">
          <cell r="A613" t="str">
            <v>87-10-0512</v>
          </cell>
          <cell r="B613" t="str">
            <v>Spiraea japonica 'Albiflora'</v>
          </cell>
          <cell r="C613" t="str">
            <v>MP150</v>
          </cell>
          <cell r="D613" t="str">
            <v>Directly</v>
          </cell>
          <cell r="F613">
            <v>0.36</v>
          </cell>
          <cell r="G613">
            <v>0.26</v>
          </cell>
          <cell r="H613">
            <v>0.22</v>
          </cell>
          <cell r="J613">
            <v>0.44063999999999998</v>
          </cell>
          <cell r="K613">
            <v>0.31824000000000002</v>
          </cell>
          <cell r="L613">
            <v>0.22</v>
          </cell>
        </row>
        <row r="614">
          <cell r="A614" t="str">
            <v>87-10-0513</v>
          </cell>
          <cell r="B614" t="str">
            <v>Spiraea japonica 'Anthony Waterer'</v>
          </cell>
          <cell r="C614" t="str">
            <v>MP150</v>
          </cell>
          <cell r="D614" t="str">
            <v>Directly</v>
          </cell>
          <cell r="F614">
            <v>0.36</v>
          </cell>
          <cell r="G614">
            <v>0.26</v>
          </cell>
          <cell r="H614">
            <v>0.22</v>
          </cell>
          <cell r="J614">
            <v>0.44063999999999998</v>
          </cell>
          <cell r="K614">
            <v>0.31824000000000002</v>
          </cell>
          <cell r="L614">
            <v>0.22</v>
          </cell>
        </row>
        <row r="615">
          <cell r="A615" t="str">
            <v>87-10-1055</v>
          </cell>
          <cell r="B615" t="str">
            <v>Spiraea japonica 'Crispa'</v>
          </cell>
          <cell r="C615" t="str">
            <v>MP150</v>
          </cell>
          <cell r="D615" t="str">
            <v>Directly</v>
          </cell>
          <cell r="F615">
            <v>0.39</v>
          </cell>
          <cell r="G615">
            <v>0.28999999999999998</v>
          </cell>
          <cell r="H615">
            <v>0.24</v>
          </cell>
          <cell r="J615">
            <v>0.47736000000000001</v>
          </cell>
          <cell r="K615">
            <v>0.35496</v>
          </cell>
          <cell r="L615">
            <v>0.24</v>
          </cell>
        </row>
        <row r="616">
          <cell r="A616" t="str">
            <v>87-10-0515</v>
          </cell>
          <cell r="B616" t="str">
            <v>Spiraea japonica 'Dart's Red'</v>
          </cell>
          <cell r="C616" t="str">
            <v>MP150</v>
          </cell>
          <cell r="D616" t="str">
            <v>Directly</v>
          </cell>
          <cell r="F616">
            <v>0.36</v>
          </cell>
          <cell r="G616">
            <v>0.26</v>
          </cell>
          <cell r="H616">
            <v>0.22</v>
          </cell>
          <cell r="J616">
            <v>0.44063999999999998</v>
          </cell>
          <cell r="K616">
            <v>0.31824000000000002</v>
          </cell>
          <cell r="L616">
            <v>0.22</v>
          </cell>
        </row>
        <row r="617">
          <cell r="A617" t="str">
            <v>87-10-0516</v>
          </cell>
          <cell r="B617" t="str">
            <v>Spiraea japonica 'Firelight'</v>
          </cell>
          <cell r="C617" t="str">
            <v>MP150</v>
          </cell>
          <cell r="D617" t="str">
            <v>Directly</v>
          </cell>
          <cell r="F617">
            <v>0.36</v>
          </cell>
          <cell r="G617">
            <v>0.26</v>
          </cell>
          <cell r="H617">
            <v>0.22</v>
          </cell>
          <cell r="J617">
            <v>0.44063999999999998</v>
          </cell>
          <cell r="K617">
            <v>0.31824000000000002</v>
          </cell>
          <cell r="L617">
            <v>0.22</v>
          </cell>
        </row>
        <row r="618">
          <cell r="A618" t="str">
            <v>87-10-0517</v>
          </cell>
          <cell r="B618" t="str">
            <v>Spiraea japonica 'Froebelii'</v>
          </cell>
          <cell r="C618" t="str">
            <v>MP150</v>
          </cell>
          <cell r="D618" t="str">
            <v>Directly</v>
          </cell>
          <cell r="F618">
            <v>0.36</v>
          </cell>
          <cell r="G618">
            <v>0.26</v>
          </cell>
          <cell r="H618">
            <v>0.22</v>
          </cell>
          <cell r="J618">
            <v>0.44063999999999998</v>
          </cell>
          <cell r="K618">
            <v>0.31824000000000002</v>
          </cell>
          <cell r="L618">
            <v>0.22</v>
          </cell>
        </row>
        <row r="619">
          <cell r="A619" t="str">
            <v>87-10-0518</v>
          </cell>
          <cell r="B619" t="str">
            <v>Spiraea japonica 'Genpei'</v>
          </cell>
          <cell r="C619" t="str">
            <v>MP150</v>
          </cell>
          <cell r="D619" t="str">
            <v>Directly</v>
          </cell>
          <cell r="F619">
            <v>0.36</v>
          </cell>
          <cell r="G619">
            <v>0.26</v>
          </cell>
          <cell r="H619">
            <v>0.22</v>
          </cell>
          <cell r="J619">
            <v>0.44063999999999998</v>
          </cell>
          <cell r="K619">
            <v>0.31824000000000002</v>
          </cell>
          <cell r="L619">
            <v>0.22</v>
          </cell>
        </row>
        <row r="620">
          <cell r="A620" t="str">
            <v>87-10-1030</v>
          </cell>
          <cell r="B620" t="str">
            <v>Spiraea japonica 'Golden Carpet' PBR ®</v>
          </cell>
          <cell r="C620" t="str">
            <v>MP150</v>
          </cell>
          <cell r="D620" t="str">
            <v>Directly</v>
          </cell>
          <cell r="F620">
            <v>0.94000000000000006</v>
          </cell>
          <cell r="G620">
            <v>0.83</v>
          </cell>
          <cell r="H620">
            <v>0.77</v>
          </cell>
          <cell r="J620">
            <v>1.15056</v>
          </cell>
          <cell r="K620">
            <v>1.0159199999999999</v>
          </cell>
          <cell r="L620">
            <v>0.77</v>
          </cell>
        </row>
        <row r="621">
          <cell r="A621" t="str">
            <v>87-10-0519</v>
          </cell>
          <cell r="B621" t="str">
            <v>Spiraea japonica 'Golden Princess'</v>
          </cell>
          <cell r="C621" t="str">
            <v>MP150</v>
          </cell>
          <cell r="D621" t="str">
            <v>Directly</v>
          </cell>
          <cell r="F621">
            <v>0.36</v>
          </cell>
          <cell r="G621">
            <v>0.26</v>
          </cell>
          <cell r="H621">
            <v>0.22</v>
          </cell>
          <cell r="J621">
            <v>0.44063999999999998</v>
          </cell>
          <cell r="K621">
            <v>0.31824000000000002</v>
          </cell>
          <cell r="L621">
            <v>0.22</v>
          </cell>
        </row>
        <row r="622">
          <cell r="A622" t="str">
            <v>87-10-1610</v>
          </cell>
          <cell r="B622" t="str">
            <v>Spiraea japonica 'Goldfire'   PBR ®</v>
          </cell>
          <cell r="C622" t="str">
            <v>MP150</v>
          </cell>
          <cell r="D622" t="str">
            <v>Directly</v>
          </cell>
          <cell r="F622">
            <v>1.01</v>
          </cell>
          <cell r="G622">
            <v>0.9</v>
          </cell>
          <cell r="H622">
            <v>0.84</v>
          </cell>
          <cell r="J622">
            <v>1.23624</v>
          </cell>
          <cell r="K622">
            <v>1.1016000000000001</v>
          </cell>
          <cell r="L622">
            <v>0.84</v>
          </cell>
        </row>
        <row r="623">
          <cell r="A623" t="str">
            <v>87-10-0520</v>
          </cell>
          <cell r="B623" t="str">
            <v>Spiraea japonica 'Goldflame'</v>
          </cell>
          <cell r="C623" t="str">
            <v>MP150</v>
          </cell>
          <cell r="D623" t="str">
            <v>Directly</v>
          </cell>
          <cell r="F623">
            <v>0.36</v>
          </cell>
          <cell r="G623">
            <v>0.26</v>
          </cell>
          <cell r="H623">
            <v>0.22</v>
          </cell>
          <cell r="J623">
            <v>0.44063999999999998</v>
          </cell>
          <cell r="K623">
            <v>0.31824000000000002</v>
          </cell>
          <cell r="L623">
            <v>0.22</v>
          </cell>
        </row>
        <row r="624">
          <cell r="A624" t="str">
            <v>87-10-0521</v>
          </cell>
          <cell r="B624" t="str">
            <v>Spiraea japonica 'Goldmound'</v>
          </cell>
          <cell r="C624" t="str">
            <v>MP150</v>
          </cell>
          <cell r="D624" t="str">
            <v>Directly</v>
          </cell>
          <cell r="F624">
            <v>0.36</v>
          </cell>
          <cell r="G624">
            <v>0.26</v>
          </cell>
          <cell r="H624">
            <v>0.22</v>
          </cell>
          <cell r="J624">
            <v>0.44063999999999998</v>
          </cell>
          <cell r="K624">
            <v>0.31824000000000002</v>
          </cell>
          <cell r="L624">
            <v>0.22</v>
          </cell>
        </row>
        <row r="625">
          <cell r="A625" t="str">
            <v>87-10-1031</v>
          </cell>
          <cell r="B625" t="str">
            <v>Spiraea japonica 'Green Carpet' PBR ®</v>
          </cell>
          <cell r="C625" t="str">
            <v>MP150</v>
          </cell>
          <cell r="D625" t="str">
            <v>Directly</v>
          </cell>
          <cell r="F625">
            <v>0.94000000000000006</v>
          </cell>
          <cell r="G625">
            <v>0.83</v>
          </cell>
          <cell r="H625">
            <v>0.77</v>
          </cell>
          <cell r="J625">
            <v>1.15056</v>
          </cell>
          <cell r="K625">
            <v>1.0159199999999999</v>
          </cell>
          <cell r="L625">
            <v>0.77</v>
          </cell>
        </row>
        <row r="626">
          <cell r="A626" t="str">
            <v>87-10-0522</v>
          </cell>
          <cell r="B626" t="str">
            <v>Spiraea japonica 'Little Princess'</v>
          </cell>
          <cell r="C626" t="str">
            <v>MP150</v>
          </cell>
          <cell r="D626" t="str">
            <v>Directly</v>
          </cell>
          <cell r="F626">
            <v>0.36</v>
          </cell>
          <cell r="G626">
            <v>0.26</v>
          </cell>
          <cell r="H626">
            <v>0.22</v>
          </cell>
          <cell r="J626">
            <v>0.44063999999999998</v>
          </cell>
          <cell r="K626">
            <v>0.31824000000000002</v>
          </cell>
          <cell r="L626">
            <v>0.22</v>
          </cell>
        </row>
        <row r="627">
          <cell r="A627" t="str">
            <v>87-10-1505</v>
          </cell>
          <cell r="B627" t="str">
            <v>Spiraea japonica 'Macrophylla'</v>
          </cell>
          <cell r="C627" t="str">
            <v>MP150</v>
          </cell>
          <cell r="D627" t="str">
            <v>Directly</v>
          </cell>
          <cell r="F627">
            <v>0.36</v>
          </cell>
          <cell r="G627">
            <v>0.26</v>
          </cell>
          <cell r="H627">
            <v>0.22</v>
          </cell>
          <cell r="J627">
            <v>0.44063999999999998</v>
          </cell>
          <cell r="K627">
            <v>0.31824000000000002</v>
          </cell>
          <cell r="L627">
            <v>0.22</v>
          </cell>
        </row>
        <row r="628">
          <cell r="A628" t="str">
            <v>87-10-1032</v>
          </cell>
          <cell r="B628" t="str">
            <v>Spiraea japonica 'Magic Carpet' PBR ®</v>
          </cell>
          <cell r="C628" t="str">
            <v>MP150</v>
          </cell>
          <cell r="D628" t="str">
            <v>Directly</v>
          </cell>
          <cell r="F628">
            <v>1.01</v>
          </cell>
          <cell r="G628">
            <v>0.9</v>
          </cell>
          <cell r="H628">
            <v>0.84</v>
          </cell>
          <cell r="J628">
            <v>1.23624</v>
          </cell>
          <cell r="K628">
            <v>1.1016000000000001</v>
          </cell>
          <cell r="L628">
            <v>0.84</v>
          </cell>
        </row>
        <row r="629">
          <cell r="A629" t="str">
            <v>87-10-0523</v>
          </cell>
          <cell r="B629" t="str">
            <v>Spiraea japonica 'Manon'</v>
          </cell>
          <cell r="C629" t="str">
            <v>MP150</v>
          </cell>
          <cell r="D629" t="str">
            <v>Directly</v>
          </cell>
          <cell r="F629">
            <v>0.36</v>
          </cell>
          <cell r="G629">
            <v>0.26</v>
          </cell>
          <cell r="H629">
            <v>0.22</v>
          </cell>
          <cell r="J629">
            <v>0.44063999999999998</v>
          </cell>
          <cell r="K629">
            <v>0.31824000000000002</v>
          </cell>
          <cell r="L629">
            <v>0.22</v>
          </cell>
        </row>
        <row r="630">
          <cell r="A630" t="str">
            <v>87-10-0524</v>
          </cell>
          <cell r="B630" t="str">
            <v>Spiraea japonica 'Nana'</v>
          </cell>
          <cell r="C630" t="str">
            <v>MP150</v>
          </cell>
          <cell r="D630" t="str">
            <v>Directly</v>
          </cell>
          <cell r="F630">
            <v>0.36</v>
          </cell>
          <cell r="G630">
            <v>0.26</v>
          </cell>
          <cell r="H630">
            <v>0.22</v>
          </cell>
          <cell r="J630">
            <v>0.44063999999999998</v>
          </cell>
          <cell r="K630">
            <v>0.31824000000000002</v>
          </cell>
          <cell r="L630">
            <v>0.22</v>
          </cell>
        </row>
        <row r="631">
          <cell r="A631" t="str">
            <v>87-10-0525</v>
          </cell>
          <cell r="B631" t="str">
            <v>Spiraea japonica 'Neon Flash'</v>
          </cell>
          <cell r="C631" t="str">
            <v>MP150</v>
          </cell>
          <cell r="D631" t="str">
            <v>Directly</v>
          </cell>
          <cell r="F631">
            <v>0.36</v>
          </cell>
          <cell r="G631">
            <v>0.26</v>
          </cell>
          <cell r="H631">
            <v>0.22</v>
          </cell>
          <cell r="J631">
            <v>0.44063999999999998</v>
          </cell>
          <cell r="K631">
            <v>0.31824000000000002</v>
          </cell>
          <cell r="L631">
            <v>0.22</v>
          </cell>
        </row>
        <row r="632">
          <cell r="A632" t="str">
            <v>87-10-1441</v>
          </cell>
          <cell r="B632" t="str">
            <v>Spiraea japonica 'Odensala'</v>
          </cell>
          <cell r="C632" t="str">
            <v>MP150</v>
          </cell>
          <cell r="D632" t="str">
            <v>Directly</v>
          </cell>
          <cell r="F632">
            <v>0.36</v>
          </cell>
          <cell r="G632">
            <v>0.26</v>
          </cell>
          <cell r="H632">
            <v>0.22</v>
          </cell>
          <cell r="J632">
            <v>0.44063999999999998</v>
          </cell>
          <cell r="K632">
            <v>0.31824000000000002</v>
          </cell>
          <cell r="L632">
            <v>0.22</v>
          </cell>
        </row>
        <row r="633">
          <cell r="A633" t="str">
            <v>87-10-1182</v>
          </cell>
          <cell r="B633" t="str">
            <v>Spiraea japonica 'Odessa' PBR ®</v>
          </cell>
          <cell r="C633" t="str">
            <v>MP150</v>
          </cell>
          <cell r="D633" t="str">
            <v>Directly</v>
          </cell>
          <cell r="F633">
            <v>1.08</v>
          </cell>
          <cell r="G633">
            <v>0.97</v>
          </cell>
          <cell r="H633">
            <v>0.91</v>
          </cell>
          <cell r="J633">
            <v>1.32192</v>
          </cell>
          <cell r="K633">
            <v>1.1872799999999999</v>
          </cell>
          <cell r="L633">
            <v>0.91</v>
          </cell>
        </row>
        <row r="634">
          <cell r="A634" t="str">
            <v>87-10-1183</v>
          </cell>
          <cell r="B634" t="str">
            <v>Spiraea japonica 'Ruberrima'</v>
          </cell>
          <cell r="C634" t="str">
            <v>MP150</v>
          </cell>
          <cell r="D634" t="str">
            <v>Directly</v>
          </cell>
          <cell r="F634">
            <v>0.36</v>
          </cell>
          <cell r="G634">
            <v>0.26</v>
          </cell>
          <cell r="H634">
            <v>0.22</v>
          </cell>
          <cell r="J634">
            <v>0.44063999999999998</v>
          </cell>
          <cell r="K634">
            <v>0.31824000000000002</v>
          </cell>
          <cell r="L634">
            <v>0.22</v>
          </cell>
        </row>
        <row r="635">
          <cell r="A635" t="str">
            <v>87-10-1033</v>
          </cell>
          <cell r="B635" t="str">
            <v>Spiraea japonica Sparkling Carpet PBR ®</v>
          </cell>
          <cell r="C635" t="str">
            <v>MP150</v>
          </cell>
          <cell r="D635" t="str">
            <v>Directly</v>
          </cell>
          <cell r="F635">
            <v>0.94000000000000006</v>
          </cell>
          <cell r="G635">
            <v>0.83</v>
          </cell>
          <cell r="H635">
            <v>0.77</v>
          </cell>
          <cell r="J635">
            <v>1.15056</v>
          </cell>
          <cell r="K635">
            <v>1.0159199999999999</v>
          </cell>
          <cell r="L635">
            <v>0.77</v>
          </cell>
        </row>
        <row r="636">
          <cell r="A636" t="str">
            <v>87-10-1034</v>
          </cell>
          <cell r="B636" t="str">
            <v>Spiraea japonica ' Sparkling Champagne ('Lonspi'PBR) ®</v>
          </cell>
          <cell r="C636" t="str">
            <v>MP150</v>
          </cell>
          <cell r="D636" t="str">
            <v>Directly</v>
          </cell>
          <cell r="F636">
            <v>0.94000000000000006</v>
          </cell>
          <cell r="G636">
            <v>0.83</v>
          </cell>
          <cell r="H636">
            <v>0.77</v>
          </cell>
          <cell r="J636">
            <v>1.15056</v>
          </cell>
          <cell r="K636">
            <v>1.0159199999999999</v>
          </cell>
          <cell r="L636">
            <v>0.77</v>
          </cell>
        </row>
        <row r="637">
          <cell r="A637" t="str">
            <v>87-10-1102</v>
          </cell>
          <cell r="B637" t="str">
            <v>Spiraea japonica 'White Gold' PBR ®</v>
          </cell>
          <cell r="C637" t="str">
            <v>MP150</v>
          </cell>
          <cell r="D637" t="str">
            <v>Directly</v>
          </cell>
          <cell r="F637">
            <v>0.94000000000000006</v>
          </cell>
          <cell r="G637">
            <v>0.83</v>
          </cell>
          <cell r="H637">
            <v>0.77</v>
          </cell>
          <cell r="J637">
            <v>1.15056</v>
          </cell>
          <cell r="K637">
            <v>1.0159199999999999</v>
          </cell>
          <cell r="L637">
            <v>0.77</v>
          </cell>
        </row>
        <row r="638">
          <cell r="A638" t="str">
            <v>87-10-0526</v>
          </cell>
          <cell r="B638" t="str">
            <v>Spiraea japonica 'Zigeunerblut'</v>
          </cell>
          <cell r="C638" t="str">
            <v>MP150</v>
          </cell>
          <cell r="D638" t="str">
            <v>Directly</v>
          </cell>
          <cell r="F638">
            <v>0.36</v>
          </cell>
          <cell r="G638">
            <v>0.26</v>
          </cell>
          <cell r="H638">
            <v>0.22</v>
          </cell>
          <cell r="J638">
            <v>0.44063999999999998</v>
          </cell>
          <cell r="K638">
            <v>0.31824000000000002</v>
          </cell>
          <cell r="L638">
            <v>0.22</v>
          </cell>
        </row>
        <row r="639">
          <cell r="A639" t="str">
            <v>87-10-1442</v>
          </cell>
          <cell r="B639" t="str">
            <v>Spiraea nipp. 'Flächenfüller'</v>
          </cell>
          <cell r="C639" t="str">
            <v>MP150</v>
          </cell>
          <cell r="D639" t="str">
            <v>Directly</v>
          </cell>
          <cell r="F639">
            <v>0.39999999999999997</v>
          </cell>
          <cell r="G639">
            <v>0.3</v>
          </cell>
          <cell r="H639">
            <v>0.25</v>
          </cell>
          <cell r="J639">
            <v>0.48959999999999992</v>
          </cell>
          <cell r="K639">
            <v>0.36719999999999997</v>
          </cell>
          <cell r="L639">
            <v>0.25</v>
          </cell>
        </row>
        <row r="640">
          <cell r="A640" t="str">
            <v>87-10-0527</v>
          </cell>
          <cell r="B640" t="str">
            <v>Spiraea nipp. 'Halward's Silver'</v>
          </cell>
          <cell r="C640" t="str">
            <v>MP150</v>
          </cell>
          <cell r="D640" t="str">
            <v>Directly</v>
          </cell>
          <cell r="F640">
            <v>0.39999999999999997</v>
          </cell>
          <cell r="G640">
            <v>0.3</v>
          </cell>
          <cell r="H640">
            <v>0.25</v>
          </cell>
          <cell r="J640">
            <v>0.48959999999999992</v>
          </cell>
          <cell r="K640">
            <v>0.36719999999999997</v>
          </cell>
          <cell r="L640">
            <v>0.25</v>
          </cell>
        </row>
        <row r="641">
          <cell r="A641" t="str">
            <v>87-10-1443</v>
          </cell>
          <cell r="B641" t="str">
            <v>Spiraea nipp. 'Inez'</v>
          </cell>
          <cell r="C641" t="str">
            <v>MP150</v>
          </cell>
          <cell r="D641" t="str">
            <v>Directly</v>
          </cell>
          <cell r="F641">
            <v>0.39999999999999997</v>
          </cell>
          <cell r="G641">
            <v>0.3</v>
          </cell>
          <cell r="H641">
            <v>0.25</v>
          </cell>
          <cell r="J641">
            <v>0.48959999999999992</v>
          </cell>
          <cell r="K641">
            <v>0.36719999999999997</v>
          </cell>
          <cell r="L641">
            <v>0.25</v>
          </cell>
        </row>
        <row r="642">
          <cell r="A642" t="str">
            <v>87-10-0528</v>
          </cell>
          <cell r="B642" t="str">
            <v>Spiraea nipp. 'June Bride'</v>
          </cell>
          <cell r="C642" t="str">
            <v>MP150</v>
          </cell>
          <cell r="D642" t="str">
            <v>Directly</v>
          </cell>
          <cell r="F642">
            <v>0.39999999999999997</v>
          </cell>
          <cell r="G642">
            <v>0.3</v>
          </cell>
          <cell r="H642">
            <v>0.25</v>
          </cell>
          <cell r="J642">
            <v>0.48959999999999992</v>
          </cell>
          <cell r="K642">
            <v>0.36719999999999997</v>
          </cell>
          <cell r="L642">
            <v>0.25</v>
          </cell>
        </row>
        <row r="643">
          <cell r="A643" t="str">
            <v>87-10-0529</v>
          </cell>
          <cell r="B643" t="str">
            <v>Spiraea nipp. 'Snowmound'</v>
          </cell>
          <cell r="C643" t="str">
            <v>MP150</v>
          </cell>
          <cell r="D643" t="str">
            <v>Directly</v>
          </cell>
          <cell r="F643">
            <v>0.39999999999999997</v>
          </cell>
          <cell r="G643">
            <v>0.3</v>
          </cell>
          <cell r="H643">
            <v>0.25</v>
          </cell>
          <cell r="J643">
            <v>0.48959999999999992</v>
          </cell>
          <cell r="K643">
            <v>0.36719999999999997</v>
          </cell>
          <cell r="L643">
            <v>0.25</v>
          </cell>
        </row>
        <row r="644">
          <cell r="A644" t="str">
            <v>87-10-1117</v>
          </cell>
          <cell r="B644" t="str">
            <v>Spiraea nipp. 'White Carpet' PBR ®</v>
          </cell>
          <cell r="C644" t="str">
            <v>MP150</v>
          </cell>
          <cell r="D644" t="str">
            <v>Directly</v>
          </cell>
          <cell r="F644">
            <v>0.94000000000000006</v>
          </cell>
          <cell r="G644">
            <v>0.83</v>
          </cell>
          <cell r="H644">
            <v>0.77</v>
          </cell>
          <cell r="J644">
            <v>1.15056</v>
          </cell>
          <cell r="K644">
            <v>1.0159199999999999</v>
          </cell>
          <cell r="L644">
            <v>0.77</v>
          </cell>
        </row>
        <row r="645">
          <cell r="A645" t="str">
            <v>87-10-1611</v>
          </cell>
          <cell r="B645" t="str">
            <v>Spiraea salicifolia</v>
          </cell>
          <cell r="C645" t="str">
            <v>MP150</v>
          </cell>
          <cell r="D645" t="str">
            <v>Directly</v>
          </cell>
          <cell r="F645">
            <v>0.36</v>
          </cell>
          <cell r="G645">
            <v>0.26</v>
          </cell>
          <cell r="H645">
            <v>0.22</v>
          </cell>
          <cell r="J645">
            <v>0.44063999999999998</v>
          </cell>
          <cell r="K645">
            <v>0.31824000000000002</v>
          </cell>
          <cell r="L645">
            <v>0.22</v>
          </cell>
        </row>
        <row r="646">
          <cell r="A646" t="str">
            <v>87-10-0530</v>
          </cell>
          <cell r="B646" t="str">
            <v>Spiraea thunbergii</v>
          </cell>
          <cell r="C646" t="str">
            <v>MP150</v>
          </cell>
          <cell r="D646" t="str">
            <v>Directly</v>
          </cell>
          <cell r="F646">
            <v>0.39</v>
          </cell>
          <cell r="G646">
            <v>0.28999999999999998</v>
          </cell>
          <cell r="H646">
            <v>0.24</v>
          </cell>
          <cell r="J646">
            <v>0.47736000000000001</v>
          </cell>
          <cell r="K646">
            <v>0.35496</v>
          </cell>
          <cell r="L646">
            <v>0.24</v>
          </cell>
        </row>
        <row r="647">
          <cell r="A647" t="str">
            <v>87-10-1444</v>
          </cell>
          <cell r="B647" t="str">
            <v>Spiraea thunb. 'Ogon'</v>
          </cell>
          <cell r="C647" t="str">
            <v>MP150</v>
          </cell>
          <cell r="D647" t="str">
            <v>Directly</v>
          </cell>
          <cell r="F647">
            <v>0.39</v>
          </cell>
          <cell r="G647">
            <v>0.28999999999999998</v>
          </cell>
          <cell r="H647">
            <v>0.24</v>
          </cell>
          <cell r="J647">
            <v>0.47736000000000001</v>
          </cell>
          <cell r="K647">
            <v>0.35496</v>
          </cell>
          <cell r="L647">
            <v>0.24</v>
          </cell>
        </row>
        <row r="648">
          <cell r="A648" t="str">
            <v>87-10-0531</v>
          </cell>
          <cell r="B648" t="str">
            <v>Spiraea trilobata</v>
          </cell>
          <cell r="C648" t="str">
            <v>MP150</v>
          </cell>
          <cell r="D648" t="str">
            <v>Directly</v>
          </cell>
          <cell r="F648">
            <v>0.39</v>
          </cell>
          <cell r="G648">
            <v>0.28999999999999998</v>
          </cell>
          <cell r="H648">
            <v>0.24</v>
          </cell>
          <cell r="J648">
            <v>0.47736000000000001</v>
          </cell>
          <cell r="K648">
            <v>0.35496</v>
          </cell>
          <cell r="L648">
            <v>0.24</v>
          </cell>
        </row>
        <row r="649">
          <cell r="A649" t="str">
            <v>87-10-0885</v>
          </cell>
          <cell r="B649" t="str">
            <v>Spiraea vanh. 'Gold Fountain'</v>
          </cell>
          <cell r="C649" t="str">
            <v>MP150</v>
          </cell>
          <cell r="D649" t="str">
            <v>Directly</v>
          </cell>
          <cell r="F649">
            <v>0.39</v>
          </cell>
          <cell r="G649">
            <v>0.28999999999999998</v>
          </cell>
          <cell r="H649">
            <v>0.24</v>
          </cell>
          <cell r="J649">
            <v>0.47736000000000001</v>
          </cell>
          <cell r="K649">
            <v>0.35496</v>
          </cell>
          <cell r="L649">
            <v>0.24</v>
          </cell>
        </row>
        <row r="650">
          <cell r="A650" t="str">
            <v>87-10-0886</v>
          </cell>
          <cell r="B650" t="str">
            <v>Spiraea vanh. 'Pink Ice'</v>
          </cell>
          <cell r="C650" t="str">
            <v>MP150</v>
          </cell>
          <cell r="D650" t="str">
            <v>Directly</v>
          </cell>
          <cell r="F650">
            <v>0.39</v>
          </cell>
          <cell r="G650">
            <v>0.28999999999999998</v>
          </cell>
          <cell r="H650">
            <v>0.24</v>
          </cell>
          <cell r="J650">
            <v>0.47736000000000001</v>
          </cell>
          <cell r="K650">
            <v>0.35496</v>
          </cell>
          <cell r="L650">
            <v>0.24</v>
          </cell>
        </row>
        <row r="651">
          <cell r="A651" t="str">
            <v>87-10-0532</v>
          </cell>
          <cell r="B651" t="str">
            <v>Spiraea vanhouttei</v>
          </cell>
          <cell r="C651" t="str">
            <v>MP150</v>
          </cell>
          <cell r="D651" t="str">
            <v>Directly</v>
          </cell>
          <cell r="F651">
            <v>0.39999999999999997</v>
          </cell>
          <cell r="G651">
            <v>0.3</v>
          </cell>
          <cell r="H651">
            <v>0.25</v>
          </cell>
          <cell r="J651">
            <v>0.48959999999999992</v>
          </cell>
          <cell r="K651">
            <v>0.36719999999999997</v>
          </cell>
          <cell r="L651">
            <v>0.25</v>
          </cell>
        </row>
        <row r="652">
          <cell r="A652" t="str">
            <v>87-10-0535</v>
          </cell>
          <cell r="B652" t="str">
            <v>Stephanandra incisa 'Crispa'</v>
          </cell>
          <cell r="C652" t="str">
            <v>MP150</v>
          </cell>
          <cell r="D652" t="str">
            <v>Directly</v>
          </cell>
          <cell r="F652">
            <v>0.33999999999999997</v>
          </cell>
          <cell r="G652">
            <v>0.25</v>
          </cell>
          <cell r="H652">
            <v>0.21</v>
          </cell>
          <cell r="J652">
            <v>0.41615999999999997</v>
          </cell>
          <cell r="K652">
            <v>0.30599999999999999</v>
          </cell>
          <cell r="L652">
            <v>0.21</v>
          </cell>
        </row>
        <row r="653">
          <cell r="A653" t="str">
            <v>87-10-1445</v>
          </cell>
          <cell r="B653" t="str">
            <v>Symphoricarpos albus 'Arvid'</v>
          </cell>
          <cell r="C653" t="str">
            <v>MP150</v>
          </cell>
          <cell r="D653" t="str">
            <v>Directly</v>
          </cell>
          <cell r="F653">
            <v>0.33999999999999997</v>
          </cell>
          <cell r="G653">
            <v>0.25</v>
          </cell>
          <cell r="H653">
            <v>0.21</v>
          </cell>
          <cell r="J653">
            <v>0.41615999999999997</v>
          </cell>
          <cell r="K653">
            <v>0.30599999999999999</v>
          </cell>
          <cell r="L653">
            <v>0.21</v>
          </cell>
        </row>
        <row r="654">
          <cell r="A654" t="str">
            <v>87-10-1362</v>
          </cell>
          <cell r="B654" t="str">
            <v>Symphoricarpos chen. 'Hancock'</v>
          </cell>
          <cell r="C654" t="str">
            <v>MP150</v>
          </cell>
          <cell r="D654" t="str">
            <v>Directly</v>
          </cell>
          <cell r="F654">
            <v>0.33999999999999997</v>
          </cell>
          <cell r="G654">
            <v>0.25</v>
          </cell>
          <cell r="H654">
            <v>0.21</v>
          </cell>
          <cell r="J654">
            <v>0.41615999999999997</v>
          </cell>
          <cell r="K654">
            <v>0.30599999999999999</v>
          </cell>
          <cell r="L654">
            <v>0.21</v>
          </cell>
        </row>
        <row r="655">
          <cell r="A655" t="str">
            <v>87-10-1054</v>
          </cell>
          <cell r="B655" t="str">
            <v>Symphoricarpos d. 'Magic Berry'</v>
          </cell>
          <cell r="C655" t="str">
            <v>MP150</v>
          </cell>
          <cell r="D655" t="str">
            <v>Directly</v>
          </cell>
          <cell r="F655">
            <v>0.36</v>
          </cell>
          <cell r="G655">
            <v>0.26</v>
          </cell>
          <cell r="H655">
            <v>0.22</v>
          </cell>
          <cell r="J655">
            <v>0.44063999999999998</v>
          </cell>
          <cell r="K655">
            <v>0.31824000000000002</v>
          </cell>
          <cell r="L655">
            <v>0.22</v>
          </cell>
        </row>
        <row r="656">
          <cell r="A656" t="str">
            <v>87-10-0930</v>
          </cell>
          <cell r="B656" t="str">
            <v>Symphoricarpos d. 'Mother of Pearl'</v>
          </cell>
          <cell r="C656" t="str">
            <v>MP150</v>
          </cell>
          <cell r="D656" t="str">
            <v>Directly</v>
          </cell>
          <cell r="F656">
            <v>0.36</v>
          </cell>
          <cell r="G656">
            <v>0.26</v>
          </cell>
          <cell r="H656">
            <v>0.22</v>
          </cell>
          <cell r="J656">
            <v>0.44063999999999998</v>
          </cell>
          <cell r="K656">
            <v>0.31824000000000002</v>
          </cell>
          <cell r="L656">
            <v>0.22</v>
          </cell>
        </row>
        <row r="657">
          <cell r="A657" t="str">
            <v>87-10-1035</v>
          </cell>
          <cell r="B657" t="str">
            <v>Symphoricarpos d. 'White Hedge'</v>
          </cell>
          <cell r="C657" t="str">
            <v>MP150</v>
          </cell>
          <cell r="D657" t="str">
            <v>Directly</v>
          </cell>
          <cell r="F657">
            <v>0.36</v>
          </cell>
          <cell r="G657">
            <v>0.26</v>
          </cell>
          <cell r="H657">
            <v>0.22</v>
          </cell>
          <cell r="J657">
            <v>0.44063999999999998</v>
          </cell>
          <cell r="K657">
            <v>0.31824000000000002</v>
          </cell>
          <cell r="L657">
            <v>0.22</v>
          </cell>
        </row>
        <row r="658">
          <cell r="A658" t="str">
            <v>87-10-0983</v>
          </cell>
          <cell r="B658" t="str">
            <v>Symphoricarpos orb. 'Foliis Variegatis'</v>
          </cell>
          <cell r="C658" t="str">
            <v>MP150</v>
          </cell>
          <cell r="D658" t="str">
            <v>Directly</v>
          </cell>
          <cell r="F658">
            <v>0.39</v>
          </cell>
          <cell r="G658">
            <v>0.28999999999999998</v>
          </cell>
          <cell r="H658">
            <v>0.24</v>
          </cell>
          <cell r="J658">
            <v>0.47736000000000001</v>
          </cell>
          <cell r="K658">
            <v>0.35496</v>
          </cell>
          <cell r="L658">
            <v>0.24</v>
          </cell>
        </row>
        <row r="659">
          <cell r="A659" t="str">
            <v>87-10-1363</v>
          </cell>
          <cell r="B659" t="str">
            <v>Syringa 'Agnes Smith'</v>
          </cell>
          <cell r="C659" t="str">
            <v>MP150</v>
          </cell>
          <cell r="D659" t="str">
            <v>Directly</v>
          </cell>
          <cell r="F659">
            <v>0.79</v>
          </cell>
          <cell r="G659">
            <v>0.68</v>
          </cell>
          <cell r="H659">
            <v>0.62</v>
          </cell>
          <cell r="J659">
            <v>0.96695999999999993</v>
          </cell>
          <cell r="K659">
            <v>0.83232000000000006</v>
          </cell>
          <cell r="L659">
            <v>0.62</v>
          </cell>
        </row>
        <row r="660">
          <cell r="A660" t="str">
            <v>87-10-0881</v>
          </cell>
          <cell r="B660" t="str">
            <v>Syringa chinensis 'Saugeana'</v>
          </cell>
          <cell r="C660" t="str">
            <v>MP150</v>
          </cell>
          <cell r="D660" t="str">
            <v>Directly</v>
          </cell>
          <cell r="F660">
            <v>0.79</v>
          </cell>
          <cell r="G660">
            <v>0.68</v>
          </cell>
          <cell r="H660">
            <v>0.62</v>
          </cell>
          <cell r="J660">
            <v>0.96695999999999993</v>
          </cell>
          <cell r="K660">
            <v>0.83232000000000006</v>
          </cell>
          <cell r="L660">
            <v>0.62</v>
          </cell>
        </row>
        <row r="661">
          <cell r="A661" t="str">
            <v>87-10-1092</v>
          </cell>
          <cell r="B661" t="str">
            <v>Syringa 'Josée'</v>
          </cell>
          <cell r="C661" t="str">
            <v>MP150</v>
          </cell>
          <cell r="D661" t="str">
            <v>Directly</v>
          </cell>
          <cell r="F661">
            <v>0.79</v>
          </cell>
          <cell r="G661">
            <v>0.68</v>
          </cell>
          <cell r="H661">
            <v>0.62</v>
          </cell>
          <cell r="J661">
            <v>0.96695999999999993</v>
          </cell>
          <cell r="K661">
            <v>0.83232000000000006</v>
          </cell>
          <cell r="L661">
            <v>0.62</v>
          </cell>
        </row>
        <row r="662">
          <cell r="A662" t="str">
            <v>87-10-0931</v>
          </cell>
          <cell r="B662" t="str">
            <v>Syringa josikaea</v>
          </cell>
          <cell r="C662" t="str">
            <v>MP150</v>
          </cell>
          <cell r="D662" t="str">
            <v>Directly</v>
          </cell>
          <cell r="F662">
            <v>0.79</v>
          </cell>
          <cell r="G662">
            <v>0.68</v>
          </cell>
          <cell r="H662">
            <v>0.62</v>
          </cell>
          <cell r="J662">
            <v>0.96695999999999993</v>
          </cell>
          <cell r="K662">
            <v>0.83232000000000006</v>
          </cell>
          <cell r="L662">
            <v>0.62</v>
          </cell>
        </row>
        <row r="663">
          <cell r="A663" t="str">
            <v>87-10-0883</v>
          </cell>
          <cell r="B663" t="str">
            <v>Syringa meyeri 'Palibin'</v>
          </cell>
          <cell r="C663" t="str">
            <v>MP150</v>
          </cell>
          <cell r="D663" t="str">
            <v>Directly</v>
          </cell>
          <cell r="F663">
            <v>0.79</v>
          </cell>
          <cell r="G663">
            <v>0.68</v>
          </cell>
          <cell r="H663">
            <v>0.62</v>
          </cell>
          <cell r="J663">
            <v>0.96695999999999993</v>
          </cell>
          <cell r="K663">
            <v>0.83232000000000006</v>
          </cell>
          <cell r="L663">
            <v>0.62</v>
          </cell>
        </row>
        <row r="664">
          <cell r="A664" t="str">
            <v>87-10-0884</v>
          </cell>
          <cell r="B664" t="str">
            <v>Syringa microphylla 'Superba'</v>
          </cell>
          <cell r="C664" t="str">
            <v>MP150</v>
          </cell>
          <cell r="D664" t="str">
            <v>Directly</v>
          </cell>
          <cell r="F664">
            <v>0.79</v>
          </cell>
          <cell r="G664">
            <v>0.68</v>
          </cell>
          <cell r="H664">
            <v>0.62</v>
          </cell>
          <cell r="J664">
            <v>0.96695999999999993</v>
          </cell>
          <cell r="K664">
            <v>0.83232000000000006</v>
          </cell>
          <cell r="L664">
            <v>0.62</v>
          </cell>
        </row>
        <row r="665">
          <cell r="A665" t="str">
            <v>87-10-1036</v>
          </cell>
          <cell r="B665" t="str">
            <v>Syringa patula 'Miss Kim'</v>
          </cell>
          <cell r="C665" t="str">
            <v>MP150</v>
          </cell>
          <cell r="D665" t="str">
            <v>Directly</v>
          </cell>
          <cell r="F665">
            <v>0.79</v>
          </cell>
          <cell r="G665">
            <v>0.68</v>
          </cell>
          <cell r="H665">
            <v>0.62</v>
          </cell>
          <cell r="J665">
            <v>0.96695999999999993</v>
          </cell>
          <cell r="K665">
            <v>0.83232000000000006</v>
          </cell>
          <cell r="L665">
            <v>0.62</v>
          </cell>
        </row>
        <row r="666">
          <cell r="A666" t="str">
            <v>87-10-1185</v>
          </cell>
          <cell r="B666" t="str">
            <v>Viburnum bodn. 'Charles Lamont'</v>
          </cell>
          <cell r="C666" t="str">
            <v>MP104</v>
          </cell>
          <cell r="D666" t="str">
            <v>Directly</v>
          </cell>
          <cell r="F666">
            <v>0.63</v>
          </cell>
          <cell r="G666">
            <v>0.52</v>
          </cell>
          <cell r="H666">
            <v>0.46</v>
          </cell>
          <cell r="J666">
            <v>0.77112000000000003</v>
          </cell>
          <cell r="K666">
            <v>0.63648000000000005</v>
          </cell>
          <cell r="L666">
            <v>0.46</v>
          </cell>
        </row>
        <row r="667">
          <cell r="A667" t="str">
            <v>87-10-0551</v>
          </cell>
          <cell r="B667" t="str">
            <v>Viburnum bodn. 'Dawn'</v>
          </cell>
          <cell r="C667" t="str">
            <v>MP104</v>
          </cell>
          <cell r="D667" t="str">
            <v>Directly</v>
          </cell>
          <cell r="F667">
            <v>0.63</v>
          </cell>
          <cell r="G667">
            <v>0.52</v>
          </cell>
          <cell r="H667">
            <v>0.46</v>
          </cell>
          <cell r="J667">
            <v>0.77112000000000003</v>
          </cell>
          <cell r="K667">
            <v>0.63648000000000005</v>
          </cell>
          <cell r="L667">
            <v>0.46</v>
          </cell>
        </row>
        <row r="668">
          <cell r="A668" t="str">
            <v>87-10-0552</v>
          </cell>
          <cell r="B668" t="str">
            <v>Viburnum burkwoodii</v>
          </cell>
          <cell r="C668" t="str">
            <v>MP104</v>
          </cell>
          <cell r="D668" t="str">
            <v>Directly</v>
          </cell>
          <cell r="F668">
            <v>0.69000000000000006</v>
          </cell>
          <cell r="G668">
            <v>0.57999999999999996</v>
          </cell>
          <cell r="H668">
            <v>0.52</v>
          </cell>
          <cell r="J668">
            <v>0.84456000000000009</v>
          </cell>
          <cell r="K668">
            <v>0.70992</v>
          </cell>
          <cell r="L668">
            <v>0.52</v>
          </cell>
        </row>
        <row r="669">
          <cell r="A669" t="str">
            <v>87-10-1365</v>
          </cell>
          <cell r="B669" t="str">
            <v>Viburnum davidii</v>
          </cell>
          <cell r="C669" t="str">
            <v>MP104</v>
          </cell>
          <cell r="D669" t="str">
            <v>Directly</v>
          </cell>
          <cell r="F669">
            <v>0.94000000000000006</v>
          </cell>
          <cell r="G669">
            <v>0.83</v>
          </cell>
          <cell r="H669">
            <v>0.77</v>
          </cell>
          <cell r="J669">
            <v>1.15056</v>
          </cell>
          <cell r="K669">
            <v>1.0159199999999999</v>
          </cell>
          <cell r="L669">
            <v>0.77</v>
          </cell>
        </row>
        <row r="670">
          <cell r="A670" t="str">
            <v>87-10-1366</v>
          </cell>
          <cell r="B670" t="str">
            <v>Viburnum 'Eskimo'</v>
          </cell>
          <cell r="C670" t="str">
            <v>MP104</v>
          </cell>
          <cell r="D670" t="str">
            <v>Directly</v>
          </cell>
          <cell r="F670">
            <v>0.94000000000000006</v>
          </cell>
          <cell r="G670">
            <v>0.83</v>
          </cell>
          <cell r="H670">
            <v>0.77</v>
          </cell>
          <cell r="J670">
            <v>1.15056</v>
          </cell>
          <cell r="K670">
            <v>1.0159199999999999</v>
          </cell>
          <cell r="L670">
            <v>0.77</v>
          </cell>
        </row>
        <row r="671">
          <cell r="A671" t="str">
            <v>87-10-1240</v>
          </cell>
          <cell r="B671" t="str">
            <v>Viburnum davidii</v>
          </cell>
          <cell r="C671" t="str">
            <v>MP66</v>
          </cell>
          <cell r="D671" t="str">
            <v>Directly</v>
          </cell>
          <cell r="F671">
            <v>0.94000000000000006</v>
          </cell>
          <cell r="G671">
            <v>0.83</v>
          </cell>
          <cell r="H671">
            <v>0.77</v>
          </cell>
          <cell r="J671">
            <v>1.15056</v>
          </cell>
          <cell r="K671">
            <v>1.0159199999999999</v>
          </cell>
          <cell r="L671">
            <v>0.77</v>
          </cell>
        </row>
        <row r="672">
          <cell r="A672" t="str">
            <v>87-10-0558</v>
          </cell>
          <cell r="B672" t="str">
            <v>Viburnum farreri</v>
          </cell>
          <cell r="C672" t="str">
            <v>MP104</v>
          </cell>
          <cell r="D672" t="str">
            <v>Directly</v>
          </cell>
          <cell r="F672">
            <v>0.63</v>
          </cell>
          <cell r="G672">
            <v>0.52</v>
          </cell>
          <cell r="H672">
            <v>0.46</v>
          </cell>
          <cell r="J672">
            <v>0.77112000000000003</v>
          </cell>
          <cell r="K672">
            <v>0.63648000000000005</v>
          </cell>
          <cell r="L672">
            <v>0.46</v>
          </cell>
        </row>
        <row r="673">
          <cell r="A673" t="str">
            <v>87-10-0561</v>
          </cell>
          <cell r="B673" t="str">
            <v>Viburnum opulus 'Compactum'</v>
          </cell>
          <cell r="C673" t="str">
            <v>MP104</v>
          </cell>
          <cell r="D673" t="str">
            <v>Directly</v>
          </cell>
          <cell r="F673">
            <v>0.59000000000000008</v>
          </cell>
          <cell r="G673">
            <v>0.48</v>
          </cell>
          <cell r="H673">
            <v>0.42</v>
          </cell>
          <cell r="J673">
            <v>0.72216000000000014</v>
          </cell>
          <cell r="K673">
            <v>0.58751999999999993</v>
          </cell>
          <cell r="L673">
            <v>0.42</v>
          </cell>
        </row>
        <row r="674">
          <cell r="A674" t="str">
            <v>87-10-0563</v>
          </cell>
          <cell r="B674" t="str">
            <v>Viburnum opulus 'Roseum'</v>
          </cell>
          <cell r="C674" t="str">
            <v>MP104</v>
          </cell>
          <cell r="D674" t="str">
            <v>Directly</v>
          </cell>
          <cell r="F674">
            <v>0.59000000000000008</v>
          </cell>
          <cell r="G674">
            <v>0.48</v>
          </cell>
          <cell r="H674">
            <v>0.42</v>
          </cell>
          <cell r="J674">
            <v>0.72216000000000014</v>
          </cell>
          <cell r="K674">
            <v>0.58751999999999993</v>
          </cell>
          <cell r="L674">
            <v>0.42</v>
          </cell>
        </row>
        <row r="675">
          <cell r="A675" t="str">
            <v>87-10-0564</v>
          </cell>
          <cell r="B675" t="str">
            <v>Viburnum plic. 'Cascade'</v>
          </cell>
          <cell r="C675" t="str">
            <v>MP104</v>
          </cell>
          <cell r="D675" t="str">
            <v>Directly</v>
          </cell>
          <cell r="F675">
            <v>0.66</v>
          </cell>
          <cell r="G675">
            <v>0.55000000000000004</v>
          </cell>
          <cell r="H675">
            <v>0.49</v>
          </cell>
          <cell r="J675">
            <v>0.80784</v>
          </cell>
          <cell r="K675">
            <v>0.67320000000000002</v>
          </cell>
          <cell r="L675">
            <v>0.49</v>
          </cell>
        </row>
        <row r="676">
          <cell r="A676" t="str">
            <v>87-10-0566</v>
          </cell>
          <cell r="B676" t="str">
            <v>Viburnum plic. 'Kilimandjaro' PBR ®</v>
          </cell>
          <cell r="C676" t="str">
            <v>MP104</v>
          </cell>
          <cell r="D676" t="str">
            <v>Directly</v>
          </cell>
          <cell r="F676">
            <v>1.5</v>
          </cell>
          <cell r="G676">
            <v>1.39</v>
          </cell>
          <cell r="H676">
            <v>1.33</v>
          </cell>
          <cell r="J676">
            <v>1.8359999999999999</v>
          </cell>
          <cell r="K676">
            <v>1.70136</v>
          </cell>
          <cell r="L676">
            <v>1.33</v>
          </cell>
        </row>
        <row r="677">
          <cell r="A677" t="str">
            <v>87-10-0568</v>
          </cell>
          <cell r="B677" t="str">
            <v>Viburnum plic. 'Mariesii'</v>
          </cell>
          <cell r="C677" t="str">
            <v>MP104</v>
          </cell>
          <cell r="D677" t="str">
            <v>Directly</v>
          </cell>
          <cell r="F677">
            <v>0.66</v>
          </cell>
          <cell r="G677">
            <v>0.55000000000000004</v>
          </cell>
          <cell r="H677">
            <v>0.49</v>
          </cell>
          <cell r="J677">
            <v>0.80784</v>
          </cell>
          <cell r="K677">
            <v>0.67320000000000002</v>
          </cell>
          <cell r="L677">
            <v>0.49</v>
          </cell>
        </row>
        <row r="678">
          <cell r="A678" t="str">
            <v>87-10-0573</v>
          </cell>
          <cell r="B678" t="str">
            <v>Viburnum plic. 'Watanabe'</v>
          </cell>
          <cell r="C678" t="str">
            <v>MP104</v>
          </cell>
          <cell r="D678" t="str">
            <v>Directly</v>
          </cell>
          <cell r="F678">
            <v>0.66</v>
          </cell>
          <cell r="G678">
            <v>0.55000000000000004</v>
          </cell>
          <cell r="H678">
            <v>0.49</v>
          </cell>
          <cell r="J678">
            <v>0.80784</v>
          </cell>
          <cell r="K678">
            <v>0.67320000000000002</v>
          </cell>
          <cell r="L678">
            <v>0.49</v>
          </cell>
        </row>
        <row r="679">
          <cell r="A679" t="str">
            <v>87-10-0863</v>
          </cell>
          <cell r="B679" t="str">
            <v>Viburnum rhytidophyllum</v>
          </cell>
          <cell r="C679" t="str">
            <v>MP104</v>
          </cell>
          <cell r="D679" t="str">
            <v>WEEK 20</v>
          </cell>
          <cell r="F679">
            <v>1.01</v>
          </cell>
          <cell r="G679">
            <v>0.9</v>
          </cell>
          <cell r="H679">
            <v>0.84</v>
          </cell>
          <cell r="J679">
            <v>1.23624</v>
          </cell>
          <cell r="K679">
            <v>1.1016000000000001</v>
          </cell>
          <cell r="L679">
            <v>0.84</v>
          </cell>
        </row>
        <row r="680">
          <cell r="A680" t="str">
            <v>87-10-1506</v>
          </cell>
          <cell r="B680" t="str">
            <v>Viburnum rhytid. 'Little Snowball' PBR ®</v>
          </cell>
          <cell r="C680" t="str">
            <v>MP104</v>
          </cell>
          <cell r="D680" t="str">
            <v>week 20</v>
          </cell>
          <cell r="F680">
            <v>1.51</v>
          </cell>
          <cell r="G680">
            <v>1.4</v>
          </cell>
          <cell r="H680">
            <v>1.34</v>
          </cell>
          <cell r="J680">
            <v>1.8482399999999999</v>
          </cell>
          <cell r="K680">
            <v>1.7136</v>
          </cell>
          <cell r="L680">
            <v>1.34</v>
          </cell>
        </row>
        <row r="681">
          <cell r="A681" t="str">
            <v>87-10-1241</v>
          </cell>
          <cell r="B681" t="str">
            <v>Viburnum tinus</v>
          </cell>
          <cell r="C681" t="str">
            <v>MP104</v>
          </cell>
          <cell r="D681" t="str">
            <v>Directly</v>
          </cell>
          <cell r="F681">
            <v>0.66</v>
          </cell>
          <cell r="G681">
            <v>0.55000000000000004</v>
          </cell>
          <cell r="H681">
            <v>0.49</v>
          </cell>
          <cell r="J681">
            <v>0.80784</v>
          </cell>
          <cell r="K681">
            <v>0.67320000000000002</v>
          </cell>
          <cell r="L681">
            <v>0.49</v>
          </cell>
        </row>
        <row r="682">
          <cell r="A682" t="str">
            <v>87-10-1642</v>
          </cell>
          <cell r="B682" t="str">
            <v>Viburnum tinus 'Eve Price'</v>
          </cell>
          <cell r="C682" t="str">
            <v>MP150</v>
          </cell>
          <cell r="D682" t="str">
            <v>Directly</v>
          </cell>
          <cell r="F682">
            <v>0.66</v>
          </cell>
          <cell r="G682">
            <v>0.55000000000000004</v>
          </cell>
          <cell r="H682">
            <v>0.49</v>
          </cell>
          <cell r="J682">
            <v>0.80784</v>
          </cell>
          <cell r="K682">
            <v>0.67320000000000002</v>
          </cell>
          <cell r="L682">
            <v>0.49</v>
          </cell>
        </row>
        <row r="683">
          <cell r="A683" t="str">
            <v>87-10-1369</v>
          </cell>
          <cell r="B683" t="str">
            <v>Vinca major</v>
          </cell>
          <cell r="C683" t="str">
            <v>MP150</v>
          </cell>
          <cell r="D683" t="str">
            <v>week 20</v>
          </cell>
          <cell r="F683">
            <v>0.49</v>
          </cell>
          <cell r="G683">
            <v>0.38</v>
          </cell>
          <cell r="H683">
            <v>0.32</v>
          </cell>
          <cell r="J683">
            <v>0.59975999999999996</v>
          </cell>
          <cell r="K683">
            <v>0.46511999999999998</v>
          </cell>
          <cell r="L683">
            <v>0.32</v>
          </cell>
        </row>
        <row r="684">
          <cell r="A684" t="str">
            <v>87-10-1446</v>
          </cell>
          <cell r="B684" t="str">
            <v>Vinca major 'Maculata'</v>
          </cell>
          <cell r="C684" t="str">
            <v>MP150</v>
          </cell>
          <cell r="D684" t="str">
            <v>Directly</v>
          </cell>
          <cell r="F684">
            <v>0.49</v>
          </cell>
          <cell r="G684">
            <v>0.38</v>
          </cell>
          <cell r="H684">
            <v>0.32</v>
          </cell>
          <cell r="J684">
            <v>0.59975999999999996</v>
          </cell>
          <cell r="K684">
            <v>0.46511999999999998</v>
          </cell>
          <cell r="L684">
            <v>0.32</v>
          </cell>
        </row>
        <row r="685">
          <cell r="A685" t="str">
            <v>87-10-1037</v>
          </cell>
          <cell r="B685" t="str">
            <v>Vinca major 'Variegata'</v>
          </cell>
          <cell r="C685" t="str">
            <v>MP150</v>
          </cell>
          <cell r="D685" t="str">
            <v>week 27</v>
          </cell>
          <cell r="F685">
            <v>0.49</v>
          </cell>
          <cell r="G685">
            <v>0.38</v>
          </cell>
          <cell r="H685">
            <v>0.32</v>
          </cell>
          <cell r="J685">
            <v>0.59975999999999996</v>
          </cell>
          <cell r="K685">
            <v>0.46511999999999998</v>
          </cell>
          <cell r="L685">
            <v>0.32</v>
          </cell>
        </row>
        <row r="686">
          <cell r="A686" t="str">
            <v>87-10-1038</v>
          </cell>
          <cell r="B686" t="str">
            <v>Vinca minor</v>
          </cell>
          <cell r="C686" t="str">
            <v>MP150</v>
          </cell>
          <cell r="D686" t="str">
            <v>WEEK 13</v>
          </cell>
          <cell r="F686">
            <v>0.49</v>
          </cell>
          <cell r="G686">
            <v>0.38</v>
          </cell>
          <cell r="H686">
            <v>0.32</v>
          </cell>
          <cell r="J686">
            <v>0.59975999999999996</v>
          </cell>
          <cell r="K686">
            <v>0.46511999999999998</v>
          </cell>
          <cell r="L686">
            <v>0.32</v>
          </cell>
        </row>
        <row r="687">
          <cell r="A687" t="str">
            <v>87-10-1039</v>
          </cell>
          <cell r="B687" t="str">
            <v>Vinca minor 'Alba'</v>
          </cell>
          <cell r="C687" t="str">
            <v>MP150</v>
          </cell>
          <cell r="D687" t="str">
            <v>week 26</v>
          </cell>
          <cell r="F687">
            <v>0.49</v>
          </cell>
          <cell r="G687">
            <v>0.38</v>
          </cell>
          <cell r="H687">
            <v>0.32</v>
          </cell>
          <cell r="J687">
            <v>0.59975999999999996</v>
          </cell>
          <cell r="K687">
            <v>0.46511999999999998</v>
          </cell>
          <cell r="L687">
            <v>0.32</v>
          </cell>
        </row>
        <row r="688">
          <cell r="A688" t="str">
            <v>87-10-1186</v>
          </cell>
          <cell r="B688" t="str">
            <v>Vinca minor 'Argenteovariegata'</v>
          </cell>
          <cell r="C688" t="str">
            <v>MP150</v>
          </cell>
          <cell r="D688" t="str">
            <v>WEEK 13</v>
          </cell>
          <cell r="F688">
            <v>0.49</v>
          </cell>
          <cell r="G688">
            <v>0.38</v>
          </cell>
          <cell r="H688">
            <v>0.32</v>
          </cell>
          <cell r="J688">
            <v>0.59975999999999996</v>
          </cell>
          <cell r="K688">
            <v>0.46511999999999998</v>
          </cell>
          <cell r="L688">
            <v>0.32</v>
          </cell>
        </row>
        <row r="689">
          <cell r="A689" t="str">
            <v>87-10-1040</v>
          </cell>
          <cell r="B689" t="str">
            <v>Vinca minor 'Atropurpurea'</v>
          </cell>
          <cell r="C689" t="str">
            <v>MP150</v>
          </cell>
          <cell r="D689" t="str">
            <v>week 13</v>
          </cell>
          <cell r="F689">
            <v>0.49</v>
          </cell>
          <cell r="G689">
            <v>0.38</v>
          </cell>
          <cell r="H689">
            <v>0.32</v>
          </cell>
          <cell r="J689">
            <v>0.59975999999999996</v>
          </cell>
          <cell r="K689">
            <v>0.46511999999999998</v>
          </cell>
          <cell r="L689">
            <v>0.32</v>
          </cell>
        </row>
        <row r="690">
          <cell r="A690" t="str">
            <v>87-10-1041</v>
          </cell>
          <cell r="B690" t="str">
            <v>Vinca minor 'Aureovariegata'</v>
          </cell>
          <cell r="C690" t="str">
            <v>MP150</v>
          </cell>
          <cell r="D690" t="str">
            <v>week 13</v>
          </cell>
          <cell r="F690">
            <v>0.49</v>
          </cell>
          <cell r="G690">
            <v>0.38</v>
          </cell>
          <cell r="H690">
            <v>0.32</v>
          </cell>
          <cell r="J690">
            <v>0.59975999999999996</v>
          </cell>
          <cell r="K690">
            <v>0.46511999999999998</v>
          </cell>
          <cell r="L690">
            <v>0.32</v>
          </cell>
        </row>
        <row r="691">
          <cell r="A691" t="str">
            <v>87-10-1069</v>
          </cell>
          <cell r="B691" t="str">
            <v>Vinca minor 'Blue and Gold'</v>
          </cell>
          <cell r="C691" t="str">
            <v>MP150</v>
          </cell>
          <cell r="D691" t="str">
            <v>week 20</v>
          </cell>
          <cell r="F691">
            <v>0.49</v>
          </cell>
          <cell r="G691">
            <v>0.38</v>
          </cell>
          <cell r="H691">
            <v>0.32</v>
          </cell>
          <cell r="J691">
            <v>0.59975999999999996</v>
          </cell>
          <cell r="K691">
            <v>0.46511999999999998</v>
          </cell>
          <cell r="L691">
            <v>0.32</v>
          </cell>
        </row>
        <row r="692">
          <cell r="A692" t="str">
            <v>87-10-1447</v>
          </cell>
          <cell r="B692" t="str">
            <v>Vinca minor 'Bowles Variety' La Grave</v>
          </cell>
          <cell r="C692" t="str">
            <v>MP150</v>
          </cell>
          <cell r="D692" t="str">
            <v>WEEK 13</v>
          </cell>
          <cell r="F692">
            <v>0.49</v>
          </cell>
          <cell r="G692">
            <v>0.38</v>
          </cell>
          <cell r="H692">
            <v>0.32</v>
          </cell>
          <cell r="J692">
            <v>0.59975999999999996</v>
          </cell>
          <cell r="K692">
            <v>0.46511999999999998</v>
          </cell>
          <cell r="L692">
            <v>0.32</v>
          </cell>
        </row>
        <row r="693">
          <cell r="A693" t="str">
            <v>87-10-1271</v>
          </cell>
          <cell r="B693" t="str">
            <v>Vinca minor 'Gertrude Jekyll'</v>
          </cell>
          <cell r="C693" t="str">
            <v>MP150</v>
          </cell>
          <cell r="D693" t="str">
            <v>week 26</v>
          </cell>
          <cell r="F693">
            <v>0.49</v>
          </cell>
          <cell r="G693">
            <v>0.38</v>
          </cell>
          <cell r="H693">
            <v>0.32</v>
          </cell>
          <cell r="J693">
            <v>0.59975999999999996</v>
          </cell>
          <cell r="K693">
            <v>0.46511999999999998</v>
          </cell>
          <cell r="L693">
            <v>0.32</v>
          </cell>
        </row>
        <row r="694">
          <cell r="A694" t="str">
            <v>87-10-1507</v>
          </cell>
          <cell r="B694" t="str">
            <v>Vinca minor 'Grüner Teppich'</v>
          </cell>
          <cell r="C694" t="str">
            <v>MP150</v>
          </cell>
          <cell r="D694" t="str">
            <v>WEEK 20</v>
          </cell>
          <cell r="F694">
            <v>0.49</v>
          </cell>
          <cell r="G694">
            <v>0.38</v>
          </cell>
          <cell r="H694">
            <v>0.32</v>
          </cell>
          <cell r="J694">
            <v>0.59975999999999996</v>
          </cell>
          <cell r="K694">
            <v>0.46511999999999998</v>
          </cell>
          <cell r="L694">
            <v>0.32</v>
          </cell>
        </row>
        <row r="695">
          <cell r="A695" t="str">
            <v>87-10-1508</v>
          </cell>
          <cell r="B695" t="str">
            <v>Vinca minor 'Multiplex'</v>
          </cell>
          <cell r="C695" t="str">
            <v>MP150</v>
          </cell>
          <cell r="D695" t="str">
            <v>week 26</v>
          </cell>
          <cell r="F695">
            <v>0.49</v>
          </cell>
          <cell r="G695">
            <v>0.38</v>
          </cell>
          <cell r="H695">
            <v>0.32</v>
          </cell>
          <cell r="J695">
            <v>0.59975999999999996</v>
          </cell>
          <cell r="K695">
            <v>0.46511999999999998</v>
          </cell>
          <cell r="L695">
            <v>0.32</v>
          </cell>
        </row>
        <row r="696">
          <cell r="A696" t="str">
            <v>87-10-1065</v>
          </cell>
          <cell r="B696" t="str">
            <v>Vinca minor 'Compacta'</v>
          </cell>
          <cell r="C696" t="str">
            <v>MP150</v>
          </cell>
          <cell r="D696" t="str">
            <v>Directly</v>
          </cell>
          <cell r="F696">
            <v>0.49</v>
          </cell>
          <cell r="G696">
            <v>0.38</v>
          </cell>
          <cell r="H696">
            <v>0.32</v>
          </cell>
          <cell r="J696">
            <v>0.59975999999999996</v>
          </cell>
          <cell r="K696">
            <v>0.46511999999999998</v>
          </cell>
          <cell r="L696">
            <v>0.32</v>
          </cell>
        </row>
        <row r="697">
          <cell r="A697" t="str">
            <v>87-10-1187</v>
          </cell>
          <cell r="B697" t="str">
            <v>Vinca minor 'Illumination'</v>
          </cell>
          <cell r="C697" t="str">
            <v>MP150</v>
          </cell>
          <cell r="D697" t="str">
            <v>Directly</v>
          </cell>
          <cell r="F697">
            <v>0.49</v>
          </cell>
          <cell r="G697">
            <v>0.38</v>
          </cell>
          <cell r="H697">
            <v>0.32</v>
          </cell>
          <cell r="J697">
            <v>0.59975999999999996</v>
          </cell>
          <cell r="K697">
            <v>0.46511999999999998</v>
          </cell>
          <cell r="L697">
            <v>0.32</v>
          </cell>
        </row>
        <row r="698">
          <cell r="A698" t="str">
            <v>87-10-1070</v>
          </cell>
          <cell r="B698" t="str">
            <v>Vinca minor 'Ralph Shugert'</v>
          </cell>
          <cell r="C698" t="str">
            <v>MP150</v>
          </cell>
          <cell r="D698" t="str">
            <v>week 20</v>
          </cell>
          <cell r="F698">
            <v>0.49</v>
          </cell>
          <cell r="G698">
            <v>0.38</v>
          </cell>
          <cell r="H698">
            <v>0.32</v>
          </cell>
          <cell r="J698">
            <v>0.59975999999999996</v>
          </cell>
          <cell r="K698">
            <v>0.46511999999999998</v>
          </cell>
          <cell r="L698">
            <v>0.32</v>
          </cell>
        </row>
        <row r="699">
          <cell r="A699" t="str">
            <v>87-10-1064</v>
          </cell>
          <cell r="B699" t="str">
            <v>Vinca minor 'Seng'</v>
          </cell>
          <cell r="C699" t="str">
            <v>MP150</v>
          </cell>
          <cell r="D699" t="str">
            <v>week 20</v>
          </cell>
          <cell r="F699">
            <v>0.49</v>
          </cell>
          <cell r="G699">
            <v>0.38</v>
          </cell>
          <cell r="H699">
            <v>0.32</v>
          </cell>
          <cell r="J699">
            <v>0.59975999999999996</v>
          </cell>
          <cell r="K699">
            <v>0.46511999999999998</v>
          </cell>
          <cell r="L699">
            <v>0.32</v>
          </cell>
        </row>
        <row r="700">
          <cell r="A700" t="str">
            <v>87-10-1509</v>
          </cell>
          <cell r="B700" t="str">
            <v>Vinca minor 'Variegata'</v>
          </cell>
          <cell r="C700" t="str">
            <v>MP150</v>
          </cell>
          <cell r="D700" t="str">
            <v>Directly</v>
          </cell>
          <cell r="F700">
            <v>0.49</v>
          </cell>
          <cell r="G700">
            <v>0.38</v>
          </cell>
          <cell r="H700">
            <v>0.32</v>
          </cell>
          <cell r="J700">
            <v>0.59975999999999996</v>
          </cell>
          <cell r="K700">
            <v>0.46511999999999998</v>
          </cell>
          <cell r="L700">
            <v>0.32</v>
          </cell>
        </row>
        <row r="701">
          <cell r="A701" t="str">
            <v>87-10-1686</v>
          </cell>
          <cell r="B701" t="str">
            <v>Weigela florida Black and White® ('Courtacad 1'PBR) ®</v>
          </cell>
          <cell r="C701" t="str">
            <v>MP150</v>
          </cell>
          <cell r="D701" t="str">
            <v>Directly</v>
          </cell>
          <cell r="F701">
            <v>1.22</v>
          </cell>
          <cell r="G701">
            <v>1.1100000000000001</v>
          </cell>
          <cell r="H701">
            <v>1.05</v>
          </cell>
          <cell r="J701">
            <v>1.4932799999999999</v>
          </cell>
          <cell r="K701">
            <v>1.3586400000000001</v>
          </cell>
          <cell r="L701">
            <v>1.05</v>
          </cell>
        </row>
        <row r="702">
          <cell r="A702" t="str">
            <v>87-10-1043</v>
          </cell>
          <cell r="B702" t="str">
            <v>Weigela 'Briant Rubidor'</v>
          </cell>
          <cell r="C702" t="str">
            <v>MP104</v>
          </cell>
          <cell r="D702" t="str">
            <v>Directly</v>
          </cell>
          <cell r="F702">
            <v>0.43</v>
          </cell>
          <cell r="G702">
            <v>0.32</v>
          </cell>
          <cell r="H702">
            <v>0.27</v>
          </cell>
          <cell r="J702">
            <v>0.52632000000000001</v>
          </cell>
          <cell r="K702">
            <v>0.39168000000000003</v>
          </cell>
          <cell r="L702">
            <v>0.27</v>
          </cell>
        </row>
        <row r="703">
          <cell r="A703" t="str">
            <v>87-10-0586</v>
          </cell>
          <cell r="B703" t="str">
            <v>Weigela 'Bristol Ruby'</v>
          </cell>
          <cell r="C703" t="str">
            <v>MP104</v>
          </cell>
          <cell r="D703" t="str">
            <v>Directly</v>
          </cell>
          <cell r="F703">
            <v>0.43</v>
          </cell>
          <cell r="G703">
            <v>0.32</v>
          </cell>
          <cell r="H703">
            <v>0.27</v>
          </cell>
          <cell r="J703">
            <v>0.52632000000000001</v>
          </cell>
          <cell r="K703">
            <v>0.39168000000000003</v>
          </cell>
          <cell r="L703">
            <v>0.27</v>
          </cell>
        </row>
        <row r="704">
          <cell r="A704" t="str">
            <v>87-10-1450</v>
          </cell>
          <cell r="B704" t="str">
            <v>Weigela 'Bristol Snowflake'</v>
          </cell>
          <cell r="C704" t="str">
            <v>MP104</v>
          </cell>
          <cell r="D704" t="str">
            <v>Directly</v>
          </cell>
          <cell r="F704">
            <v>0.43</v>
          </cell>
          <cell r="G704">
            <v>0.32</v>
          </cell>
          <cell r="H704">
            <v>0.27</v>
          </cell>
          <cell r="J704">
            <v>0.52632000000000001</v>
          </cell>
          <cell r="K704">
            <v>0.39168000000000003</v>
          </cell>
          <cell r="L704">
            <v>0.27</v>
          </cell>
        </row>
        <row r="705">
          <cell r="A705" t="str">
            <v>87-10-0587</v>
          </cell>
          <cell r="B705" t="str">
            <v>Weigela 'Candida'</v>
          </cell>
          <cell r="C705" t="str">
            <v>MP104</v>
          </cell>
          <cell r="D705" t="str">
            <v>Directly</v>
          </cell>
          <cell r="F705">
            <v>0.43</v>
          </cell>
          <cell r="G705">
            <v>0.32</v>
          </cell>
          <cell r="H705">
            <v>0.27</v>
          </cell>
          <cell r="J705">
            <v>0.52632000000000001</v>
          </cell>
          <cell r="K705">
            <v>0.39168000000000003</v>
          </cell>
          <cell r="L705">
            <v>0.27</v>
          </cell>
        </row>
        <row r="706">
          <cell r="A706" t="str">
            <v>87-10-0588</v>
          </cell>
          <cell r="B706" t="str">
            <v>Weigela 'Eva Rathke'</v>
          </cell>
          <cell r="C706" t="str">
            <v>MP104</v>
          </cell>
          <cell r="D706" t="str">
            <v>Directly</v>
          </cell>
          <cell r="F706">
            <v>0.43</v>
          </cell>
          <cell r="G706">
            <v>0.32</v>
          </cell>
          <cell r="H706">
            <v>0.27</v>
          </cell>
          <cell r="J706">
            <v>0.52632000000000001</v>
          </cell>
          <cell r="K706">
            <v>0.39168000000000003</v>
          </cell>
          <cell r="L706">
            <v>0.27</v>
          </cell>
        </row>
        <row r="707">
          <cell r="A707" t="str">
            <v>87-10-0589</v>
          </cell>
          <cell r="B707" t="str">
            <v>Weigela 'Evita'</v>
          </cell>
          <cell r="C707" t="str">
            <v>MP104</v>
          </cell>
          <cell r="D707" t="str">
            <v>Directly</v>
          </cell>
          <cell r="F707">
            <v>0.43</v>
          </cell>
          <cell r="G707">
            <v>0.32</v>
          </cell>
          <cell r="H707">
            <v>0.27</v>
          </cell>
          <cell r="J707">
            <v>0.52632000000000001</v>
          </cell>
          <cell r="K707">
            <v>0.39168000000000003</v>
          </cell>
          <cell r="L707">
            <v>0.27</v>
          </cell>
        </row>
        <row r="708">
          <cell r="A708" t="str">
            <v>87-10-0590</v>
          </cell>
          <cell r="B708" t="str">
            <v>Weigela florida 'Alexandra'PBR ®</v>
          </cell>
          <cell r="C708" t="str">
            <v>MP104</v>
          </cell>
          <cell r="D708" t="str">
            <v>Directly</v>
          </cell>
          <cell r="F708">
            <v>1.08</v>
          </cell>
          <cell r="G708">
            <v>0.97</v>
          </cell>
          <cell r="H708">
            <v>0.91</v>
          </cell>
          <cell r="J708">
            <v>1.32192</v>
          </cell>
          <cell r="K708">
            <v>1.1872799999999999</v>
          </cell>
          <cell r="L708">
            <v>0.91</v>
          </cell>
        </row>
        <row r="709">
          <cell r="A709" t="str">
            <v>87-10-0592</v>
          </cell>
          <cell r="B709" t="str">
            <v>Weigela florida Moulin Rouge ('Brigela'PBR) ®</v>
          </cell>
          <cell r="C709" t="str">
            <v>MP104</v>
          </cell>
          <cell r="D709" t="str">
            <v>Directly</v>
          </cell>
          <cell r="F709">
            <v>1.05</v>
          </cell>
          <cell r="G709">
            <v>0.94</v>
          </cell>
          <cell r="H709">
            <v>0.88</v>
          </cell>
          <cell r="J709">
            <v>1.2852000000000001</v>
          </cell>
          <cell r="K709">
            <v>1.1505599999999998</v>
          </cell>
          <cell r="L709">
            <v>0.88</v>
          </cell>
        </row>
        <row r="710">
          <cell r="A710" t="str">
            <v>87-10-1613</v>
          </cell>
          <cell r="B710" t="str">
            <v>Weigela flor. 'Cappuccino' PBR ®</v>
          </cell>
          <cell r="C710" t="str">
            <v>MP104</v>
          </cell>
          <cell r="D710" t="str">
            <v>Directly</v>
          </cell>
          <cell r="F710">
            <v>1.05</v>
          </cell>
          <cell r="G710">
            <v>0.94</v>
          </cell>
          <cell r="H710">
            <v>0.88</v>
          </cell>
          <cell r="J710">
            <v>1.2852000000000001</v>
          </cell>
          <cell r="K710">
            <v>1.1505599999999998</v>
          </cell>
          <cell r="L710">
            <v>0.88</v>
          </cell>
        </row>
        <row r="711">
          <cell r="A711" t="str">
            <v>87-10-1511</v>
          </cell>
          <cell r="B711" t="str">
            <v>Weigela florida 'Elvera'PBR ®</v>
          </cell>
          <cell r="C711" t="str">
            <v>MP150</v>
          </cell>
          <cell r="D711" t="str">
            <v>Directly</v>
          </cell>
          <cell r="F711">
            <v>1.05</v>
          </cell>
          <cell r="G711">
            <v>0.94</v>
          </cell>
          <cell r="H711">
            <v>0.88</v>
          </cell>
          <cell r="J711">
            <v>1.2852000000000001</v>
          </cell>
          <cell r="K711">
            <v>1.1505599999999998</v>
          </cell>
          <cell r="L711">
            <v>0.88</v>
          </cell>
        </row>
        <row r="712">
          <cell r="A712" t="str">
            <v>87-10-1512</v>
          </cell>
          <cell r="B712" t="str">
            <v>Weigela flor. 'Foliis Purpureis'</v>
          </cell>
          <cell r="C712" t="str">
            <v>MP150</v>
          </cell>
          <cell r="D712" t="str">
            <v>Directly</v>
          </cell>
          <cell r="F712">
            <v>0.43</v>
          </cell>
          <cell r="G712">
            <v>0.32</v>
          </cell>
          <cell r="H712">
            <v>0.27</v>
          </cell>
          <cell r="J712">
            <v>0.52632000000000001</v>
          </cell>
          <cell r="K712">
            <v>0.39168000000000003</v>
          </cell>
          <cell r="L712">
            <v>0.27</v>
          </cell>
        </row>
        <row r="713">
          <cell r="A713" t="str">
            <v>87-10-1123</v>
          </cell>
          <cell r="B713" t="str">
            <v>Weigela flor. 'Minor Black' PBR ®</v>
          </cell>
          <cell r="C713" t="str">
            <v>MP150</v>
          </cell>
          <cell r="D713" t="str">
            <v>Directly</v>
          </cell>
          <cell r="F713">
            <v>1.08</v>
          </cell>
          <cell r="G713">
            <v>0.97</v>
          </cell>
          <cell r="H713">
            <v>0.91</v>
          </cell>
          <cell r="J713">
            <v>1.32192</v>
          </cell>
          <cell r="K713">
            <v>1.1872799999999999</v>
          </cell>
          <cell r="L713">
            <v>0.91</v>
          </cell>
        </row>
        <row r="714">
          <cell r="A714" t="str">
            <v>87-10-0598</v>
          </cell>
          <cell r="B714" t="str">
            <v>Weigela flor. 'Monet' PBR ®</v>
          </cell>
          <cell r="C714" t="str">
            <v>MP104</v>
          </cell>
          <cell r="D714" t="str">
            <v>Directly</v>
          </cell>
          <cell r="F714">
            <v>1.29</v>
          </cell>
          <cell r="G714">
            <v>1.18</v>
          </cell>
          <cell r="H714">
            <v>1.1200000000000001</v>
          </cell>
          <cell r="J714">
            <v>1.5789600000000001</v>
          </cell>
          <cell r="K714">
            <v>1.44432</v>
          </cell>
          <cell r="L714">
            <v>1.1200000000000001</v>
          </cell>
        </row>
        <row r="715">
          <cell r="A715" t="str">
            <v>87-10-1513</v>
          </cell>
          <cell r="B715" t="str">
            <v>Weigela flor. 'Nana Purpurea'</v>
          </cell>
          <cell r="C715" t="str">
            <v>MP150</v>
          </cell>
          <cell r="D715" t="str">
            <v>Directly</v>
          </cell>
          <cell r="F715">
            <v>0.43</v>
          </cell>
          <cell r="G715">
            <v>0.32</v>
          </cell>
          <cell r="H715">
            <v>0.27</v>
          </cell>
          <cell r="J715">
            <v>0.52632000000000001</v>
          </cell>
          <cell r="K715">
            <v>0.39168000000000003</v>
          </cell>
          <cell r="L715">
            <v>0.27</v>
          </cell>
        </row>
        <row r="716">
          <cell r="A716" t="str">
            <v>87-10-0601</v>
          </cell>
          <cell r="B716" t="str">
            <v>Weigela florida Pink Poppet ('Plangen'PBR) ®</v>
          </cell>
          <cell r="C716" t="str">
            <v>MP104</v>
          </cell>
          <cell r="D716" t="str">
            <v>Directly</v>
          </cell>
          <cell r="F716">
            <v>1.08</v>
          </cell>
          <cell r="G716">
            <v>0.97</v>
          </cell>
          <cell r="H716">
            <v>0.91</v>
          </cell>
          <cell r="J716">
            <v>1.32192</v>
          </cell>
          <cell r="K716">
            <v>1.1872799999999999</v>
          </cell>
          <cell r="L716">
            <v>0.91</v>
          </cell>
        </row>
        <row r="717">
          <cell r="A717" t="str">
            <v>87-10-1453</v>
          </cell>
          <cell r="B717" t="str">
            <v>Weigela flor. 'Pink Princess'</v>
          </cell>
          <cell r="C717" t="str">
            <v>MP150</v>
          </cell>
          <cell r="D717" t="str">
            <v>Directly</v>
          </cell>
          <cell r="F717">
            <v>0.43</v>
          </cell>
          <cell r="G717">
            <v>0.32</v>
          </cell>
          <cell r="H717">
            <v>0.27</v>
          </cell>
          <cell r="J717">
            <v>0.52632000000000001</v>
          </cell>
          <cell r="K717">
            <v>0.39168000000000003</v>
          </cell>
          <cell r="L717">
            <v>0.27</v>
          </cell>
        </row>
        <row r="718">
          <cell r="A718" t="str">
            <v>87-10-0602</v>
          </cell>
          <cell r="B718" t="str">
            <v>Weigela flor. 'Pink Princess'</v>
          </cell>
          <cell r="C718" t="str">
            <v>MP104</v>
          </cell>
          <cell r="D718" t="str">
            <v>Directly</v>
          </cell>
          <cell r="F718">
            <v>0.43</v>
          </cell>
          <cell r="G718">
            <v>0.32</v>
          </cell>
          <cell r="H718">
            <v>0.27</v>
          </cell>
          <cell r="J718">
            <v>0.52632000000000001</v>
          </cell>
          <cell r="K718">
            <v>0.39168000000000003</v>
          </cell>
          <cell r="L718">
            <v>0.27</v>
          </cell>
        </row>
        <row r="719">
          <cell r="A719" t="str">
            <v>87-10-1514</v>
          </cell>
          <cell r="B719" t="str">
            <v>Weigela flor. 'Ruby Queen' PBR ®</v>
          </cell>
          <cell r="C719" t="str">
            <v>MP150</v>
          </cell>
          <cell r="D719" t="str">
            <v>Directly</v>
          </cell>
          <cell r="F719">
            <v>1.08</v>
          </cell>
          <cell r="G719">
            <v>0.97</v>
          </cell>
          <cell r="H719">
            <v>0.91</v>
          </cell>
          <cell r="J719">
            <v>1.32192</v>
          </cell>
          <cell r="K719">
            <v>1.1872799999999999</v>
          </cell>
          <cell r="L719">
            <v>0.91</v>
          </cell>
        </row>
        <row r="720">
          <cell r="A720" t="str">
            <v>87-10-1455</v>
          </cell>
          <cell r="B720" t="str">
            <v>Weigela flor. 'Sunny Princess'</v>
          </cell>
          <cell r="C720" t="str">
            <v>MP150</v>
          </cell>
          <cell r="D720" t="str">
            <v>Directly</v>
          </cell>
          <cell r="F720">
            <v>0.43</v>
          </cell>
          <cell r="G720">
            <v>0.32</v>
          </cell>
          <cell r="H720">
            <v>0.27</v>
          </cell>
          <cell r="J720">
            <v>0.52632000000000001</v>
          </cell>
          <cell r="K720">
            <v>0.39168000000000003</v>
          </cell>
          <cell r="L720">
            <v>0.27</v>
          </cell>
        </row>
        <row r="721">
          <cell r="A721" t="str">
            <v>87-10-0604</v>
          </cell>
          <cell r="B721" t="str">
            <v>Weigela flor. 'Sunny Princess'</v>
          </cell>
          <cell r="C721" t="str">
            <v>MP104</v>
          </cell>
          <cell r="D721" t="str">
            <v>Directly</v>
          </cell>
          <cell r="F721">
            <v>0.43</v>
          </cell>
          <cell r="G721">
            <v>0.32</v>
          </cell>
          <cell r="H721">
            <v>0.27</v>
          </cell>
          <cell r="J721">
            <v>0.52632000000000001</v>
          </cell>
          <cell r="K721">
            <v>0.39168000000000003</v>
          </cell>
          <cell r="L721">
            <v>0.27</v>
          </cell>
        </row>
        <row r="722">
          <cell r="A722" t="str">
            <v>87-10-0605</v>
          </cell>
          <cell r="B722" t="str">
            <v>Weigela flor. 'Suzanne'</v>
          </cell>
          <cell r="C722" t="str">
            <v>MP104</v>
          </cell>
          <cell r="D722" t="str">
            <v>Directly</v>
          </cell>
          <cell r="F722">
            <v>0.43</v>
          </cell>
          <cell r="G722">
            <v>0.32</v>
          </cell>
          <cell r="H722">
            <v>0.27</v>
          </cell>
          <cell r="J722">
            <v>0.52632000000000001</v>
          </cell>
          <cell r="K722">
            <v>0.39168000000000003</v>
          </cell>
          <cell r="L722">
            <v>0.27</v>
          </cell>
        </row>
        <row r="723">
          <cell r="A723" t="str">
            <v>87-10-1614</v>
          </cell>
          <cell r="B723" t="str">
            <v>Weigela flor. 'Suzanne'</v>
          </cell>
          <cell r="C723" t="str">
            <v>MP150</v>
          </cell>
          <cell r="D723" t="str">
            <v>Directly</v>
          </cell>
          <cell r="F723">
            <v>0.43</v>
          </cell>
          <cell r="G723">
            <v>0.32</v>
          </cell>
          <cell r="H723">
            <v>0.27</v>
          </cell>
          <cell r="J723">
            <v>0.52632000000000001</v>
          </cell>
          <cell r="K723">
            <v>0.39168000000000003</v>
          </cell>
          <cell r="L723">
            <v>0.27</v>
          </cell>
        </row>
        <row r="724">
          <cell r="A724" t="str">
            <v>87-10-1457</v>
          </cell>
          <cell r="B724" t="str">
            <v>Weigela flor. 'Tango'</v>
          </cell>
          <cell r="C724" t="str">
            <v>MP150</v>
          </cell>
          <cell r="D724" t="str">
            <v>Directly</v>
          </cell>
          <cell r="F724">
            <v>0.43</v>
          </cell>
          <cell r="G724">
            <v>0.32</v>
          </cell>
          <cell r="H724">
            <v>0.27</v>
          </cell>
          <cell r="J724">
            <v>0.52632000000000001</v>
          </cell>
          <cell r="K724">
            <v>0.39168000000000003</v>
          </cell>
          <cell r="L724">
            <v>0.27</v>
          </cell>
        </row>
        <row r="725">
          <cell r="A725" t="str">
            <v>87-10-0607</v>
          </cell>
          <cell r="B725" t="str">
            <v>Weigela flor. 'Variegata'</v>
          </cell>
          <cell r="C725" t="str">
            <v>MP104</v>
          </cell>
          <cell r="D725" t="str">
            <v>Directly</v>
          </cell>
          <cell r="F725">
            <v>0.43</v>
          </cell>
          <cell r="G725">
            <v>0.32</v>
          </cell>
          <cell r="H725">
            <v>0.27</v>
          </cell>
          <cell r="J725">
            <v>0.52632000000000001</v>
          </cell>
          <cell r="K725">
            <v>0.39168000000000003</v>
          </cell>
          <cell r="L725">
            <v>0.27</v>
          </cell>
        </row>
        <row r="726">
          <cell r="A726" t="str">
            <v>87-10-1615</v>
          </cell>
          <cell r="B726" t="str">
            <v>Weigela flor. 'Victoria'</v>
          </cell>
          <cell r="C726" t="str">
            <v>MP150</v>
          </cell>
          <cell r="D726" t="str">
            <v>Directly</v>
          </cell>
          <cell r="F726">
            <v>0.43</v>
          </cell>
          <cell r="G726">
            <v>0.32</v>
          </cell>
          <cell r="H726">
            <v>0.27</v>
          </cell>
          <cell r="J726">
            <v>0.52632000000000001</v>
          </cell>
          <cell r="K726">
            <v>0.39168000000000003</v>
          </cell>
          <cell r="L726">
            <v>0.27</v>
          </cell>
        </row>
        <row r="727">
          <cell r="A727" t="str">
            <v>87-10-0608</v>
          </cell>
          <cell r="B727" t="str">
            <v>Weigela flor. 'Victoria'</v>
          </cell>
          <cell r="C727" t="str">
            <v>MP104</v>
          </cell>
          <cell r="D727" t="str">
            <v>Directly</v>
          </cell>
          <cell r="F727">
            <v>0.43</v>
          </cell>
          <cell r="G727">
            <v>0.32</v>
          </cell>
          <cell r="H727">
            <v>0.27</v>
          </cell>
          <cell r="J727">
            <v>0.52632000000000001</v>
          </cell>
          <cell r="K727">
            <v>0.39168000000000003</v>
          </cell>
          <cell r="L727">
            <v>0.27</v>
          </cell>
        </row>
        <row r="728">
          <cell r="A728" t="str">
            <v>87-10-1515</v>
          </cell>
          <cell r="B728" t="str">
            <v>Weigela flor. 'Marjorie'</v>
          </cell>
          <cell r="C728" t="str">
            <v>MP104</v>
          </cell>
          <cell r="D728" t="str">
            <v>Directly</v>
          </cell>
          <cell r="F728">
            <v>0.43</v>
          </cell>
          <cell r="G728">
            <v>0.32</v>
          </cell>
          <cell r="H728">
            <v>0.27</v>
          </cell>
          <cell r="J728">
            <v>0.52632000000000001</v>
          </cell>
          <cell r="K728">
            <v>0.39168000000000003</v>
          </cell>
          <cell r="L728">
            <v>0.27</v>
          </cell>
        </row>
        <row r="729">
          <cell r="A729" t="str">
            <v>87-10-0609</v>
          </cell>
          <cell r="B729" t="str">
            <v>Weigela middendorffiana</v>
          </cell>
          <cell r="C729" t="str">
            <v>MP104</v>
          </cell>
          <cell r="D729" t="str">
            <v>Directly</v>
          </cell>
          <cell r="F729">
            <v>0.44</v>
          </cell>
          <cell r="G729">
            <v>0.34</v>
          </cell>
          <cell r="H729">
            <v>0.28000000000000003</v>
          </cell>
          <cell r="J729">
            <v>0.53856000000000004</v>
          </cell>
          <cell r="K729">
            <v>0.41616000000000003</v>
          </cell>
          <cell r="L729">
            <v>0.28000000000000003</v>
          </cell>
        </row>
        <row r="730">
          <cell r="A730" t="str">
            <v>87-10-1460</v>
          </cell>
          <cell r="B730" t="str">
            <v>Weigela 'Minuet'</v>
          </cell>
          <cell r="C730" t="str">
            <v>MP150</v>
          </cell>
          <cell r="D730" t="str">
            <v>Directly</v>
          </cell>
          <cell r="F730">
            <v>0.43</v>
          </cell>
          <cell r="G730">
            <v>0.32</v>
          </cell>
          <cell r="H730">
            <v>0.27</v>
          </cell>
          <cell r="J730">
            <v>0.52632000000000001</v>
          </cell>
          <cell r="K730">
            <v>0.39168000000000003</v>
          </cell>
          <cell r="L730">
            <v>0.27</v>
          </cell>
        </row>
        <row r="731">
          <cell r="A731" t="str">
            <v>87-10-0610</v>
          </cell>
          <cell r="B731" t="str">
            <v>Weigela 'Minuet'</v>
          </cell>
          <cell r="C731" t="str">
            <v>MP104</v>
          </cell>
          <cell r="D731" t="str">
            <v>Directly</v>
          </cell>
          <cell r="F731">
            <v>0.43</v>
          </cell>
          <cell r="G731">
            <v>0.32</v>
          </cell>
          <cell r="H731">
            <v>0.27</v>
          </cell>
          <cell r="J731">
            <v>0.52632000000000001</v>
          </cell>
          <cell r="K731">
            <v>0.39168000000000003</v>
          </cell>
          <cell r="L731">
            <v>0.27</v>
          </cell>
        </row>
        <row r="732">
          <cell r="A732" t="str">
            <v>87-10-0600</v>
          </cell>
          <cell r="B732" t="str">
            <v>Weigela 'Nana Variegata'</v>
          </cell>
          <cell r="C732" t="str">
            <v>MP104</v>
          </cell>
          <cell r="D732" t="str">
            <v>Directly</v>
          </cell>
          <cell r="F732">
            <v>0.43</v>
          </cell>
          <cell r="G732">
            <v>0.32</v>
          </cell>
          <cell r="H732">
            <v>0.27</v>
          </cell>
          <cell r="J732">
            <v>0.52632000000000001</v>
          </cell>
          <cell r="K732">
            <v>0.39168000000000003</v>
          </cell>
          <cell r="L732">
            <v>0.27</v>
          </cell>
        </row>
        <row r="733">
          <cell r="A733" t="str">
            <v>87-10-0611</v>
          </cell>
          <cell r="B733" t="str">
            <v>Weigela 'Newport Red'</v>
          </cell>
          <cell r="C733" t="str">
            <v>MP104</v>
          </cell>
          <cell r="D733" t="str">
            <v>Directly</v>
          </cell>
          <cell r="F733">
            <v>0.43</v>
          </cell>
          <cell r="G733">
            <v>0.32</v>
          </cell>
          <cell r="H733">
            <v>0.27</v>
          </cell>
          <cell r="J733">
            <v>0.52632000000000001</v>
          </cell>
          <cell r="K733">
            <v>0.39168000000000003</v>
          </cell>
          <cell r="L733">
            <v>0.27</v>
          </cell>
        </row>
        <row r="734">
          <cell r="A734" t="str">
            <v>87-10-1122</v>
          </cell>
          <cell r="B734" t="str">
            <v>Weigela 'Olympiade'</v>
          </cell>
          <cell r="C734" t="str">
            <v>MP104</v>
          </cell>
          <cell r="D734" t="str">
            <v>Directly</v>
          </cell>
          <cell r="F734">
            <v>0.43</v>
          </cell>
          <cell r="G734">
            <v>0.32</v>
          </cell>
          <cell r="H734">
            <v>0.27</v>
          </cell>
          <cell r="J734">
            <v>0.52632000000000001</v>
          </cell>
          <cell r="K734">
            <v>0.39168000000000003</v>
          </cell>
          <cell r="L734">
            <v>0.27</v>
          </cell>
        </row>
        <row r="735">
          <cell r="A735" t="str">
            <v>87-10-1616</v>
          </cell>
          <cell r="B735" t="str">
            <v>Weigela 'Piccolo'</v>
          </cell>
          <cell r="C735" t="str">
            <v>MP104</v>
          </cell>
          <cell r="D735" t="str">
            <v>Directly</v>
          </cell>
          <cell r="F735">
            <v>0.52</v>
          </cell>
          <cell r="G735">
            <v>0.41</v>
          </cell>
          <cell r="H735">
            <v>0.35</v>
          </cell>
          <cell r="J735">
            <v>0.63648000000000005</v>
          </cell>
          <cell r="K735">
            <v>0.50183999999999995</v>
          </cell>
          <cell r="L735">
            <v>0.35</v>
          </cell>
        </row>
        <row r="736">
          <cell r="A736" t="str">
            <v>87-10-1617</v>
          </cell>
          <cell r="B736" t="str">
            <v>Weigela praecox 'Bouquet Rose'</v>
          </cell>
          <cell r="C736" t="str">
            <v>MP104</v>
          </cell>
          <cell r="D736" t="str">
            <v>Directly</v>
          </cell>
          <cell r="F736">
            <v>0.43</v>
          </cell>
          <cell r="G736">
            <v>0.32</v>
          </cell>
          <cell r="H736">
            <v>0.27</v>
          </cell>
          <cell r="J736">
            <v>0.52632000000000001</v>
          </cell>
          <cell r="K736">
            <v>0.39168000000000003</v>
          </cell>
          <cell r="L736">
            <v>0.27</v>
          </cell>
        </row>
        <row r="737">
          <cell r="A737" t="str">
            <v>87-10-0614</v>
          </cell>
          <cell r="B737" t="str">
            <v>Weigela 'Red Prince'</v>
          </cell>
          <cell r="C737" t="str">
            <v>MP104</v>
          </cell>
          <cell r="D737" t="str">
            <v>Directly</v>
          </cell>
          <cell r="F737">
            <v>0.43</v>
          </cell>
          <cell r="G737">
            <v>0.32</v>
          </cell>
          <cell r="H737">
            <v>0.27</v>
          </cell>
          <cell r="J737">
            <v>0.52632000000000001</v>
          </cell>
          <cell r="K737">
            <v>0.39168000000000003</v>
          </cell>
          <cell r="L737">
            <v>0.27</v>
          </cell>
        </row>
        <row r="738">
          <cell r="A738" t="str">
            <v>87-10-0615</v>
          </cell>
          <cell r="B738" t="str">
            <v>Weigela 'Rosea'</v>
          </cell>
          <cell r="C738" t="str">
            <v>MP104</v>
          </cell>
          <cell r="D738" t="str">
            <v>Directly</v>
          </cell>
          <cell r="F738">
            <v>0.43</v>
          </cell>
          <cell r="G738">
            <v>0.32</v>
          </cell>
          <cell r="H738">
            <v>0.27</v>
          </cell>
          <cell r="J738">
            <v>0.52632000000000001</v>
          </cell>
          <cell r="K738">
            <v>0.39168000000000003</v>
          </cell>
          <cell r="L738">
            <v>0.27</v>
          </cell>
        </row>
        <row r="739">
          <cell r="A739" t="str">
            <v>87-10-1687</v>
          </cell>
          <cell r="B739" t="str">
            <v>Weigela 'Rumba'</v>
          </cell>
          <cell r="C739" t="str">
            <v>MP150</v>
          </cell>
          <cell r="D739" t="str">
            <v>Directly</v>
          </cell>
          <cell r="F739">
            <v>0.43</v>
          </cell>
          <cell r="G739">
            <v>0.32</v>
          </cell>
          <cell r="H739">
            <v>0.27</v>
          </cell>
          <cell r="J739">
            <v>0.52632000000000001</v>
          </cell>
          <cell r="K739">
            <v>0.39168000000000003</v>
          </cell>
          <cell r="L739">
            <v>0.27</v>
          </cell>
        </row>
        <row r="740">
          <cell r="A740" t="str">
            <v>87-10-0617</v>
          </cell>
          <cell r="B740" t="str">
            <v>Weigela 'Styriaca'</v>
          </cell>
          <cell r="C740" t="str">
            <v>MP104</v>
          </cell>
          <cell r="D740" t="str">
            <v>Directly</v>
          </cell>
          <cell r="F740">
            <v>0.43</v>
          </cell>
          <cell r="G740">
            <v>0.32</v>
          </cell>
          <cell r="H740">
            <v>0.27</v>
          </cell>
          <cell r="J740">
            <v>0.52632000000000001</v>
          </cell>
          <cell r="K740">
            <v>0.39168000000000003</v>
          </cell>
          <cell r="L740">
            <v>0.27</v>
          </cell>
        </row>
        <row r="741">
          <cell r="A741" t="str">
            <v>87-10-0618</v>
          </cell>
          <cell r="B741" t="str">
            <v>Weigela florida 'Wings of Fire'PBR ®</v>
          </cell>
          <cell r="C741" t="str">
            <v>MP104</v>
          </cell>
          <cell r="D741" t="str">
            <v>Directly</v>
          </cell>
          <cell r="F741">
            <v>1.22</v>
          </cell>
          <cell r="G741">
            <v>1.1100000000000001</v>
          </cell>
          <cell r="H741">
            <v>1.05</v>
          </cell>
          <cell r="J741">
            <v>1.4932799999999999</v>
          </cell>
          <cell r="K741">
            <v>1.3586400000000001</v>
          </cell>
          <cell r="L741">
            <v>1.05</v>
          </cell>
        </row>
        <row r="742">
          <cell r="A742" t="str">
            <v>87-10-1688</v>
          </cell>
          <cell r="B742" t="str">
            <v>Weigela florida 'Wings of Fire'PBR ®</v>
          </cell>
          <cell r="C742" t="str">
            <v>MP150</v>
          </cell>
          <cell r="D742" t="str">
            <v>Directly</v>
          </cell>
          <cell r="F742">
            <v>1.22</v>
          </cell>
          <cell r="G742">
            <v>1.1100000000000001</v>
          </cell>
          <cell r="H742">
            <v>1.05</v>
          </cell>
          <cell r="J742">
            <v>1.4932799999999999</v>
          </cell>
          <cell r="K742">
            <v>1.3586400000000001</v>
          </cell>
          <cell r="L742">
            <v>1.05</v>
          </cell>
        </row>
        <row r="743">
          <cell r="A743" t="str">
            <v>87-10-0932</v>
          </cell>
          <cell r="B743" t="str">
            <v>Rosa miniature 'Orange'</v>
          </cell>
          <cell r="C743" t="str">
            <v>MP104</v>
          </cell>
          <cell r="D743" t="str">
            <v>Week 17</v>
          </cell>
          <cell r="F743">
            <v>0.66</v>
          </cell>
          <cell r="G743">
            <v>0.55000000000000004</v>
          </cell>
          <cell r="H743">
            <v>0.49</v>
          </cell>
          <cell r="J743">
            <v>0.80784</v>
          </cell>
          <cell r="K743">
            <v>0.67320000000000002</v>
          </cell>
          <cell r="L743">
            <v>0.49</v>
          </cell>
        </row>
        <row r="744">
          <cell r="A744" t="str">
            <v>87-10-0933</v>
          </cell>
          <cell r="B744" t="str">
            <v>Rosa miniature 'Pink'</v>
          </cell>
          <cell r="C744" t="str">
            <v>MP104</v>
          </cell>
          <cell r="D744" t="str">
            <v>Week 17</v>
          </cell>
          <cell r="F744">
            <v>0.66</v>
          </cell>
          <cell r="G744">
            <v>0.55000000000000004</v>
          </cell>
          <cell r="H744">
            <v>0.49</v>
          </cell>
          <cell r="J744">
            <v>0.80784</v>
          </cell>
          <cell r="K744">
            <v>0.67320000000000002</v>
          </cell>
          <cell r="L744">
            <v>0.49</v>
          </cell>
        </row>
        <row r="745">
          <cell r="A745" t="str">
            <v>87-10-0934</v>
          </cell>
          <cell r="B745" t="str">
            <v>Rosa miniature 'Red'</v>
          </cell>
          <cell r="C745" t="str">
            <v>MP104</v>
          </cell>
          <cell r="D745" t="str">
            <v>Week 17</v>
          </cell>
          <cell r="F745">
            <v>0.66</v>
          </cell>
          <cell r="G745">
            <v>0.55000000000000004</v>
          </cell>
          <cell r="H745">
            <v>0.49</v>
          </cell>
          <cell r="J745">
            <v>0.80784</v>
          </cell>
          <cell r="K745">
            <v>0.67320000000000002</v>
          </cell>
          <cell r="L745">
            <v>0.49</v>
          </cell>
        </row>
        <row r="746">
          <cell r="A746" t="str">
            <v>87-10-1243</v>
          </cell>
          <cell r="B746" t="str">
            <v xml:space="preserve">Rosa miniature 'Tricolor' </v>
          </cell>
          <cell r="C746" t="str">
            <v>MP104</v>
          </cell>
          <cell r="D746" t="str">
            <v>Week 17</v>
          </cell>
          <cell r="F746">
            <v>0.66</v>
          </cell>
          <cell r="G746">
            <v>0.55000000000000004</v>
          </cell>
          <cell r="H746">
            <v>0.49</v>
          </cell>
          <cell r="J746">
            <v>0.80784</v>
          </cell>
          <cell r="K746">
            <v>0.67320000000000002</v>
          </cell>
          <cell r="L746">
            <v>0.49</v>
          </cell>
        </row>
        <row r="747">
          <cell r="A747" t="str">
            <v>87-10-0935</v>
          </cell>
          <cell r="B747" t="str">
            <v>Rosa miniature 'White'</v>
          </cell>
          <cell r="C747" t="str">
            <v>MP104</v>
          </cell>
          <cell r="D747" t="str">
            <v>Week 17</v>
          </cell>
          <cell r="F747">
            <v>0.66</v>
          </cell>
          <cell r="G747">
            <v>0.55000000000000004</v>
          </cell>
          <cell r="H747">
            <v>0.49</v>
          </cell>
          <cell r="J747">
            <v>0.80784</v>
          </cell>
          <cell r="K747">
            <v>0.67320000000000002</v>
          </cell>
          <cell r="L747">
            <v>0.49</v>
          </cell>
        </row>
        <row r="748">
          <cell r="A748" t="str">
            <v>87-10-0936</v>
          </cell>
          <cell r="B748" t="str">
            <v>Rosa miniature 'Yellow'</v>
          </cell>
          <cell r="C748" t="str">
            <v>MP104</v>
          </cell>
          <cell r="D748" t="str">
            <v>Week 17</v>
          </cell>
          <cell r="F748">
            <v>0.66</v>
          </cell>
          <cell r="G748">
            <v>0.55000000000000004</v>
          </cell>
          <cell r="H748">
            <v>0.49</v>
          </cell>
          <cell r="J748">
            <v>0.80784</v>
          </cell>
          <cell r="K748">
            <v>0.67320000000000002</v>
          </cell>
          <cell r="L748">
            <v>0.49</v>
          </cell>
        </row>
        <row r="749">
          <cell r="A749" t="str">
            <v>87-10-1062</v>
          </cell>
          <cell r="B749" t="str">
            <v>Rosa (H) 'Sea Foam'</v>
          </cell>
          <cell r="C749" t="str">
            <v>MP104</v>
          </cell>
          <cell r="D749" t="str">
            <v>Week 17</v>
          </cell>
          <cell r="F749">
            <v>0.66</v>
          </cell>
          <cell r="G749">
            <v>0.55000000000000004</v>
          </cell>
          <cell r="H749">
            <v>0.49</v>
          </cell>
          <cell r="J749">
            <v>0.80784</v>
          </cell>
          <cell r="K749">
            <v>0.67320000000000002</v>
          </cell>
          <cell r="L749">
            <v>0.49</v>
          </cell>
        </row>
        <row r="750">
          <cell r="A750" t="str">
            <v>87-10-0625</v>
          </cell>
          <cell r="B750" t="str">
            <v>Chamaecyparis l. 'Alumigold'</v>
          </cell>
          <cell r="C750" t="str">
            <v>MP144</v>
          </cell>
          <cell r="D750" t="str">
            <v>Directly</v>
          </cell>
          <cell r="F750">
            <v>0.39999999999999997</v>
          </cell>
          <cell r="G750">
            <v>0.3</v>
          </cell>
          <cell r="H750">
            <v>0.25</v>
          </cell>
          <cell r="J750">
            <v>0.48959999999999992</v>
          </cell>
          <cell r="K750">
            <v>0.36719999999999997</v>
          </cell>
          <cell r="L750">
            <v>0.25</v>
          </cell>
        </row>
        <row r="751">
          <cell r="A751" t="str">
            <v>87-10-0626</v>
          </cell>
          <cell r="B751" t="str">
            <v>Chamaecyparis l. 'Columnaris'</v>
          </cell>
          <cell r="C751" t="str">
            <v>MP144</v>
          </cell>
          <cell r="D751" t="str">
            <v>Directly</v>
          </cell>
          <cell r="F751">
            <v>0.39999999999999997</v>
          </cell>
          <cell r="G751">
            <v>0.3</v>
          </cell>
          <cell r="H751">
            <v>0.25</v>
          </cell>
          <cell r="J751">
            <v>0.48959999999999992</v>
          </cell>
          <cell r="K751">
            <v>0.36719999999999997</v>
          </cell>
          <cell r="L751">
            <v>0.25</v>
          </cell>
        </row>
        <row r="752">
          <cell r="A752" t="str">
            <v>87-10-1463</v>
          </cell>
          <cell r="B752" t="str">
            <v>Chamaecyparis l. 'Ellwoodii'</v>
          </cell>
          <cell r="C752" t="str">
            <v>MP150</v>
          </cell>
          <cell r="D752" t="str">
            <v>Directly</v>
          </cell>
          <cell r="F752">
            <v>0.39999999999999997</v>
          </cell>
          <cell r="G752">
            <v>0.3</v>
          </cell>
          <cell r="H752">
            <v>0.25</v>
          </cell>
          <cell r="J752">
            <v>0.48959999999999992</v>
          </cell>
          <cell r="K752">
            <v>0.36719999999999997</v>
          </cell>
          <cell r="L752">
            <v>0.25</v>
          </cell>
        </row>
        <row r="753">
          <cell r="A753" t="str">
            <v>87-10-0939</v>
          </cell>
          <cell r="B753" t="str">
            <v>Chamaecyparis l. 'Ellwood's Empire'</v>
          </cell>
          <cell r="C753" t="str">
            <v>MP144</v>
          </cell>
          <cell r="D753" t="str">
            <v>Directly</v>
          </cell>
          <cell r="F753">
            <v>0.39999999999999997</v>
          </cell>
          <cell r="G753">
            <v>0.3</v>
          </cell>
          <cell r="H753">
            <v>0.25</v>
          </cell>
          <cell r="J753">
            <v>0.48959999999999992</v>
          </cell>
          <cell r="K753">
            <v>0.36719999999999997</v>
          </cell>
          <cell r="L753">
            <v>0.25</v>
          </cell>
        </row>
        <row r="754">
          <cell r="A754" t="str">
            <v>87-10-0629</v>
          </cell>
          <cell r="B754" t="str">
            <v>Chamaecyparis l. 'Ellwood's Gold'</v>
          </cell>
          <cell r="C754" t="str">
            <v>MP144</v>
          </cell>
          <cell r="D754" t="str">
            <v>week 18</v>
          </cell>
          <cell r="F754">
            <v>0.39999999999999997</v>
          </cell>
          <cell r="G754">
            <v>0.3</v>
          </cell>
          <cell r="H754">
            <v>0.25</v>
          </cell>
          <cell r="J754">
            <v>0.48959999999999992</v>
          </cell>
          <cell r="K754">
            <v>0.36719999999999997</v>
          </cell>
          <cell r="L754">
            <v>0.25</v>
          </cell>
        </row>
        <row r="755">
          <cell r="A755" t="str">
            <v>87-10-1464</v>
          </cell>
          <cell r="B755" t="str">
            <v>Chamaecyparis l. 'Ivonne'</v>
          </cell>
          <cell r="C755" t="str">
            <v>MP150</v>
          </cell>
          <cell r="D755" t="str">
            <v>Directly</v>
          </cell>
          <cell r="F755">
            <v>0.43</v>
          </cell>
          <cell r="G755">
            <v>0.32</v>
          </cell>
          <cell r="H755">
            <v>0.27</v>
          </cell>
          <cell r="J755">
            <v>0.52632000000000001</v>
          </cell>
          <cell r="K755">
            <v>0.39168000000000003</v>
          </cell>
          <cell r="L755">
            <v>0.27</v>
          </cell>
        </row>
        <row r="756">
          <cell r="A756" t="str">
            <v>87-10-0636</v>
          </cell>
          <cell r="B756" t="str">
            <v>Chamaecyparis l. 'Snow White'</v>
          </cell>
          <cell r="C756" t="str">
            <v>MP144</v>
          </cell>
          <cell r="D756" t="str">
            <v>Directly</v>
          </cell>
          <cell r="F756">
            <v>0.39999999999999997</v>
          </cell>
          <cell r="G756">
            <v>0.3</v>
          </cell>
          <cell r="H756">
            <v>0.25</v>
          </cell>
          <cell r="J756">
            <v>0.48959999999999992</v>
          </cell>
          <cell r="K756">
            <v>0.36719999999999997</v>
          </cell>
          <cell r="L756">
            <v>0.25</v>
          </cell>
        </row>
        <row r="757">
          <cell r="A757" t="str">
            <v>87-10-1465</v>
          </cell>
          <cell r="B757" t="str">
            <v>Chamaecyparis l. 'Stardust'</v>
          </cell>
          <cell r="C757" t="str">
            <v>MP150</v>
          </cell>
          <cell r="D757" t="str">
            <v>Directly</v>
          </cell>
          <cell r="F757">
            <v>0.39999999999999997</v>
          </cell>
          <cell r="G757">
            <v>0.3</v>
          </cell>
          <cell r="H757">
            <v>0.25</v>
          </cell>
          <cell r="J757">
            <v>0.48959999999999992</v>
          </cell>
          <cell r="K757">
            <v>0.36719999999999997</v>
          </cell>
          <cell r="L757">
            <v>0.25</v>
          </cell>
        </row>
        <row r="758">
          <cell r="A758" t="str">
            <v>87-10-0638</v>
          </cell>
          <cell r="B758" t="str">
            <v>Chamaecyparis l. 'Sunkist'</v>
          </cell>
          <cell r="C758" t="str">
            <v>MP144</v>
          </cell>
          <cell r="D758" t="str">
            <v>Directly</v>
          </cell>
          <cell r="F758">
            <v>0.43</v>
          </cell>
          <cell r="G758">
            <v>0.32</v>
          </cell>
          <cell r="H758">
            <v>0.27</v>
          </cell>
          <cell r="J758">
            <v>0.52632000000000001</v>
          </cell>
          <cell r="K758">
            <v>0.39168000000000003</v>
          </cell>
          <cell r="L758">
            <v>0.27</v>
          </cell>
        </row>
        <row r="759">
          <cell r="A759" t="str">
            <v>87-10-0639</v>
          </cell>
          <cell r="B759" t="str">
            <v>Chamaecyparis l. 'Susan'</v>
          </cell>
          <cell r="C759" t="str">
            <v>MP144</v>
          </cell>
          <cell r="D759" t="str">
            <v>Directly</v>
          </cell>
          <cell r="F759">
            <v>0.39999999999999997</v>
          </cell>
          <cell r="G759">
            <v>0.3</v>
          </cell>
          <cell r="H759">
            <v>0.25</v>
          </cell>
          <cell r="J759">
            <v>0.48959999999999992</v>
          </cell>
          <cell r="K759">
            <v>0.36719999999999997</v>
          </cell>
          <cell r="L759">
            <v>0.25</v>
          </cell>
        </row>
        <row r="760">
          <cell r="A760" t="str">
            <v>87-10-1466</v>
          </cell>
          <cell r="B760" t="str">
            <v>Chamaecyparis l. 'Van Pelt's Blue'</v>
          </cell>
          <cell r="C760" t="str">
            <v>MP150</v>
          </cell>
          <cell r="D760" t="str">
            <v>Directly</v>
          </cell>
          <cell r="F760">
            <v>0.39999999999999997</v>
          </cell>
          <cell r="G760">
            <v>0.3</v>
          </cell>
          <cell r="H760">
            <v>0.25</v>
          </cell>
          <cell r="J760">
            <v>0.48959999999999992</v>
          </cell>
          <cell r="K760">
            <v>0.36719999999999997</v>
          </cell>
          <cell r="L760">
            <v>0.25</v>
          </cell>
        </row>
        <row r="761">
          <cell r="A761" t="str">
            <v>87-10-0641</v>
          </cell>
          <cell r="B761" t="str">
            <v>Chamaecyparis l. 'White Spot'</v>
          </cell>
          <cell r="C761" t="str">
            <v>MP144</v>
          </cell>
          <cell r="D761" t="str">
            <v>week 26</v>
          </cell>
          <cell r="F761">
            <v>0.39999999999999997</v>
          </cell>
          <cell r="G761">
            <v>0.3</v>
          </cell>
          <cell r="H761">
            <v>0.25</v>
          </cell>
          <cell r="J761">
            <v>0.48959999999999992</v>
          </cell>
          <cell r="K761">
            <v>0.36719999999999997</v>
          </cell>
          <cell r="L761">
            <v>0.25</v>
          </cell>
        </row>
        <row r="762">
          <cell r="A762" t="str">
            <v>87-10-0651</v>
          </cell>
          <cell r="B762" t="str">
            <v>Cupressocyparis leylandii</v>
          </cell>
          <cell r="C762" t="str">
            <v>MP144</v>
          </cell>
          <cell r="D762" t="str">
            <v>Directly</v>
          </cell>
          <cell r="F762">
            <v>0.66</v>
          </cell>
          <cell r="G762">
            <v>0.55000000000000004</v>
          </cell>
          <cell r="H762">
            <v>0.49</v>
          </cell>
          <cell r="J762">
            <v>0.80784</v>
          </cell>
          <cell r="K762">
            <v>0.67320000000000002</v>
          </cell>
          <cell r="L762">
            <v>0.49</v>
          </cell>
        </row>
        <row r="763">
          <cell r="A763" t="str">
            <v>87-10-0652</v>
          </cell>
          <cell r="B763" t="str">
            <v>Cupressocyparis l. 'Blue Jeans' PBR ®</v>
          </cell>
          <cell r="C763" t="str">
            <v>MP144</v>
          </cell>
          <cell r="D763" t="str">
            <v>Directly</v>
          </cell>
          <cell r="F763">
            <v>1.01</v>
          </cell>
          <cell r="G763">
            <v>0.9</v>
          </cell>
          <cell r="H763">
            <v>0.84</v>
          </cell>
          <cell r="J763">
            <v>1.23624</v>
          </cell>
          <cell r="K763">
            <v>1.1016000000000001</v>
          </cell>
          <cell r="L763">
            <v>0.84</v>
          </cell>
        </row>
        <row r="764">
          <cell r="A764" t="str">
            <v>87-10-1620</v>
          </cell>
          <cell r="B764" t="str">
            <v>Cupressocyparis l. Castlewallen Gold´</v>
          </cell>
          <cell r="C764" t="str">
            <v>MP144</v>
          </cell>
          <cell r="D764" t="str">
            <v>Directly</v>
          </cell>
          <cell r="F764">
            <v>0.66</v>
          </cell>
          <cell r="G764">
            <v>0.55000000000000004</v>
          </cell>
          <cell r="H764">
            <v>0.49</v>
          </cell>
          <cell r="J764">
            <v>0.80784</v>
          </cell>
          <cell r="K764">
            <v>0.67320000000000002</v>
          </cell>
          <cell r="L764">
            <v>0.49</v>
          </cell>
        </row>
        <row r="765">
          <cell r="A765" t="str">
            <v>87-10-1374</v>
          </cell>
          <cell r="B765" t="str">
            <v>Cupressocyparis l. 'Clone 2001'</v>
          </cell>
          <cell r="C765" t="str">
            <v>MP144</v>
          </cell>
          <cell r="D765" t="str">
            <v>Directly</v>
          </cell>
          <cell r="F765">
            <v>0.66</v>
          </cell>
          <cell r="G765">
            <v>0.55000000000000004</v>
          </cell>
          <cell r="H765">
            <v>0.49</v>
          </cell>
          <cell r="J765">
            <v>0.80784</v>
          </cell>
          <cell r="K765">
            <v>0.67320000000000002</v>
          </cell>
          <cell r="L765">
            <v>0.49</v>
          </cell>
        </row>
        <row r="766">
          <cell r="A766" t="str">
            <v>87-10-1246</v>
          </cell>
          <cell r="B766" t="str">
            <v xml:space="preserve">Copressocyparis l. 'Green Rocket' </v>
          </cell>
          <cell r="C766" t="str">
            <v>MP150</v>
          </cell>
          <cell r="D766" t="str">
            <v>Directly</v>
          </cell>
          <cell r="F766">
            <v>1.01</v>
          </cell>
          <cell r="G766">
            <v>0.9</v>
          </cell>
          <cell r="H766">
            <v>0.84</v>
          </cell>
          <cell r="J766">
            <v>1.23624</v>
          </cell>
          <cell r="K766">
            <v>1.1016000000000001</v>
          </cell>
          <cell r="L766">
            <v>0.84</v>
          </cell>
        </row>
        <row r="767">
          <cell r="A767" t="str">
            <v>87-10-0656</v>
          </cell>
          <cell r="B767" t="str">
            <v>Cupressocyparis l. 'Gold Rider'</v>
          </cell>
          <cell r="C767" t="str">
            <v>MP144</v>
          </cell>
          <cell r="D767" t="str">
            <v>Directly</v>
          </cell>
          <cell r="F767">
            <v>0.66</v>
          </cell>
          <cell r="G767">
            <v>0.55000000000000004</v>
          </cell>
          <cell r="H767">
            <v>0.49</v>
          </cell>
          <cell r="J767">
            <v>0.80784</v>
          </cell>
          <cell r="K767">
            <v>0.67320000000000002</v>
          </cell>
          <cell r="L767">
            <v>0.49</v>
          </cell>
        </row>
        <row r="768">
          <cell r="A768" t="str">
            <v>87-10-1782</v>
          </cell>
          <cell r="B768" t="str">
            <v>Cupressocyparis l. 'Green Rocket' PBR ®</v>
          </cell>
          <cell r="C768" t="str">
            <v>MP150</v>
          </cell>
          <cell r="D768" t="str">
            <v>Directly</v>
          </cell>
          <cell r="F768">
            <v>1.08</v>
          </cell>
          <cell r="G768">
            <v>0.97</v>
          </cell>
          <cell r="H768">
            <v>0.91</v>
          </cell>
          <cell r="J768">
            <v>1.32192</v>
          </cell>
          <cell r="K768">
            <v>1.1872799999999999</v>
          </cell>
          <cell r="L768">
            <v>0.91</v>
          </cell>
        </row>
        <row r="769">
          <cell r="A769" t="str">
            <v>87-10-1773</v>
          </cell>
          <cell r="B769" t="str">
            <v>Juniperus chin. 'Blue Alps'</v>
          </cell>
          <cell r="C769" t="str">
            <v>MP150</v>
          </cell>
          <cell r="D769" t="str">
            <v>Directly</v>
          </cell>
          <cell r="F769">
            <v>0.48</v>
          </cell>
          <cell r="G769">
            <v>0.37</v>
          </cell>
          <cell r="H769">
            <v>0.31</v>
          </cell>
          <cell r="J769">
            <v>0.58751999999999993</v>
          </cell>
          <cell r="K769">
            <v>0.45288</v>
          </cell>
          <cell r="L769">
            <v>0.31</v>
          </cell>
        </row>
        <row r="770">
          <cell r="A770" t="str">
            <v>87-10-1690</v>
          </cell>
          <cell r="B770" t="str">
            <v>Juniperus chin. 'Kuriwao Gold'</v>
          </cell>
          <cell r="C770" t="str">
            <v>MP150</v>
          </cell>
          <cell r="D770" t="str">
            <v>Directly</v>
          </cell>
          <cell r="F770">
            <v>0.44</v>
          </cell>
          <cell r="G770">
            <v>0.34</v>
          </cell>
          <cell r="H770">
            <v>0.28000000000000003</v>
          </cell>
          <cell r="J770">
            <v>0.53856000000000004</v>
          </cell>
          <cell r="K770">
            <v>0.41616000000000003</v>
          </cell>
          <cell r="L770">
            <v>0.28000000000000003</v>
          </cell>
        </row>
        <row r="771">
          <cell r="A771" t="str">
            <v>87-10-0664</v>
          </cell>
          <cell r="B771" t="str">
            <v>Juniperus chin. 'Stricta'</v>
          </cell>
          <cell r="C771" t="str">
            <v>MP144</v>
          </cell>
          <cell r="D771" t="str">
            <v>Directly</v>
          </cell>
          <cell r="F771">
            <v>0.48</v>
          </cell>
          <cell r="G771">
            <v>0.37</v>
          </cell>
          <cell r="H771">
            <v>0.31</v>
          </cell>
          <cell r="J771">
            <v>0.58751999999999993</v>
          </cell>
          <cell r="K771">
            <v>0.45288</v>
          </cell>
          <cell r="L771">
            <v>0.31</v>
          </cell>
        </row>
        <row r="772">
          <cell r="A772" t="str">
            <v>87-10-1516</v>
          </cell>
          <cell r="B772" t="str">
            <v>Juniperus chin. 'Stricta'</v>
          </cell>
          <cell r="C772" t="str">
            <v>MP150</v>
          </cell>
          <cell r="D772" t="str">
            <v>Directly</v>
          </cell>
          <cell r="F772">
            <v>0.48</v>
          </cell>
          <cell r="G772">
            <v>0.37</v>
          </cell>
          <cell r="H772">
            <v>0.31</v>
          </cell>
          <cell r="J772">
            <v>0.58751999999999993</v>
          </cell>
          <cell r="K772">
            <v>0.45288</v>
          </cell>
          <cell r="L772">
            <v>0.31</v>
          </cell>
        </row>
        <row r="773">
          <cell r="A773" t="str">
            <v>87-10-1517</v>
          </cell>
          <cell r="B773" t="str">
            <v>Juniperus comm. 'Arnold'</v>
          </cell>
          <cell r="C773" t="str">
            <v>MP150</v>
          </cell>
          <cell r="D773" t="str">
            <v>Directly</v>
          </cell>
          <cell r="F773">
            <v>0.43</v>
          </cell>
          <cell r="G773">
            <v>0.32</v>
          </cell>
          <cell r="H773">
            <v>0.27</v>
          </cell>
          <cell r="J773">
            <v>0.52632000000000001</v>
          </cell>
          <cell r="K773">
            <v>0.39168000000000003</v>
          </cell>
          <cell r="L773">
            <v>0.27</v>
          </cell>
        </row>
        <row r="774">
          <cell r="A774" t="str">
            <v>87-10-1518</v>
          </cell>
          <cell r="B774" t="str">
            <v>Juniperus comm. 'Gold Cone'</v>
          </cell>
          <cell r="C774" t="str">
            <v>MP150</v>
          </cell>
          <cell r="D774" t="str">
            <v>Directly</v>
          </cell>
          <cell r="F774">
            <v>0.44</v>
          </cell>
          <cell r="G774">
            <v>0.34</v>
          </cell>
          <cell r="H774">
            <v>0.28000000000000003</v>
          </cell>
          <cell r="J774">
            <v>0.53856000000000004</v>
          </cell>
          <cell r="K774">
            <v>0.41616000000000003</v>
          </cell>
          <cell r="L774">
            <v>0.28000000000000003</v>
          </cell>
        </row>
        <row r="775">
          <cell r="A775" t="str">
            <v>87-10-0666</v>
          </cell>
          <cell r="B775" t="str">
            <v>Juniperus comm. 'Gold Cone'</v>
          </cell>
          <cell r="C775" t="str">
            <v>MP144</v>
          </cell>
          <cell r="D775" t="str">
            <v>Directly</v>
          </cell>
          <cell r="F775">
            <v>0.44</v>
          </cell>
          <cell r="G775">
            <v>0.34</v>
          </cell>
          <cell r="H775">
            <v>0.28000000000000003</v>
          </cell>
          <cell r="J775">
            <v>0.53856000000000004</v>
          </cell>
          <cell r="K775">
            <v>0.41616000000000003</v>
          </cell>
          <cell r="L775">
            <v>0.28000000000000003</v>
          </cell>
        </row>
        <row r="776">
          <cell r="A776" t="str">
            <v>87-10-1519</v>
          </cell>
          <cell r="B776" t="str">
            <v>Juniperus comm. 'Goldschatz'</v>
          </cell>
          <cell r="C776" t="str">
            <v>MP150</v>
          </cell>
          <cell r="D776" t="str">
            <v>Directly</v>
          </cell>
          <cell r="F776">
            <v>0.44</v>
          </cell>
          <cell r="G776">
            <v>0.34</v>
          </cell>
          <cell r="H776">
            <v>0.28000000000000003</v>
          </cell>
          <cell r="J776">
            <v>0.53856000000000004</v>
          </cell>
          <cell r="K776">
            <v>0.41616000000000003</v>
          </cell>
          <cell r="L776">
            <v>0.28000000000000003</v>
          </cell>
        </row>
        <row r="777">
          <cell r="A777" t="str">
            <v>87-10-1520</v>
          </cell>
          <cell r="B777" t="str">
            <v>Juniperus comm. 'Green Carpet'</v>
          </cell>
          <cell r="C777" t="str">
            <v>MP150</v>
          </cell>
          <cell r="D777" t="str">
            <v>Directly</v>
          </cell>
          <cell r="F777">
            <v>0.44</v>
          </cell>
          <cell r="G777">
            <v>0.34</v>
          </cell>
          <cell r="H777">
            <v>0.28000000000000003</v>
          </cell>
          <cell r="J777">
            <v>0.53856000000000004</v>
          </cell>
          <cell r="K777">
            <v>0.41616000000000003</v>
          </cell>
          <cell r="L777">
            <v>0.28000000000000003</v>
          </cell>
        </row>
        <row r="778">
          <cell r="A778" t="str">
            <v>87-10-0667</v>
          </cell>
          <cell r="B778" t="str">
            <v>Juniperus comm. 'Green Carpet'</v>
          </cell>
          <cell r="C778" t="str">
            <v>MP144</v>
          </cell>
          <cell r="D778" t="str">
            <v>Directly</v>
          </cell>
          <cell r="F778">
            <v>0.44</v>
          </cell>
          <cell r="G778">
            <v>0.34</v>
          </cell>
          <cell r="H778">
            <v>0.28000000000000003</v>
          </cell>
          <cell r="J778">
            <v>0.53856000000000004</v>
          </cell>
          <cell r="K778">
            <v>0.41616000000000003</v>
          </cell>
          <cell r="L778">
            <v>0.28000000000000003</v>
          </cell>
        </row>
        <row r="779">
          <cell r="A779" t="str">
            <v>87-10-0668</v>
          </cell>
          <cell r="B779" t="str">
            <v>Juniperus comm. 'Hibernica'</v>
          </cell>
          <cell r="C779" t="str">
            <v>MP144</v>
          </cell>
          <cell r="D779" t="str">
            <v>Directly</v>
          </cell>
          <cell r="F779">
            <v>0.43</v>
          </cell>
          <cell r="G779">
            <v>0.32</v>
          </cell>
          <cell r="H779">
            <v>0.27</v>
          </cell>
          <cell r="J779">
            <v>0.52632000000000001</v>
          </cell>
          <cell r="K779">
            <v>0.39168000000000003</v>
          </cell>
          <cell r="L779">
            <v>0.27</v>
          </cell>
        </row>
        <row r="780">
          <cell r="A780" t="str">
            <v>87-10-1521</v>
          </cell>
          <cell r="B780" t="str">
            <v>Juniperus comm. 'Hibernica'</v>
          </cell>
          <cell r="C780" t="str">
            <v>MP150</v>
          </cell>
          <cell r="D780" t="str">
            <v>Directly</v>
          </cell>
          <cell r="F780">
            <v>0.43</v>
          </cell>
          <cell r="G780">
            <v>0.32</v>
          </cell>
          <cell r="H780">
            <v>0.27</v>
          </cell>
          <cell r="J780">
            <v>0.52632000000000001</v>
          </cell>
          <cell r="K780">
            <v>0.39168000000000003</v>
          </cell>
          <cell r="L780">
            <v>0.27</v>
          </cell>
        </row>
        <row r="781">
          <cell r="A781" t="str">
            <v>87-10-1522</v>
          </cell>
          <cell r="B781" t="str">
            <v>Juniperus comm. 'Repanda'</v>
          </cell>
          <cell r="C781" t="str">
            <v>MP150</v>
          </cell>
          <cell r="D781" t="str">
            <v>Directly</v>
          </cell>
          <cell r="F781">
            <v>0.43</v>
          </cell>
          <cell r="G781">
            <v>0.32</v>
          </cell>
          <cell r="H781">
            <v>0.27</v>
          </cell>
          <cell r="J781">
            <v>0.52632000000000001</v>
          </cell>
          <cell r="K781">
            <v>0.39168000000000003</v>
          </cell>
          <cell r="L781">
            <v>0.27</v>
          </cell>
        </row>
        <row r="782">
          <cell r="A782" t="str">
            <v>87-10-0670</v>
          </cell>
          <cell r="B782" t="str">
            <v>Juniperus comm. 'Repanda'</v>
          </cell>
          <cell r="C782" t="str">
            <v>MP144</v>
          </cell>
          <cell r="D782" t="str">
            <v>Directly</v>
          </cell>
          <cell r="F782">
            <v>0.43</v>
          </cell>
          <cell r="G782">
            <v>0.32</v>
          </cell>
          <cell r="H782">
            <v>0.27</v>
          </cell>
          <cell r="J782">
            <v>0.52632000000000001</v>
          </cell>
          <cell r="K782">
            <v>0.39168000000000003</v>
          </cell>
          <cell r="L782">
            <v>0.27</v>
          </cell>
        </row>
        <row r="783">
          <cell r="A783" t="str">
            <v>87-10-1046</v>
          </cell>
          <cell r="B783" t="str">
            <v>Juniperus comm. 'Sentinel'</v>
          </cell>
          <cell r="C783" t="str">
            <v>MP144</v>
          </cell>
          <cell r="D783" t="str">
            <v>Directly</v>
          </cell>
          <cell r="F783">
            <v>0.43</v>
          </cell>
          <cell r="G783">
            <v>0.32</v>
          </cell>
          <cell r="H783">
            <v>0.27</v>
          </cell>
          <cell r="J783">
            <v>0.52632000000000001</v>
          </cell>
          <cell r="K783">
            <v>0.39168000000000003</v>
          </cell>
          <cell r="L783">
            <v>0.27</v>
          </cell>
        </row>
        <row r="784">
          <cell r="A784" t="str">
            <v>87-10-1523</v>
          </cell>
          <cell r="B784" t="str">
            <v>Juniperus comm. 'Suecica'</v>
          </cell>
          <cell r="C784" t="str">
            <v>MP150</v>
          </cell>
          <cell r="D784" t="str">
            <v>Directly</v>
          </cell>
          <cell r="F784">
            <v>0.43</v>
          </cell>
          <cell r="G784">
            <v>0.32</v>
          </cell>
          <cell r="H784">
            <v>0.27</v>
          </cell>
          <cell r="J784">
            <v>0.52632000000000001</v>
          </cell>
          <cell r="K784">
            <v>0.39168000000000003</v>
          </cell>
          <cell r="L784">
            <v>0.27</v>
          </cell>
        </row>
        <row r="785">
          <cell r="A785" t="str">
            <v>87-10-0821</v>
          </cell>
          <cell r="B785" t="str">
            <v>Juniperus comm. 'Suecica'</v>
          </cell>
          <cell r="C785" t="str">
            <v>MP144</v>
          </cell>
          <cell r="D785" t="str">
            <v>Directly</v>
          </cell>
          <cell r="F785">
            <v>0.43</v>
          </cell>
          <cell r="G785">
            <v>0.32</v>
          </cell>
          <cell r="H785">
            <v>0.27</v>
          </cell>
          <cell r="J785">
            <v>0.52632000000000001</v>
          </cell>
          <cell r="K785">
            <v>0.39168000000000003</v>
          </cell>
          <cell r="L785">
            <v>0.27</v>
          </cell>
        </row>
        <row r="786">
          <cell r="A786" t="str">
            <v>87-10-0671</v>
          </cell>
          <cell r="B786" t="str">
            <v>Juniperus conferta 'All Gold'</v>
          </cell>
          <cell r="C786" t="str">
            <v>MP144</v>
          </cell>
          <cell r="D786" t="str">
            <v>Directly</v>
          </cell>
          <cell r="F786">
            <v>0.48</v>
          </cell>
          <cell r="G786">
            <v>0.37</v>
          </cell>
          <cell r="H786">
            <v>0.31</v>
          </cell>
          <cell r="J786">
            <v>0.58751999999999993</v>
          </cell>
          <cell r="K786">
            <v>0.45288</v>
          </cell>
          <cell r="L786">
            <v>0.31</v>
          </cell>
        </row>
        <row r="787">
          <cell r="A787" t="str">
            <v>87-10-0672</v>
          </cell>
          <cell r="B787" t="str">
            <v>Juniperus conferta 'Blue Pacific'</v>
          </cell>
          <cell r="C787" t="str">
            <v>MP144</v>
          </cell>
          <cell r="D787" t="str">
            <v>week 26</v>
          </cell>
          <cell r="F787">
            <v>0.48</v>
          </cell>
          <cell r="G787">
            <v>0.37</v>
          </cell>
          <cell r="H787">
            <v>0.31</v>
          </cell>
          <cell r="J787">
            <v>0.58751999999999993</v>
          </cell>
          <cell r="K787">
            <v>0.45288</v>
          </cell>
          <cell r="L787">
            <v>0.31</v>
          </cell>
        </row>
        <row r="788">
          <cell r="A788" t="str">
            <v>87-10-1524</v>
          </cell>
          <cell r="B788" t="str">
            <v>Juniperus conferta 'Schlager'</v>
          </cell>
          <cell r="C788" t="str">
            <v>MP150</v>
          </cell>
          <cell r="D788" t="str">
            <v>Directly</v>
          </cell>
          <cell r="F788">
            <v>0.48</v>
          </cell>
          <cell r="G788">
            <v>0.37</v>
          </cell>
          <cell r="H788">
            <v>0.31</v>
          </cell>
          <cell r="J788">
            <v>0.58751999999999993</v>
          </cell>
          <cell r="K788">
            <v>0.45288</v>
          </cell>
          <cell r="L788">
            <v>0.31</v>
          </cell>
        </row>
        <row r="789">
          <cell r="A789" t="str">
            <v>87-10-0673</v>
          </cell>
          <cell r="B789" t="str">
            <v>Juniperus conferta 'Schlager'</v>
          </cell>
          <cell r="C789" t="str">
            <v>MP144</v>
          </cell>
          <cell r="D789" t="str">
            <v>Directly</v>
          </cell>
          <cell r="F789">
            <v>0.48</v>
          </cell>
          <cell r="G789">
            <v>0.37</v>
          </cell>
          <cell r="H789">
            <v>0.31</v>
          </cell>
          <cell r="J789">
            <v>0.58751999999999993</v>
          </cell>
          <cell r="K789">
            <v>0.45288</v>
          </cell>
          <cell r="L789">
            <v>0.31</v>
          </cell>
        </row>
        <row r="790">
          <cell r="A790" t="str">
            <v>87-10-1525</v>
          </cell>
          <cell r="B790" t="str">
            <v>Juniperus hor. 'Andorra Compact'</v>
          </cell>
          <cell r="C790" t="str">
            <v>MP150</v>
          </cell>
          <cell r="D790" t="str">
            <v>Directly</v>
          </cell>
          <cell r="F790">
            <v>0.43</v>
          </cell>
          <cell r="G790">
            <v>0.32</v>
          </cell>
          <cell r="H790">
            <v>0.27</v>
          </cell>
          <cell r="J790">
            <v>0.52632000000000001</v>
          </cell>
          <cell r="K790">
            <v>0.39168000000000003</v>
          </cell>
          <cell r="L790">
            <v>0.27</v>
          </cell>
        </row>
        <row r="791">
          <cell r="A791" t="str">
            <v>87-10-0674</v>
          </cell>
          <cell r="B791" t="str">
            <v>Juniperus hor. 'Andorra Compact'</v>
          </cell>
          <cell r="C791" t="str">
            <v>MP144</v>
          </cell>
          <cell r="D791" t="str">
            <v>Directly</v>
          </cell>
          <cell r="F791">
            <v>0.44</v>
          </cell>
          <cell r="G791">
            <v>0.34</v>
          </cell>
          <cell r="H791">
            <v>0.28000000000000003</v>
          </cell>
          <cell r="J791">
            <v>0.53856000000000004</v>
          </cell>
          <cell r="K791">
            <v>0.41616000000000003</v>
          </cell>
          <cell r="L791">
            <v>0.28000000000000003</v>
          </cell>
        </row>
        <row r="792">
          <cell r="A792" t="str">
            <v>87-10-1691</v>
          </cell>
          <cell r="B792" t="str">
            <v>Juniperus hor. 'Blue Chip'</v>
          </cell>
          <cell r="C792" t="str">
            <v>MP150</v>
          </cell>
          <cell r="D792" t="str">
            <v>WEEK 26</v>
          </cell>
          <cell r="F792">
            <v>0.45999999999999996</v>
          </cell>
          <cell r="G792">
            <v>0.35</v>
          </cell>
          <cell r="H792">
            <v>0.28999999999999998</v>
          </cell>
          <cell r="J792">
            <v>0.56303999999999998</v>
          </cell>
          <cell r="K792">
            <v>0.4284</v>
          </cell>
          <cell r="L792">
            <v>0.28999999999999998</v>
          </cell>
        </row>
        <row r="793">
          <cell r="A793" t="str">
            <v>87-10-0675</v>
          </cell>
          <cell r="B793" t="str">
            <v>Juniperus hor. 'Blue Chip'</v>
          </cell>
          <cell r="C793" t="str">
            <v>MP144</v>
          </cell>
          <cell r="D793" t="str">
            <v>WEEK 26</v>
          </cell>
          <cell r="F793">
            <v>0.45999999999999996</v>
          </cell>
          <cell r="G793">
            <v>0.35</v>
          </cell>
          <cell r="H793">
            <v>0.28999999999999998</v>
          </cell>
          <cell r="J793">
            <v>0.56303999999999998</v>
          </cell>
          <cell r="K793">
            <v>0.4284</v>
          </cell>
          <cell r="L793">
            <v>0.28999999999999998</v>
          </cell>
        </row>
        <row r="794">
          <cell r="A794" t="str">
            <v>87-10-1526</v>
          </cell>
          <cell r="B794" t="str">
            <v>Juniperus hor. 'Golden Carpet'</v>
          </cell>
          <cell r="C794" t="str">
            <v>MP150</v>
          </cell>
          <cell r="D794" t="str">
            <v>Directly</v>
          </cell>
          <cell r="F794">
            <v>0.52</v>
          </cell>
          <cell r="G794">
            <v>0.41</v>
          </cell>
          <cell r="H794">
            <v>0.35</v>
          </cell>
          <cell r="J794">
            <v>0.63648000000000005</v>
          </cell>
          <cell r="K794">
            <v>0.50183999999999995</v>
          </cell>
          <cell r="L794">
            <v>0.35</v>
          </cell>
        </row>
        <row r="795">
          <cell r="A795" t="str">
            <v>87-10-1783</v>
          </cell>
          <cell r="B795" t="str">
            <v>Juniperus hor. 'Golden Carpet'</v>
          </cell>
          <cell r="C795" t="str">
            <v>MP144</v>
          </cell>
          <cell r="D795" t="str">
            <v>WEEK 26</v>
          </cell>
          <cell r="F795">
            <v>0.45999999999999996</v>
          </cell>
          <cell r="G795">
            <v>0.35</v>
          </cell>
          <cell r="H795">
            <v>0.28999999999999998</v>
          </cell>
          <cell r="J795">
            <v>0.56303999999999998</v>
          </cell>
          <cell r="K795">
            <v>0.4284</v>
          </cell>
          <cell r="L795">
            <v>0.28999999999999998</v>
          </cell>
        </row>
        <row r="796">
          <cell r="A796" t="str">
            <v>87-10-1527</v>
          </cell>
          <cell r="B796" t="str">
            <v>Juniperus hor. 'Limeglow'</v>
          </cell>
          <cell r="C796" t="str">
            <v>MP150</v>
          </cell>
          <cell r="D796" t="str">
            <v>WEEK 26</v>
          </cell>
          <cell r="F796">
            <v>0.43</v>
          </cell>
          <cell r="G796">
            <v>0.32</v>
          </cell>
          <cell r="H796">
            <v>0.27</v>
          </cell>
          <cell r="J796">
            <v>0.52632000000000001</v>
          </cell>
          <cell r="K796">
            <v>0.39168000000000003</v>
          </cell>
          <cell r="L796">
            <v>0.27</v>
          </cell>
        </row>
        <row r="797">
          <cell r="A797" t="str">
            <v>87-10-0678</v>
          </cell>
          <cell r="B797" t="str">
            <v>Juniperus hor. 'Limeglow'</v>
          </cell>
          <cell r="C797" t="str">
            <v>MP144</v>
          </cell>
          <cell r="D797" t="str">
            <v>week 24</v>
          </cell>
          <cell r="F797">
            <v>0.43</v>
          </cell>
          <cell r="G797">
            <v>0.32</v>
          </cell>
          <cell r="H797">
            <v>0.27</v>
          </cell>
          <cell r="J797">
            <v>0.52632000000000001</v>
          </cell>
          <cell r="K797">
            <v>0.39168000000000003</v>
          </cell>
          <cell r="L797">
            <v>0.27</v>
          </cell>
        </row>
        <row r="798">
          <cell r="A798" t="str">
            <v>87-10-1621</v>
          </cell>
          <cell r="B798" t="str">
            <v>Juniperus hor. 'Pancake'</v>
          </cell>
          <cell r="C798" t="str">
            <v>MP150</v>
          </cell>
          <cell r="D798" t="str">
            <v>Directly</v>
          </cell>
          <cell r="F798">
            <v>0.48</v>
          </cell>
          <cell r="G798">
            <v>0.37</v>
          </cell>
          <cell r="H798">
            <v>0.31</v>
          </cell>
          <cell r="J798">
            <v>0.58751999999999993</v>
          </cell>
          <cell r="K798">
            <v>0.45288</v>
          </cell>
          <cell r="L798">
            <v>0.31</v>
          </cell>
        </row>
        <row r="799">
          <cell r="A799" t="str">
            <v>87-10-1047</v>
          </cell>
          <cell r="B799" t="str">
            <v>Juniperus hor. 'Pancake'</v>
          </cell>
          <cell r="C799" t="str">
            <v>MP144</v>
          </cell>
          <cell r="D799" t="str">
            <v>Directly</v>
          </cell>
          <cell r="F799">
            <v>0.48</v>
          </cell>
          <cell r="G799">
            <v>0.37</v>
          </cell>
          <cell r="H799">
            <v>0.31</v>
          </cell>
          <cell r="J799">
            <v>0.58751999999999993</v>
          </cell>
          <cell r="K799">
            <v>0.45288</v>
          </cell>
          <cell r="L799">
            <v>0.31</v>
          </cell>
        </row>
        <row r="800">
          <cell r="A800" t="str">
            <v>87-10-1622</v>
          </cell>
          <cell r="B800" t="str">
            <v>Juniperus hor. 'Prince of Wales'</v>
          </cell>
          <cell r="C800" t="str">
            <v>MP150</v>
          </cell>
          <cell r="D800" t="str">
            <v>Directly</v>
          </cell>
          <cell r="F800">
            <v>0.45999999999999996</v>
          </cell>
          <cell r="G800">
            <v>0.35</v>
          </cell>
          <cell r="H800">
            <v>0.28999999999999998</v>
          </cell>
          <cell r="J800">
            <v>0.56303999999999998</v>
          </cell>
          <cell r="K800">
            <v>0.4284</v>
          </cell>
          <cell r="L800">
            <v>0.28999999999999998</v>
          </cell>
        </row>
        <row r="801">
          <cell r="A801" t="str">
            <v>87-10-1528</v>
          </cell>
          <cell r="B801" t="str">
            <v>Juniperus hor. 'Wiltonii'</v>
          </cell>
          <cell r="C801" t="str">
            <v>MP150</v>
          </cell>
          <cell r="D801" t="str">
            <v>WEEK 26</v>
          </cell>
          <cell r="F801">
            <v>0.45999999999999996</v>
          </cell>
          <cell r="G801">
            <v>0.35</v>
          </cell>
          <cell r="H801">
            <v>0.28999999999999998</v>
          </cell>
          <cell r="J801">
            <v>0.56303999999999998</v>
          </cell>
          <cell r="K801">
            <v>0.4284</v>
          </cell>
          <cell r="L801">
            <v>0.28999999999999998</v>
          </cell>
        </row>
        <row r="802">
          <cell r="A802" t="str">
            <v>87-10-0680</v>
          </cell>
          <cell r="B802" t="str">
            <v>Juniperus hor. 'Wiltonii'</v>
          </cell>
          <cell r="C802" t="str">
            <v>MP144</v>
          </cell>
          <cell r="D802" t="str">
            <v>WEEK 26</v>
          </cell>
          <cell r="F802">
            <v>0.45999999999999996</v>
          </cell>
          <cell r="G802">
            <v>0.35</v>
          </cell>
          <cell r="H802">
            <v>0.28999999999999998</v>
          </cell>
          <cell r="J802">
            <v>0.56303999999999998</v>
          </cell>
          <cell r="K802">
            <v>0.4284</v>
          </cell>
          <cell r="L802">
            <v>0.28999999999999998</v>
          </cell>
        </row>
        <row r="803">
          <cell r="A803" t="str">
            <v>87-10-1529</v>
          </cell>
          <cell r="B803" t="str">
            <v>Juniperus pfitzeriana 'Gold Coast'</v>
          </cell>
          <cell r="C803" t="str">
            <v>MP150</v>
          </cell>
          <cell r="D803" t="str">
            <v>Directly</v>
          </cell>
          <cell r="F803">
            <v>0.43</v>
          </cell>
          <cell r="G803">
            <v>0.32</v>
          </cell>
          <cell r="H803">
            <v>0.27</v>
          </cell>
          <cell r="J803">
            <v>0.52632000000000001</v>
          </cell>
          <cell r="K803">
            <v>0.39168000000000003</v>
          </cell>
          <cell r="L803">
            <v>0.27</v>
          </cell>
        </row>
        <row r="804">
          <cell r="A804" t="str">
            <v>87-10-0681</v>
          </cell>
          <cell r="B804" t="str">
            <v>Juniperus pfitzeriana 'Gold Coast'</v>
          </cell>
          <cell r="C804" t="str">
            <v>MP144</v>
          </cell>
          <cell r="D804" t="str">
            <v>Directly</v>
          </cell>
          <cell r="F804">
            <v>0.43</v>
          </cell>
          <cell r="G804">
            <v>0.32</v>
          </cell>
          <cell r="H804">
            <v>0.27</v>
          </cell>
          <cell r="J804">
            <v>0.52632000000000001</v>
          </cell>
          <cell r="K804">
            <v>0.39168000000000003</v>
          </cell>
          <cell r="L804">
            <v>0.27</v>
          </cell>
        </row>
        <row r="805">
          <cell r="A805" t="str">
            <v>87-10-1530</v>
          </cell>
          <cell r="B805" t="str">
            <v>Juniperus pfitzeriana 'Gold Star'</v>
          </cell>
          <cell r="C805" t="str">
            <v>MP150</v>
          </cell>
          <cell r="D805" t="str">
            <v>Directly</v>
          </cell>
          <cell r="F805">
            <v>0.43</v>
          </cell>
          <cell r="G805">
            <v>0.32</v>
          </cell>
          <cell r="H805">
            <v>0.27</v>
          </cell>
          <cell r="J805">
            <v>0.52632000000000001</v>
          </cell>
          <cell r="K805">
            <v>0.39168000000000003</v>
          </cell>
          <cell r="L805">
            <v>0.27</v>
          </cell>
        </row>
        <row r="806">
          <cell r="A806" t="str">
            <v>87-10-0682</v>
          </cell>
          <cell r="B806" t="str">
            <v>Juniperus pfitzeriana 'Gold Star'</v>
          </cell>
          <cell r="C806" t="str">
            <v>MP144</v>
          </cell>
          <cell r="D806" t="str">
            <v>Directly</v>
          </cell>
          <cell r="F806">
            <v>0.43</v>
          </cell>
          <cell r="G806">
            <v>0.32</v>
          </cell>
          <cell r="H806">
            <v>0.27</v>
          </cell>
          <cell r="J806">
            <v>0.52632000000000001</v>
          </cell>
          <cell r="K806">
            <v>0.39168000000000003</v>
          </cell>
          <cell r="L806">
            <v>0.27</v>
          </cell>
        </row>
        <row r="807">
          <cell r="A807" t="str">
            <v>87-10-1774</v>
          </cell>
          <cell r="B807" t="str">
            <v>Juniperus pfitzeriana 'Goldkissen'</v>
          </cell>
          <cell r="C807" t="str">
            <v>MP150</v>
          </cell>
          <cell r="D807" t="str">
            <v>Directly</v>
          </cell>
          <cell r="F807">
            <v>0.43</v>
          </cell>
          <cell r="G807">
            <v>0.32</v>
          </cell>
          <cell r="H807">
            <v>0.27</v>
          </cell>
          <cell r="J807">
            <v>0.52632000000000001</v>
          </cell>
          <cell r="K807">
            <v>0.39168000000000003</v>
          </cell>
          <cell r="L807">
            <v>0.27</v>
          </cell>
        </row>
        <row r="808">
          <cell r="A808" t="str">
            <v>87-10-1531</v>
          </cell>
          <cell r="B808" t="str">
            <v>Juniperus pfitzeriana 'King of Spring'</v>
          </cell>
          <cell r="C808" t="str">
            <v>MP150</v>
          </cell>
          <cell r="D808" t="str">
            <v>Directly</v>
          </cell>
          <cell r="F808">
            <v>0.44</v>
          </cell>
          <cell r="G808">
            <v>0.34</v>
          </cell>
          <cell r="H808">
            <v>0.28000000000000003</v>
          </cell>
          <cell r="J808">
            <v>0.53856000000000004</v>
          </cell>
          <cell r="K808">
            <v>0.41616000000000003</v>
          </cell>
          <cell r="L808">
            <v>0.28000000000000003</v>
          </cell>
        </row>
        <row r="809">
          <cell r="A809" t="str">
            <v>87-10-0684</v>
          </cell>
          <cell r="B809" t="str">
            <v>Juniperus pfitzeriana 'King of Spring'</v>
          </cell>
          <cell r="C809" t="str">
            <v>MP144</v>
          </cell>
          <cell r="D809" t="str">
            <v>Directly</v>
          </cell>
          <cell r="F809">
            <v>0.43</v>
          </cell>
          <cell r="G809">
            <v>0.32</v>
          </cell>
          <cell r="H809">
            <v>0.27</v>
          </cell>
          <cell r="J809">
            <v>0.52632000000000001</v>
          </cell>
          <cell r="K809">
            <v>0.39168000000000003</v>
          </cell>
          <cell r="L809">
            <v>0.27</v>
          </cell>
        </row>
        <row r="810">
          <cell r="A810" t="str">
            <v>87-10-1532</v>
          </cell>
          <cell r="B810" t="str">
            <v>Juniperus pfitzeriana 'Mint Julep'</v>
          </cell>
          <cell r="C810" t="str">
            <v>MP150</v>
          </cell>
          <cell r="D810" t="str">
            <v>Directly</v>
          </cell>
          <cell r="F810">
            <v>0.43</v>
          </cell>
          <cell r="G810">
            <v>0.32</v>
          </cell>
          <cell r="H810">
            <v>0.27</v>
          </cell>
          <cell r="J810">
            <v>0.52632000000000001</v>
          </cell>
          <cell r="K810">
            <v>0.39168000000000003</v>
          </cell>
          <cell r="L810">
            <v>0.27</v>
          </cell>
        </row>
        <row r="811">
          <cell r="A811" t="str">
            <v>87-10-0685</v>
          </cell>
          <cell r="B811" t="str">
            <v>Juniperus pfitzeriana 'Mint Julep'</v>
          </cell>
          <cell r="C811" t="str">
            <v>MP144</v>
          </cell>
          <cell r="D811" t="str">
            <v>Directly</v>
          </cell>
          <cell r="F811">
            <v>0.43</v>
          </cell>
          <cell r="G811">
            <v>0.32</v>
          </cell>
          <cell r="H811">
            <v>0.27</v>
          </cell>
          <cell r="J811">
            <v>0.52632000000000001</v>
          </cell>
          <cell r="K811">
            <v>0.39168000000000003</v>
          </cell>
          <cell r="L811">
            <v>0.27</v>
          </cell>
        </row>
        <row r="812">
          <cell r="A812" t="str">
            <v>87-10-0686</v>
          </cell>
          <cell r="B812" t="str">
            <v>Juniperus pfitzeriana 'Old Gold'</v>
          </cell>
          <cell r="C812" t="str">
            <v>MP144</v>
          </cell>
          <cell r="D812" t="str">
            <v>Directly</v>
          </cell>
          <cell r="F812">
            <v>0.43</v>
          </cell>
          <cell r="G812">
            <v>0.32</v>
          </cell>
          <cell r="H812">
            <v>0.27</v>
          </cell>
          <cell r="J812">
            <v>0.52632000000000001</v>
          </cell>
          <cell r="K812">
            <v>0.39168000000000003</v>
          </cell>
          <cell r="L812">
            <v>0.27</v>
          </cell>
        </row>
        <row r="813">
          <cell r="A813" t="str">
            <v>87-10-1533</v>
          </cell>
          <cell r="B813" t="str">
            <v>Juniperus pfitzeriana 'Old Gold'</v>
          </cell>
          <cell r="C813" t="str">
            <v>MP150</v>
          </cell>
          <cell r="D813" t="str">
            <v>Directly</v>
          </cell>
          <cell r="F813">
            <v>0.43</v>
          </cell>
          <cell r="G813">
            <v>0.32</v>
          </cell>
          <cell r="H813">
            <v>0.27</v>
          </cell>
          <cell r="J813">
            <v>0.52632000000000001</v>
          </cell>
          <cell r="K813">
            <v>0.39168000000000003</v>
          </cell>
          <cell r="L813">
            <v>0.27</v>
          </cell>
        </row>
        <row r="814">
          <cell r="A814" t="str">
            <v>87-10-1623</v>
          </cell>
          <cell r="B814" t="str">
            <v>Juniperus pfitzeriana 'Pfitz. Aurea'</v>
          </cell>
          <cell r="C814" t="str">
            <v>MP150</v>
          </cell>
          <cell r="D814" t="str">
            <v>Directly</v>
          </cell>
          <cell r="F814">
            <v>0.43</v>
          </cell>
          <cell r="G814">
            <v>0.32</v>
          </cell>
          <cell r="H814">
            <v>0.27</v>
          </cell>
          <cell r="J814">
            <v>0.52632000000000001</v>
          </cell>
          <cell r="K814">
            <v>0.39168000000000003</v>
          </cell>
          <cell r="L814">
            <v>0.27</v>
          </cell>
        </row>
        <row r="815">
          <cell r="A815" t="str">
            <v>87-10-0688</v>
          </cell>
          <cell r="B815" t="str">
            <v>Juniperus pfitzeriana 'Pfitz. Aurea'</v>
          </cell>
          <cell r="C815" t="str">
            <v>MP144</v>
          </cell>
          <cell r="D815" t="str">
            <v>Directly</v>
          </cell>
          <cell r="F815">
            <v>0.43</v>
          </cell>
          <cell r="G815">
            <v>0.32</v>
          </cell>
          <cell r="H815">
            <v>0.27</v>
          </cell>
          <cell r="J815">
            <v>0.52632000000000001</v>
          </cell>
          <cell r="K815">
            <v>0.39168000000000003</v>
          </cell>
          <cell r="L815">
            <v>0.27</v>
          </cell>
        </row>
        <row r="816">
          <cell r="A816" t="str">
            <v>87-10-1624</v>
          </cell>
          <cell r="B816" t="str">
            <v>Juniperus pfitzeriana 'Pfitz. Glauca'</v>
          </cell>
          <cell r="C816" t="str">
            <v>MP150</v>
          </cell>
          <cell r="D816" t="str">
            <v>Directly</v>
          </cell>
          <cell r="F816">
            <v>0.44</v>
          </cell>
          <cell r="G816">
            <v>0.34</v>
          </cell>
          <cell r="H816">
            <v>0.28000000000000003</v>
          </cell>
          <cell r="J816">
            <v>0.53856000000000004</v>
          </cell>
          <cell r="K816">
            <v>0.41616000000000003</v>
          </cell>
          <cell r="L816">
            <v>0.28000000000000003</v>
          </cell>
        </row>
        <row r="817">
          <cell r="A817" t="str">
            <v>87-10-1534</v>
          </cell>
          <cell r="B817" t="str">
            <v>Juniperus med. 'Pfitzer. Compacta'</v>
          </cell>
          <cell r="C817" t="str">
            <v>MP150</v>
          </cell>
          <cell r="D817" t="str">
            <v>Directly</v>
          </cell>
          <cell r="F817">
            <v>0.44</v>
          </cell>
          <cell r="G817">
            <v>0.34</v>
          </cell>
          <cell r="H817">
            <v>0.28000000000000003</v>
          </cell>
          <cell r="J817">
            <v>0.53856000000000004</v>
          </cell>
          <cell r="K817">
            <v>0.41616000000000003</v>
          </cell>
          <cell r="L817">
            <v>0.28000000000000003</v>
          </cell>
        </row>
        <row r="818">
          <cell r="A818" t="str">
            <v>87-10-1625</v>
          </cell>
          <cell r="B818" t="str">
            <v>Juniperus pfitzeriana 'Wilhelm Pfitzer' (media 'Pfitzeriana')</v>
          </cell>
          <cell r="C818" t="str">
            <v>MP150</v>
          </cell>
          <cell r="D818" t="str">
            <v>Directly</v>
          </cell>
          <cell r="F818">
            <v>0.43</v>
          </cell>
          <cell r="G818">
            <v>0.32</v>
          </cell>
          <cell r="H818">
            <v>0.27</v>
          </cell>
          <cell r="J818">
            <v>0.52632000000000001</v>
          </cell>
          <cell r="K818">
            <v>0.39168000000000003</v>
          </cell>
          <cell r="L818">
            <v>0.27</v>
          </cell>
        </row>
        <row r="819">
          <cell r="A819" t="str">
            <v>87-10-0965</v>
          </cell>
          <cell r="B819" t="str">
            <v>Juniperus pfitzeriana 'Wilhelm Pfitzer' (media 'Pfitzeriana')</v>
          </cell>
          <cell r="C819" t="str">
            <v>MP144</v>
          </cell>
          <cell r="D819" t="str">
            <v>Directly</v>
          </cell>
          <cell r="F819">
            <v>0.43</v>
          </cell>
          <cell r="G819">
            <v>0.32</v>
          </cell>
          <cell r="H819">
            <v>0.27</v>
          </cell>
          <cell r="J819">
            <v>0.52632000000000001</v>
          </cell>
          <cell r="K819">
            <v>0.39168000000000003</v>
          </cell>
          <cell r="L819">
            <v>0.27</v>
          </cell>
        </row>
        <row r="820">
          <cell r="A820" t="str">
            <v>87-10-1626</v>
          </cell>
          <cell r="B820" t="str">
            <v>Juniperus pingii 'Loderi'</v>
          </cell>
          <cell r="C820" t="str">
            <v>MP150</v>
          </cell>
          <cell r="F820">
            <v>0.48</v>
          </cell>
          <cell r="G820">
            <v>0.37</v>
          </cell>
          <cell r="H820">
            <v>0.31</v>
          </cell>
          <cell r="J820">
            <v>0.58751999999999993</v>
          </cell>
          <cell r="K820">
            <v>0.45288</v>
          </cell>
          <cell r="L820">
            <v>0.31</v>
          </cell>
        </row>
        <row r="821">
          <cell r="A821" t="str">
            <v>87-10-1377</v>
          </cell>
          <cell r="B821" t="str">
            <v>Juniperus procumbens 'Nana'</v>
          </cell>
          <cell r="C821" t="str">
            <v>MP150</v>
          </cell>
          <cell r="D821" t="str">
            <v>Directly</v>
          </cell>
          <cell r="F821">
            <v>0.79</v>
          </cell>
          <cell r="G821">
            <v>0.68</v>
          </cell>
          <cell r="H821">
            <v>0.62</v>
          </cell>
          <cell r="J821">
            <v>0.96695999999999993</v>
          </cell>
          <cell r="K821">
            <v>0.83232000000000006</v>
          </cell>
          <cell r="L821">
            <v>0.62</v>
          </cell>
        </row>
        <row r="822">
          <cell r="A822" t="str">
            <v>87-10-1481</v>
          </cell>
          <cell r="B822" t="str">
            <v>Juniperus sabina 'Tamariscifolia'</v>
          </cell>
          <cell r="C822" t="str">
            <v>MP150</v>
          </cell>
          <cell r="D822" t="str">
            <v>WEEK 26</v>
          </cell>
          <cell r="F822">
            <v>0.51</v>
          </cell>
          <cell r="G822">
            <v>0.4</v>
          </cell>
          <cell r="H822">
            <v>0.34</v>
          </cell>
          <cell r="J822">
            <v>0.62424000000000002</v>
          </cell>
          <cell r="K822">
            <v>0.48959999999999998</v>
          </cell>
          <cell r="L822">
            <v>0.34</v>
          </cell>
        </row>
        <row r="823">
          <cell r="A823" t="str">
            <v>87-10-1048</v>
          </cell>
          <cell r="B823" t="str">
            <v>Juniperus sabina 'Tamariscifolia'</v>
          </cell>
          <cell r="C823" t="str">
            <v>MP144</v>
          </cell>
          <cell r="D823" t="str">
            <v>Directly</v>
          </cell>
          <cell r="F823">
            <v>0.51</v>
          </cell>
          <cell r="G823">
            <v>0.4</v>
          </cell>
          <cell r="H823">
            <v>0.34</v>
          </cell>
          <cell r="J823">
            <v>0.62424000000000002</v>
          </cell>
          <cell r="K823">
            <v>0.48959999999999998</v>
          </cell>
          <cell r="L823">
            <v>0.34</v>
          </cell>
        </row>
        <row r="824">
          <cell r="A824" t="str">
            <v>87-10-1627</v>
          </cell>
          <cell r="B824" t="str">
            <v>Juniperus scop. 'Blue Arrow'</v>
          </cell>
          <cell r="C824" t="str">
            <v>MP150</v>
          </cell>
          <cell r="D824" t="str">
            <v>Directly</v>
          </cell>
          <cell r="F824">
            <v>0.67</v>
          </cell>
          <cell r="G824">
            <v>0.56000000000000005</v>
          </cell>
          <cell r="H824">
            <v>0.5</v>
          </cell>
          <cell r="J824">
            <v>0.82008000000000003</v>
          </cell>
          <cell r="K824">
            <v>0.68544000000000005</v>
          </cell>
          <cell r="L824">
            <v>0.5</v>
          </cell>
        </row>
        <row r="825">
          <cell r="A825" t="str">
            <v>87-10-0692</v>
          </cell>
          <cell r="B825" t="str">
            <v>Juniperus scop. 'Blue Arrow'</v>
          </cell>
          <cell r="C825" t="str">
            <v>MP144</v>
          </cell>
          <cell r="D825" t="str">
            <v>Directly</v>
          </cell>
          <cell r="F825">
            <v>0.67</v>
          </cell>
          <cell r="G825">
            <v>0.56000000000000005</v>
          </cell>
          <cell r="H825">
            <v>0.5</v>
          </cell>
          <cell r="J825">
            <v>0.82008000000000003</v>
          </cell>
          <cell r="K825">
            <v>0.68544000000000005</v>
          </cell>
          <cell r="L825">
            <v>0.5</v>
          </cell>
        </row>
        <row r="826">
          <cell r="A826" t="str">
            <v>87-10-0694</v>
          </cell>
          <cell r="B826" t="str">
            <v>Juniperus scop. 'Skyrocket'</v>
          </cell>
          <cell r="C826" t="str">
            <v>MP144</v>
          </cell>
          <cell r="D826" t="str">
            <v>Directly</v>
          </cell>
          <cell r="F826">
            <v>0.67</v>
          </cell>
          <cell r="G826">
            <v>0.56000000000000005</v>
          </cell>
          <cell r="H826">
            <v>0.5</v>
          </cell>
          <cell r="J826">
            <v>0.82008000000000003</v>
          </cell>
          <cell r="K826">
            <v>0.68544000000000005</v>
          </cell>
          <cell r="L826">
            <v>0.5</v>
          </cell>
        </row>
        <row r="827">
          <cell r="A827" t="str">
            <v>87-10-0695</v>
          </cell>
          <cell r="B827" t="str">
            <v>Juniperus squamata 'Blue Carpet'</v>
          </cell>
          <cell r="C827" t="str">
            <v>MP144</v>
          </cell>
          <cell r="D827" t="str">
            <v>Directly</v>
          </cell>
          <cell r="F827">
            <v>0.43</v>
          </cell>
          <cell r="G827">
            <v>0.32</v>
          </cell>
          <cell r="H827">
            <v>0.27</v>
          </cell>
          <cell r="J827">
            <v>0.52632000000000001</v>
          </cell>
          <cell r="K827">
            <v>0.39168000000000003</v>
          </cell>
          <cell r="L827">
            <v>0.27</v>
          </cell>
        </row>
        <row r="828">
          <cell r="A828" t="str">
            <v>87-10-1248</v>
          </cell>
          <cell r="B828" t="str">
            <v>Juniperus squamata 'Blue Carpet'</v>
          </cell>
          <cell r="C828" t="str">
            <v>MP150</v>
          </cell>
          <cell r="D828" t="str">
            <v>Directly</v>
          </cell>
          <cell r="F828">
            <v>0.39999999999999997</v>
          </cell>
          <cell r="G828">
            <v>0.3</v>
          </cell>
          <cell r="H828">
            <v>0.25</v>
          </cell>
          <cell r="J828">
            <v>0.48959999999999992</v>
          </cell>
          <cell r="K828">
            <v>0.36719999999999997</v>
          </cell>
          <cell r="L828">
            <v>0.25</v>
          </cell>
        </row>
        <row r="829">
          <cell r="A829" t="str">
            <v>87-10-1535</v>
          </cell>
          <cell r="B829" t="str">
            <v>Juniperus squamata 'Blue Compact'</v>
          </cell>
          <cell r="C829" t="str">
            <v>MP150</v>
          </cell>
          <cell r="D829" t="str">
            <v>Directly</v>
          </cell>
          <cell r="F829">
            <v>0.39999999999999997</v>
          </cell>
          <cell r="G829">
            <v>0.3</v>
          </cell>
          <cell r="H829">
            <v>0.25</v>
          </cell>
          <cell r="J829">
            <v>0.48959999999999992</v>
          </cell>
          <cell r="K829">
            <v>0.36719999999999997</v>
          </cell>
          <cell r="L829">
            <v>0.25</v>
          </cell>
        </row>
        <row r="830">
          <cell r="A830" t="str">
            <v>87-10-1049</v>
          </cell>
          <cell r="B830" t="str">
            <v>Juniperus squamata 'Blue Compact'</v>
          </cell>
          <cell r="C830" t="str">
            <v>MP144</v>
          </cell>
          <cell r="D830" t="str">
            <v>Directly</v>
          </cell>
          <cell r="F830">
            <v>0.39999999999999997</v>
          </cell>
          <cell r="G830">
            <v>0.3</v>
          </cell>
          <cell r="H830">
            <v>0.25</v>
          </cell>
          <cell r="J830">
            <v>0.48959999999999992</v>
          </cell>
          <cell r="K830">
            <v>0.36719999999999997</v>
          </cell>
          <cell r="L830">
            <v>0.25</v>
          </cell>
        </row>
        <row r="831">
          <cell r="A831" t="str">
            <v>87-10-1378</v>
          </cell>
          <cell r="B831" t="str">
            <v>Juniperus squamata 'Blue Star'</v>
          </cell>
          <cell r="C831" t="str">
            <v>MP150</v>
          </cell>
          <cell r="D831" t="str">
            <v>WEEK 26</v>
          </cell>
          <cell r="F831">
            <v>0.59000000000000008</v>
          </cell>
          <cell r="G831">
            <v>0.48</v>
          </cell>
          <cell r="H831">
            <v>0.42</v>
          </cell>
          <cell r="J831">
            <v>0.72216000000000014</v>
          </cell>
          <cell r="K831">
            <v>0.58751999999999993</v>
          </cell>
          <cell r="L831">
            <v>0.42</v>
          </cell>
        </row>
        <row r="832">
          <cell r="A832" t="str">
            <v>87-10-0697</v>
          </cell>
          <cell r="B832" t="str">
            <v>Juniperus squamata 'Blue Swede'</v>
          </cell>
          <cell r="C832" t="str">
            <v>MP144</v>
          </cell>
          <cell r="D832" t="str">
            <v>Directly</v>
          </cell>
          <cell r="F832">
            <v>0.43</v>
          </cell>
          <cell r="G832">
            <v>0.32</v>
          </cell>
          <cell r="H832">
            <v>0.27</v>
          </cell>
          <cell r="J832">
            <v>0.52632000000000001</v>
          </cell>
          <cell r="K832">
            <v>0.39168000000000003</v>
          </cell>
          <cell r="L832">
            <v>0.27</v>
          </cell>
        </row>
        <row r="833">
          <cell r="A833" t="str">
            <v>87-10-1770</v>
          </cell>
          <cell r="B833" t="str">
            <v>Juniperus squamata 'Blue Swede'</v>
          </cell>
          <cell r="C833" t="str">
            <v>MP150</v>
          </cell>
          <cell r="D833" t="str">
            <v>Directly</v>
          </cell>
          <cell r="F833">
            <v>0.43</v>
          </cell>
          <cell r="G833">
            <v>0.32</v>
          </cell>
          <cell r="H833">
            <v>0.27</v>
          </cell>
          <cell r="J833">
            <v>0.52632000000000001</v>
          </cell>
          <cell r="K833">
            <v>0.39168000000000003</v>
          </cell>
          <cell r="L833">
            <v>0.27</v>
          </cell>
        </row>
        <row r="834">
          <cell r="A834" t="str">
            <v>87-10-1768</v>
          </cell>
          <cell r="B834" t="str">
            <v>Juniperus squamata 'Holger'</v>
          </cell>
          <cell r="C834" t="str">
            <v>MP150</v>
          </cell>
          <cell r="D834" t="str">
            <v>Directly</v>
          </cell>
          <cell r="F834">
            <v>0.49</v>
          </cell>
          <cell r="G834">
            <v>0.38</v>
          </cell>
          <cell r="H834">
            <v>0.32</v>
          </cell>
          <cell r="J834">
            <v>0.59975999999999996</v>
          </cell>
          <cell r="K834">
            <v>0.46511999999999998</v>
          </cell>
          <cell r="L834">
            <v>0.32</v>
          </cell>
        </row>
        <row r="835">
          <cell r="A835" t="str">
            <v>87-10-1536</v>
          </cell>
          <cell r="B835" t="str">
            <v>Juniperus squamata 'Meyeri'</v>
          </cell>
          <cell r="C835" t="str">
            <v>MP150</v>
          </cell>
          <cell r="D835" t="str">
            <v>Directly</v>
          </cell>
          <cell r="F835">
            <v>0.44</v>
          </cell>
          <cell r="G835">
            <v>0.34</v>
          </cell>
          <cell r="H835">
            <v>0.28000000000000003</v>
          </cell>
          <cell r="J835">
            <v>0.53856000000000004</v>
          </cell>
          <cell r="K835">
            <v>0.41616000000000003</v>
          </cell>
          <cell r="L835">
            <v>0.28000000000000003</v>
          </cell>
        </row>
        <row r="836">
          <cell r="A836" t="str">
            <v>87-10-0699</v>
          </cell>
          <cell r="B836" t="str">
            <v>Juniperus squamata 'Meyeri'</v>
          </cell>
          <cell r="C836" t="str">
            <v>MP144</v>
          </cell>
          <cell r="D836" t="str">
            <v>Directly</v>
          </cell>
          <cell r="F836">
            <v>0.48</v>
          </cell>
          <cell r="G836">
            <v>0.37</v>
          </cell>
          <cell r="H836">
            <v>0.31</v>
          </cell>
          <cell r="J836">
            <v>0.58751999999999993</v>
          </cell>
          <cell r="K836">
            <v>0.45288</v>
          </cell>
          <cell r="L836">
            <v>0.31</v>
          </cell>
        </row>
        <row r="837">
          <cell r="A837" t="str">
            <v>87-10-1537</v>
          </cell>
          <cell r="B837" t="str">
            <v>Juniperus virg. 'Hetz'</v>
          </cell>
          <cell r="C837" t="str">
            <v>MP150</v>
          </cell>
          <cell r="D837" t="str">
            <v>Directly</v>
          </cell>
          <cell r="F837">
            <v>0.44</v>
          </cell>
          <cell r="G837">
            <v>0.34</v>
          </cell>
          <cell r="H837">
            <v>0.28000000000000003</v>
          </cell>
          <cell r="J837">
            <v>0.53856000000000004</v>
          </cell>
          <cell r="K837">
            <v>0.41616000000000003</v>
          </cell>
          <cell r="L837">
            <v>0.28000000000000003</v>
          </cell>
        </row>
        <row r="838">
          <cell r="A838" t="str">
            <v>87-10-0700</v>
          </cell>
          <cell r="B838" t="str">
            <v>Juniperus virg. 'Hetz'</v>
          </cell>
          <cell r="C838" t="str">
            <v>MP144</v>
          </cell>
          <cell r="D838" t="str">
            <v>Directly</v>
          </cell>
          <cell r="F838">
            <v>0.44</v>
          </cell>
          <cell r="G838">
            <v>0.34</v>
          </cell>
          <cell r="H838">
            <v>0.28000000000000003</v>
          </cell>
          <cell r="J838">
            <v>0.53856000000000004</v>
          </cell>
          <cell r="K838">
            <v>0.41616000000000003</v>
          </cell>
          <cell r="L838">
            <v>0.28000000000000003</v>
          </cell>
        </row>
        <row r="839">
          <cell r="A839" t="str">
            <v>87-10-1538</v>
          </cell>
          <cell r="B839" t="str">
            <v>Microbiota decussata</v>
          </cell>
          <cell r="C839" t="str">
            <v>MP150</v>
          </cell>
          <cell r="D839" t="str">
            <v>Directly</v>
          </cell>
          <cell r="F839">
            <v>0.43</v>
          </cell>
          <cell r="G839">
            <v>0.32</v>
          </cell>
          <cell r="H839">
            <v>0.27</v>
          </cell>
          <cell r="J839">
            <v>0.52632000000000001</v>
          </cell>
          <cell r="K839">
            <v>0.39168000000000003</v>
          </cell>
          <cell r="L839">
            <v>0.27</v>
          </cell>
        </row>
        <row r="840">
          <cell r="A840" t="str">
            <v>87-10-0701</v>
          </cell>
          <cell r="B840" t="str">
            <v>Microbiota decussata</v>
          </cell>
          <cell r="C840" t="str">
            <v>MP144</v>
          </cell>
          <cell r="D840" t="str">
            <v>Directly</v>
          </cell>
          <cell r="F840">
            <v>0.43</v>
          </cell>
          <cell r="G840">
            <v>0.32</v>
          </cell>
          <cell r="H840">
            <v>0.27</v>
          </cell>
          <cell r="J840">
            <v>0.52632000000000001</v>
          </cell>
          <cell r="K840">
            <v>0.39168000000000003</v>
          </cell>
          <cell r="L840">
            <v>0.27</v>
          </cell>
        </row>
        <row r="841">
          <cell r="A841" t="str">
            <v>87-10-1692</v>
          </cell>
          <cell r="B841" t="str">
            <v>Picea abies 'Little Gem'</v>
          </cell>
          <cell r="C841" t="str">
            <v>MP150</v>
          </cell>
          <cell r="D841" t="str">
            <v>Directly</v>
          </cell>
          <cell r="F841">
            <v>0.52</v>
          </cell>
          <cell r="G841">
            <v>0.41</v>
          </cell>
          <cell r="H841">
            <v>0.35</v>
          </cell>
          <cell r="J841">
            <v>0.63648000000000005</v>
          </cell>
          <cell r="K841">
            <v>0.50183999999999995</v>
          </cell>
          <cell r="L841">
            <v>0.35</v>
          </cell>
        </row>
        <row r="842">
          <cell r="A842" t="str">
            <v>87-10-1693</v>
          </cell>
          <cell r="B842" t="str">
            <v>Picea glauca 'Alberta Globe'</v>
          </cell>
          <cell r="C842" t="str">
            <v>MP150</v>
          </cell>
          <cell r="D842" t="str">
            <v>Directly</v>
          </cell>
          <cell r="F842">
            <v>0.52</v>
          </cell>
          <cell r="G842">
            <v>0.41</v>
          </cell>
          <cell r="H842">
            <v>0.35</v>
          </cell>
          <cell r="J842">
            <v>0.63648000000000005</v>
          </cell>
          <cell r="K842">
            <v>0.50183999999999995</v>
          </cell>
          <cell r="L842">
            <v>0.35</v>
          </cell>
        </row>
        <row r="843">
          <cell r="A843" t="str">
            <v>87-10-1379</v>
          </cell>
          <cell r="B843" t="str">
            <v>Picea glauca 'Conica'</v>
          </cell>
          <cell r="C843" t="str">
            <v>MP150</v>
          </cell>
          <cell r="D843" t="str">
            <v>Directly</v>
          </cell>
          <cell r="F843">
            <v>0.52</v>
          </cell>
          <cell r="G843">
            <v>0.41</v>
          </cell>
          <cell r="H843">
            <v>0.35</v>
          </cell>
          <cell r="J843">
            <v>0.63648000000000005</v>
          </cell>
          <cell r="K843">
            <v>0.50183999999999995</v>
          </cell>
          <cell r="L843">
            <v>0.35</v>
          </cell>
        </row>
        <row r="844">
          <cell r="A844" t="str">
            <v>87-10-1641</v>
          </cell>
          <cell r="B844" t="str">
            <v>Picea glauce 'December' PBR</v>
          </cell>
          <cell r="C844" t="str">
            <v>MP150</v>
          </cell>
          <cell r="D844" t="str">
            <v>Directly</v>
          </cell>
          <cell r="F844">
            <v>0.73000000000000009</v>
          </cell>
          <cell r="G844">
            <v>0.62</v>
          </cell>
          <cell r="H844">
            <v>0.56000000000000005</v>
          </cell>
          <cell r="J844">
            <v>0.89352000000000009</v>
          </cell>
          <cell r="K844">
            <v>0.75888</v>
          </cell>
          <cell r="L844">
            <v>0.56000000000000005</v>
          </cell>
        </row>
        <row r="845">
          <cell r="A845" t="str">
            <v>87-10-1192</v>
          </cell>
          <cell r="B845" t="str">
            <v>Taxus b. 'Anna' PBR ®</v>
          </cell>
          <cell r="C845" t="str">
            <v>MP144</v>
          </cell>
          <cell r="D845" t="str">
            <v>Directly</v>
          </cell>
          <cell r="F845">
            <v>1.1500000000000001</v>
          </cell>
          <cell r="G845">
            <v>1.04</v>
          </cell>
          <cell r="H845">
            <v>0.98</v>
          </cell>
          <cell r="J845">
            <v>1.4076000000000002</v>
          </cell>
          <cell r="K845">
            <v>1.2729600000000001</v>
          </cell>
          <cell r="L845">
            <v>0.98</v>
          </cell>
        </row>
        <row r="846">
          <cell r="A846" t="str">
            <v>87-10-0704</v>
          </cell>
          <cell r="B846" t="str">
            <v>Taxus b. 'David'</v>
          </cell>
          <cell r="C846" t="str">
            <v>MP144</v>
          </cell>
          <cell r="D846" t="str">
            <v>Directly</v>
          </cell>
          <cell r="F846">
            <v>0.59000000000000008</v>
          </cell>
          <cell r="G846">
            <v>0.48</v>
          </cell>
          <cell r="H846">
            <v>0.42</v>
          </cell>
          <cell r="J846">
            <v>0.72216000000000014</v>
          </cell>
          <cell r="K846">
            <v>0.58751999999999993</v>
          </cell>
          <cell r="L846">
            <v>0.42</v>
          </cell>
        </row>
        <row r="847">
          <cell r="A847" t="str">
            <v>87-10-0708</v>
          </cell>
          <cell r="B847" t="str">
            <v>Taxus b. 'Fastigiata Aurea'</v>
          </cell>
          <cell r="C847" t="str">
            <v>MP144</v>
          </cell>
          <cell r="D847" t="str">
            <v>Directly</v>
          </cell>
          <cell r="F847">
            <v>0.66</v>
          </cell>
          <cell r="G847">
            <v>0.55000000000000004</v>
          </cell>
          <cell r="H847">
            <v>0.49</v>
          </cell>
          <cell r="J847">
            <v>0.80784</v>
          </cell>
          <cell r="K847">
            <v>0.67320000000000002</v>
          </cell>
          <cell r="L847">
            <v>0.49</v>
          </cell>
        </row>
        <row r="848">
          <cell r="A848" t="str">
            <v>87-10-1193</v>
          </cell>
          <cell r="B848" t="str">
            <v>Taxus b. 'Golden Carol' PBR ®</v>
          </cell>
          <cell r="C848" t="str">
            <v>MP144</v>
          </cell>
          <cell r="D848" t="str">
            <v>Directly</v>
          </cell>
          <cell r="F848">
            <v>1.22</v>
          </cell>
          <cell r="G848">
            <v>1.1100000000000001</v>
          </cell>
          <cell r="H848">
            <v>1.05</v>
          </cell>
          <cell r="J848">
            <v>1.4932799999999999</v>
          </cell>
          <cell r="K848">
            <v>1.3586400000000001</v>
          </cell>
          <cell r="L848">
            <v>1.05</v>
          </cell>
        </row>
        <row r="849">
          <cell r="A849" t="str">
            <v>87-10-1539</v>
          </cell>
          <cell r="B849" t="str">
            <v>Taxus b. 'Luca' PBR ®</v>
          </cell>
          <cell r="C849" t="str">
            <v>MP144</v>
          </cell>
          <cell r="D849" t="str">
            <v>Directly</v>
          </cell>
          <cell r="F849">
            <v>1.22</v>
          </cell>
          <cell r="G849">
            <v>1.1100000000000001</v>
          </cell>
          <cell r="H849">
            <v>1.05</v>
          </cell>
          <cell r="J849">
            <v>1.4932799999999999</v>
          </cell>
          <cell r="K849">
            <v>1.3586400000000001</v>
          </cell>
          <cell r="L849">
            <v>1.05</v>
          </cell>
        </row>
        <row r="850">
          <cell r="A850" t="str">
            <v>87-10-0710</v>
          </cell>
          <cell r="B850" t="str">
            <v>Taxus b. 'Overeynderi'</v>
          </cell>
          <cell r="C850" t="str">
            <v>MP144</v>
          </cell>
          <cell r="D850" t="str">
            <v>Directly</v>
          </cell>
          <cell r="F850">
            <v>0.69000000000000006</v>
          </cell>
          <cell r="G850">
            <v>0.57999999999999996</v>
          </cell>
          <cell r="H850">
            <v>0.52</v>
          </cell>
          <cell r="J850">
            <v>0.84456000000000009</v>
          </cell>
          <cell r="K850">
            <v>0.70992</v>
          </cell>
          <cell r="L850">
            <v>0.52</v>
          </cell>
        </row>
        <row r="851">
          <cell r="A851" t="str">
            <v>87-10-0711</v>
          </cell>
          <cell r="B851" t="str">
            <v>Taxus b. 'Repandens'</v>
          </cell>
          <cell r="C851" t="str">
            <v>MP144</v>
          </cell>
          <cell r="D851" t="str">
            <v>Directly</v>
          </cell>
          <cell r="F851">
            <v>0.66</v>
          </cell>
          <cell r="G851">
            <v>0.55000000000000004</v>
          </cell>
          <cell r="H851">
            <v>0.49</v>
          </cell>
          <cell r="J851">
            <v>0.80784</v>
          </cell>
          <cell r="K851">
            <v>0.67320000000000002</v>
          </cell>
          <cell r="L851">
            <v>0.49</v>
          </cell>
        </row>
        <row r="852">
          <cell r="A852" t="str">
            <v>87-10-1629</v>
          </cell>
          <cell r="B852" t="str">
            <v>Taxus b. 'Rasing Star' Oene  PBR ®</v>
          </cell>
          <cell r="C852" t="str">
            <v>MP144</v>
          </cell>
          <cell r="D852" t="str">
            <v>Directly</v>
          </cell>
          <cell r="F852">
            <v>1.22</v>
          </cell>
          <cell r="G852">
            <v>1.1100000000000001</v>
          </cell>
          <cell r="H852">
            <v>1.05</v>
          </cell>
          <cell r="J852">
            <v>1.4932799999999999</v>
          </cell>
          <cell r="K852">
            <v>1.3586400000000001</v>
          </cell>
          <cell r="L852">
            <v>1.05</v>
          </cell>
        </row>
        <row r="853">
          <cell r="A853" t="str">
            <v>87-10-1540</v>
          </cell>
          <cell r="B853" t="str">
            <v>Taxus b. 'Wintergold'</v>
          </cell>
          <cell r="C853" t="str">
            <v>MP144</v>
          </cell>
          <cell r="D853" t="str">
            <v>Directly</v>
          </cell>
          <cell r="F853">
            <v>0.59000000000000008</v>
          </cell>
          <cell r="G853">
            <v>0.48</v>
          </cell>
          <cell r="H853">
            <v>0.42</v>
          </cell>
          <cell r="J853">
            <v>0.72216000000000014</v>
          </cell>
          <cell r="K853">
            <v>0.58751999999999993</v>
          </cell>
          <cell r="L853">
            <v>0.42</v>
          </cell>
        </row>
        <row r="854">
          <cell r="A854" t="str">
            <v>87-10-1541</v>
          </cell>
          <cell r="B854" t="str">
            <v>Taxus media 'Groenland'</v>
          </cell>
          <cell r="C854" t="str">
            <v>MP144</v>
          </cell>
          <cell r="D854" t="str">
            <v>Directly</v>
          </cell>
          <cell r="F854">
            <v>0.59000000000000008</v>
          </cell>
          <cell r="G854">
            <v>0.48</v>
          </cell>
          <cell r="H854">
            <v>0.42</v>
          </cell>
          <cell r="J854">
            <v>0.72216000000000014</v>
          </cell>
          <cell r="K854">
            <v>0.58751999999999993</v>
          </cell>
          <cell r="L854">
            <v>0.42</v>
          </cell>
        </row>
        <row r="855">
          <cell r="A855" t="str">
            <v>87-10-0718</v>
          </cell>
          <cell r="B855" t="str">
            <v>Taxus media 'Hicksii'</v>
          </cell>
          <cell r="C855" t="str">
            <v>MP144</v>
          </cell>
          <cell r="D855" t="str">
            <v>Directly</v>
          </cell>
          <cell r="F855">
            <v>0.59000000000000008</v>
          </cell>
          <cell r="G855">
            <v>0.48</v>
          </cell>
          <cell r="H855">
            <v>0.42</v>
          </cell>
          <cell r="J855">
            <v>0.72216000000000014</v>
          </cell>
          <cell r="K855">
            <v>0.58751999999999993</v>
          </cell>
          <cell r="L855">
            <v>0.42</v>
          </cell>
        </row>
        <row r="856">
          <cell r="A856" t="str">
            <v>87-10-0719</v>
          </cell>
          <cell r="B856" t="str">
            <v>Taxus media 'Hillii'</v>
          </cell>
          <cell r="C856" t="str">
            <v>MP144</v>
          </cell>
          <cell r="D856" t="str">
            <v>Directly</v>
          </cell>
          <cell r="F856">
            <v>0.59000000000000008</v>
          </cell>
          <cell r="G856">
            <v>0.48</v>
          </cell>
          <cell r="H856">
            <v>0.42</v>
          </cell>
          <cell r="J856">
            <v>0.72216000000000014</v>
          </cell>
          <cell r="K856">
            <v>0.58751999999999993</v>
          </cell>
          <cell r="L856">
            <v>0.42</v>
          </cell>
        </row>
        <row r="857">
          <cell r="A857" t="str">
            <v>87-10-1542</v>
          </cell>
          <cell r="B857" t="str">
            <v>Taxus media 'Kazio' PBR ®</v>
          </cell>
          <cell r="C857" t="str">
            <v>MP144</v>
          </cell>
          <cell r="D857" t="str">
            <v>Directly</v>
          </cell>
          <cell r="F857">
            <v>1.22</v>
          </cell>
          <cell r="G857">
            <v>1.1100000000000001</v>
          </cell>
          <cell r="H857">
            <v>1.05</v>
          </cell>
          <cell r="J857">
            <v>1.4932799999999999</v>
          </cell>
          <cell r="K857">
            <v>1.3586400000000001</v>
          </cell>
          <cell r="L857">
            <v>1.05</v>
          </cell>
        </row>
        <row r="858">
          <cell r="A858" t="str">
            <v>87-10-1630</v>
          </cell>
          <cell r="B858" t="str">
            <v>Taxus media 'Stefania' PBR  ®</v>
          </cell>
          <cell r="C858" t="str">
            <v>MP144</v>
          </cell>
          <cell r="D858" t="str">
            <v>Directly</v>
          </cell>
          <cell r="F858">
            <v>1.22</v>
          </cell>
          <cell r="G858">
            <v>1.1100000000000001</v>
          </cell>
          <cell r="H858">
            <v>1.05</v>
          </cell>
          <cell r="J858">
            <v>1.4932799999999999</v>
          </cell>
          <cell r="K858">
            <v>1.3586400000000001</v>
          </cell>
          <cell r="L858">
            <v>1.05</v>
          </cell>
        </row>
        <row r="859">
          <cell r="A859" t="str">
            <v>87-10-1543</v>
          </cell>
          <cell r="B859" t="str">
            <v>Taxus media 'Tymin' PBR ®</v>
          </cell>
          <cell r="C859" t="str">
            <v>MP144</v>
          </cell>
          <cell r="D859" t="str">
            <v>Directly</v>
          </cell>
          <cell r="F859">
            <v>1.22</v>
          </cell>
          <cell r="G859">
            <v>1.1100000000000001</v>
          </cell>
          <cell r="H859">
            <v>1.05</v>
          </cell>
          <cell r="J859">
            <v>1.4932799999999999</v>
          </cell>
          <cell r="K859">
            <v>1.3586400000000001</v>
          </cell>
          <cell r="L859">
            <v>1.05</v>
          </cell>
        </row>
        <row r="860">
          <cell r="A860" t="str">
            <v>87-10-1544</v>
          </cell>
          <cell r="B860" t="str">
            <v>Thuja occ. 'Anniek' PBR ®</v>
          </cell>
          <cell r="C860" t="str">
            <v>MP150</v>
          </cell>
          <cell r="D860" t="str">
            <v>Directly</v>
          </cell>
          <cell r="F860">
            <v>1.01</v>
          </cell>
          <cell r="G860">
            <v>0.9</v>
          </cell>
          <cell r="H860">
            <v>0.84</v>
          </cell>
          <cell r="J860">
            <v>1.23624</v>
          </cell>
          <cell r="K860">
            <v>1.1016000000000001</v>
          </cell>
          <cell r="L860">
            <v>0.84</v>
          </cell>
        </row>
        <row r="861">
          <cell r="A861" t="str">
            <v>87-10-0720</v>
          </cell>
          <cell r="B861" t="str">
            <v>Thuja occ. 'Anniek' PBR ®</v>
          </cell>
          <cell r="C861" t="str">
            <v>MP144</v>
          </cell>
          <cell r="D861" t="str">
            <v>week 18</v>
          </cell>
          <cell r="F861">
            <v>1.01</v>
          </cell>
          <cell r="G861">
            <v>0.9</v>
          </cell>
          <cell r="H861">
            <v>0.84</v>
          </cell>
          <cell r="J861">
            <v>1.23624</v>
          </cell>
          <cell r="K861">
            <v>1.1016000000000001</v>
          </cell>
          <cell r="L861">
            <v>0.84</v>
          </cell>
        </row>
        <row r="862">
          <cell r="A862" t="str">
            <v>87-10-1468</v>
          </cell>
          <cell r="B862" t="str">
            <v>Thuja occ. 'Amber Glow'</v>
          </cell>
          <cell r="C862" t="str">
            <v>MP150</v>
          </cell>
          <cell r="D862" t="str">
            <v>Directly</v>
          </cell>
          <cell r="F862">
            <v>0.39999999999999997</v>
          </cell>
          <cell r="G862">
            <v>0.3</v>
          </cell>
          <cell r="H862">
            <v>0.25</v>
          </cell>
          <cell r="J862">
            <v>0.48959999999999992</v>
          </cell>
          <cell r="K862">
            <v>0.36719999999999997</v>
          </cell>
          <cell r="L862">
            <v>0.25</v>
          </cell>
        </row>
        <row r="863">
          <cell r="A863" t="str">
            <v>87-10-0722</v>
          </cell>
          <cell r="B863" t="str">
            <v>Thuja occ. 'Brabant'</v>
          </cell>
          <cell r="C863" t="str">
            <v>MP144</v>
          </cell>
          <cell r="D863" t="str">
            <v>Directly</v>
          </cell>
          <cell r="F863">
            <v>0.44</v>
          </cell>
          <cell r="G863">
            <v>0.34</v>
          </cell>
          <cell r="H863">
            <v>0.28000000000000003</v>
          </cell>
          <cell r="J863">
            <v>0.53856000000000004</v>
          </cell>
          <cell r="K863">
            <v>0.41616000000000003</v>
          </cell>
          <cell r="L863">
            <v>0.28000000000000003</v>
          </cell>
        </row>
        <row r="864">
          <cell r="A864" t="str">
            <v>87-10-1775</v>
          </cell>
          <cell r="B864" t="str">
            <v>Thuja occ. 'Brabant'</v>
          </cell>
          <cell r="C864" t="str">
            <v>MP150</v>
          </cell>
          <cell r="D864" t="str">
            <v>Directly</v>
          </cell>
          <cell r="F864">
            <v>0.39999999999999997</v>
          </cell>
          <cell r="G864">
            <v>0.3</v>
          </cell>
          <cell r="H864">
            <v>0.25</v>
          </cell>
          <cell r="J864">
            <v>0.48959999999999992</v>
          </cell>
          <cell r="K864">
            <v>0.36719999999999997</v>
          </cell>
          <cell r="L864">
            <v>0.25</v>
          </cell>
        </row>
        <row r="865">
          <cell r="A865" t="str">
            <v>87-10-1482</v>
          </cell>
          <cell r="B865" t="str">
            <v>Thuja occ. 'Bowlingball'</v>
          </cell>
          <cell r="C865" t="str">
            <v>MP150</v>
          </cell>
          <cell r="D865" t="str">
            <v>Directly</v>
          </cell>
          <cell r="F865">
            <v>0.39999999999999997</v>
          </cell>
          <cell r="G865">
            <v>0.3</v>
          </cell>
          <cell r="H865">
            <v>0.25</v>
          </cell>
          <cell r="J865">
            <v>0.48959999999999992</v>
          </cell>
          <cell r="K865">
            <v>0.36719999999999997</v>
          </cell>
          <cell r="L865">
            <v>0.25</v>
          </cell>
        </row>
        <row r="866">
          <cell r="A866" t="str">
            <v>87-10-1631</v>
          </cell>
          <cell r="B866" t="str">
            <v>Thuja occ. 'Columna'</v>
          </cell>
          <cell r="C866" t="str">
            <v>MP150</v>
          </cell>
          <cell r="D866" t="str">
            <v>Directly</v>
          </cell>
          <cell r="F866">
            <v>0.39999999999999997</v>
          </cell>
          <cell r="G866">
            <v>0.3</v>
          </cell>
          <cell r="H866">
            <v>0.25</v>
          </cell>
          <cell r="J866">
            <v>0.48959999999999992</v>
          </cell>
          <cell r="K866">
            <v>0.36719999999999997</v>
          </cell>
          <cell r="L866">
            <v>0.25</v>
          </cell>
        </row>
        <row r="867">
          <cell r="A867" t="str">
            <v>87-10-0723</v>
          </cell>
          <cell r="B867" t="str">
            <v>Thuja occ. 'Columna'</v>
          </cell>
          <cell r="C867" t="str">
            <v>MP144</v>
          </cell>
          <cell r="D867" t="str">
            <v>Directly</v>
          </cell>
          <cell r="F867">
            <v>0.39999999999999997</v>
          </cell>
          <cell r="G867">
            <v>0.3</v>
          </cell>
          <cell r="H867">
            <v>0.25</v>
          </cell>
          <cell r="J867">
            <v>0.48959999999999992</v>
          </cell>
          <cell r="K867">
            <v>0.36719999999999997</v>
          </cell>
          <cell r="L867">
            <v>0.25</v>
          </cell>
        </row>
        <row r="868">
          <cell r="A868" t="str">
            <v>87-10-1469</v>
          </cell>
          <cell r="B868" t="str">
            <v>Thuja occ. 'Danica'</v>
          </cell>
          <cell r="C868" t="str">
            <v>MP150</v>
          </cell>
          <cell r="D868" t="str">
            <v>Directly</v>
          </cell>
          <cell r="F868">
            <v>0.44</v>
          </cell>
          <cell r="G868">
            <v>0.34</v>
          </cell>
          <cell r="H868">
            <v>0.28000000000000003</v>
          </cell>
          <cell r="J868">
            <v>0.53856000000000004</v>
          </cell>
          <cell r="K868">
            <v>0.41616000000000003</v>
          </cell>
          <cell r="L868">
            <v>0.28000000000000003</v>
          </cell>
        </row>
        <row r="869">
          <cell r="A869" t="str">
            <v>87-10-0724</v>
          </cell>
          <cell r="B869" t="str">
            <v>Thuja occ. 'Danica'</v>
          </cell>
          <cell r="C869" t="str">
            <v>MP144</v>
          </cell>
          <cell r="D869" t="str">
            <v>week 24</v>
          </cell>
          <cell r="F869">
            <v>0.44</v>
          </cell>
          <cell r="G869">
            <v>0.34</v>
          </cell>
          <cell r="H869">
            <v>0.28000000000000003</v>
          </cell>
          <cell r="J869">
            <v>0.53856000000000004</v>
          </cell>
          <cell r="K869">
            <v>0.41616000000000003</v>
          </cell>
          <cell r="L869">
            <v>0.28000000000000003</v>
          </cell>
        </row>
        <row r="870">
          <cell r="A870" t="str">
            <v>87-10-1632</v>
          </cell>
          <cell r="B870" t="str">
            <v>Thuja occ. 'Danica Aurea'</v>
          </cell>
          <cell r="C870" t="str">
            <v>MP150</v>
          </cell>
          <cell r="D870" t="str">
            <v>Directly</v>
          </cell>
          <cell r="F870">
            <v>0.51</v>
          </cell>
          <cell r="G870">
            <v>0.4</v>
          </cell>
          <cell r="H870">
            <v>0.34</v>
          </cell>
          <cell r="J870">
            <v>0.62424000000000002</v>
          </cell>
          <cell r="K870">
            <v>0.48959999999999998</v>
          </cell>
          <cell r="L870">
            <v>0.34</v>
          </cell>
        </row>
        <row r="871">
          <cell r="A871" t="str">
            <v>87-10-1470</v>
          </cell>
          <cell r="B871" t="str">
            <v>Thuja occ 'Dawid' PBR ®</v>
          </cell>
          <cell r="C871" t="str">
            <v>MP150</v>
          </cell>
          <cell r="D871" t="str">
            <v>Directly</v>
          </cell>
          <cell r="F871">
            <v>1.08</v>
          </cell>
          <cell r="G871">
            <v>0.97</v>
          </cell>
          <cell r="H871">
            <v>0.91</v>
          </cell>
          <cell r="J871">
            <v>1.32192</v>
          </cell>
          <cell r="K871">
            <v>1.1872799999999999</v>
          </cell>
          <cell r="L871">
            <v>0.91</v>
          </cell>
        </row>
        <row r="872">
          <cell r="A872" t="str">
            <v>87-10-1471</v>
          </cell>
          <cell r="B872" t="str">
            <v>Thuja occ. 'Dawid Light' PBR ®</v>
          </cell>
          <cell r="C872" t="str">
            <v>MP150</v>
          </cell>
          <cell r="D872" t="str">
            <v>Directly</v>
          </cell>
          <cell r="F872">
            <v>1.08</v>
          </cell>
          <cell r="G872">
            <v>0.97</v>
          </cell>
          <cell r="H872">
            <v>0.91</v>
          </cell>
          <cell r="J872">
            <v>1.32192</v>
          </cell>
          <cell r="K872">
            <v>1.1872799999999999</v>
          </cell>
          <cell r="L872">
            <v>0.91</v>
          </cell>
        </row>
        <row r="873">
          <cell r="A873" t="str">
            <v>87-10-1633</v>
          </cell>
          <cell r="B873" t="str">
            <v>Thuja occ. 'Europe Gold'</v>
          </cell>
          <cell r="C873" t="str">
            <v>MP150</v>
          </cell>
          <cell r="D873" t="str">
            <v>Directly</v>
          </cell>
          <cell r="F873">
            <v>0.39999999999999997</v>
          </cell>
          <cell r="G873">
            <v>0.3</v>
          </cell>
          <cell r="H873">
            <v>0.25</v>
          </cell>
          <cell r="J873">
            <v>0.48959999999999992</v>
          </cell>
          <cell r="K873">
            <v>0.36719999999999997</v>
          </cell>
          <cell r="L873">
            <v>0.25</v>
          </cell>
        </row>
        <row r="874">
          <cell r="A874" t="str">
            <v>87-10-1769</v>
          </cell>
          <cell r="B874" t="str">
            <v>Thuja occ. 'Globosa'</v>
          </cell>
          <cell r="C874" t="str">
            <v>MP150</v>
          </cell>
          <cell r="D874" t="str">
            <v>Directly</v>
          </cell>
          <cell r="F874">
            <v>0.39999999999999997</v>
          </cell>
          <cell r="G874">
            <v>0.3</v>
          </cell>
          <cell r="H874">
            <v>0.25</v>
          </cell>
          <cell r="J874">
            <v>0.48959999999999992</v>
          </cell>
          <cell r="K874">
            <v>0.36719999999999997</v>
          </cell>
          <cell r="L874">
            <v>0.25</v>
          </cell>
        </row>
        <row r="875">
          <cell r="A875" t="str">
            <v>87-10-1694</v>
          </cell>
          <cell r="B875" t="str">
            <v>Thuja occ. 'Fastigiata'</v>
          </cell>
          <cell r="C875" t="str">
            <v>MP150</v>
          </cell>
          <cell r="D875" t="str">
            <v>Directly</v>
          </cell>
          <cell r="F875">
            <v>0.39999999999999997</v>
          </cell>
          <cell r="G875">
            <v>0.3</v>
          </cell>
          <cell r="H875">
            <v>0.25</v>
          </cell>
          <cell r="J875">
            <v>0.48959999999999992</v>
          </cell>
          <cell r="K875">
            <v>0.36719999999999997</v>
          </cell>
          <cell r="L875">
            <v>0.25</v>
          </cell>
        </row>
        <row r="876">
          <cell r="A876" t="str">
            <v>87-10-1545</v>
          </cell>
          <cell r="B876" t="str">
            <v>Thuja occ. 'Golden Anne' PBR ®</v>
          </cell>
          <cell r="C876" t="str">
            <v>MP150</v>
          </cell>
          <cell r="D876" t="str">
            <v>Directly</v>
          </cell>
          <cell r="F876">
            <v>0.94000000000000006</v>
          </cell>
          <cell r="G876">
            <v>0.83</v>
          </cell>
          <cell r="H876">
            <v>0.77</v>
          </cell>
          <cell r="J876">
            <v>1.15056</v>
          </cell>
          <cell r="K876">
            <v>1.0159199999999999</v>
          </cell>
          <cell r="L876">
            <v>0.77</v>
          </cell>
        </row>
        <row r="877">
          <cell r="A877" t="str">
            <v>87-10-0947</v>
          </cell>
          <cell r="B877" t="str">
            <v>Thuja occ. 'Golden Anne' PBR ®</v>
          </cell>
          <cell r="C877" t="str">
            <v>MP144</v>
          </cell>
          <cell r="D877" t="str">
            <v>Directly</v>
          </cell>
          <cell r="F877">
            <v>0.94000000000000006</v>
          </cell>
          <cell r="G877">
            <v>0.83</v>
          </cell>
          <cell r="H877">
            <v>0.77</v>
          </cell>
          <cell r="J877">
            <v>1.15056</v>
          </cell>
          <cell r="K877">
            <v>1.0159199999999999</v>
          </cell>
          <cell r="L877">
            <v>0.77</v>
          </cell>
        </row>
        <row r="878">
          <cell r="A878" t="str">
            <v>87-10-1546</v>
          </cell>
          <cell r="B878" t="str">
            <v>Thuja occ. 'Golden Brabant' PBR ®</v>
          </cell>
          <cell r="C878" t="str">
            <v>MP150</v>
          </cell>
          <cell r="D878" t="str">
            <v>Directly</v>
          </cell>
          <cell r="F878">
            <v>0.94000000000000006</v>
          </cell>
          <cell r="G878">
            <v>0.83</v>
          </cell>
          <cell r="H878">
            <v>0.77</v>
          </cell>
          <cell r="J878">
            <v>1.15056</v>
          </cell>
          <cell r="K878">
            <v>1.0159199999999999</v>
          </cell>
          <cell r="L878">
            <v>0.77</v>
          </cell>
        </row>
        <row r="879">
          <cell r="A879" t="str">
            <v>87-10-0948</v>
          </cell>
          <cell r="B879" t="str">
            <v>Thuja occ. 'Golden Brabant' PBR ®</v>
          </cell>
          <cell r="C879" t="str">
            <v>MP144</v>
          </cell>
          <cell r="D879" t="str">
            <v>Directly</v>
          </cell>
          <cell r="F879">
            <v>0.94000000000000006</v>
          </cell>
          <cell r="G879">
            <v>0.83</v>
          </cell>
          <cell r="H879">
            <v>0.77</v>
          </cell>
          <cell r="J879">
            <v>1.15056</v>
          </cell>
          <cell r="K879">
            <v>1.0159199999999999</v>
          </cell>
          <cell r="L879">
            <v>0.77</v>
          </cell>
        </row>
        <row r="880">
          <cell r="A880" t="str">
            <v>87-10-1547</v>
          </cell>
          <cell r="B880" t="str">
            <v>Thuja occ. 'Golden Globe'</v>
          </cell>
          <cell r="C880" t="str">
            <v>MP150</v>
          </cell>
          <cell r="D880" t="str">
            <v>Directly</v>
          </cell>
          <cell r="F880">
            <v>0.39999999999999997</v>
          </cell>
          <cell r="G880">
            <v>0.3</v>
          </cell>
          <cell r="H880">
            <v>0.25</v>
          </cell>
          <cell r="J880">
            <v>0.48959999999999992</v>
          </cell>
          <cell r="K880">
            <v>0.36719999999999997</v>
          </cell>
          <cell r="L880">
            <v>0.25</v>
          </cell>
        </row>
        <row r="881">
          <cell r="A881" t="str">
            <v>87-10-0728</v>
          </cell>
          <cell r="B881" t="str">
            <v>Thuja occ. 'Golden Globe'</v>
          </cell>
          <cell r="C881" t="str">
            <v>MP144</v>
          </cell>
          <cell r="D881" t="str">
            <v>Directly</v>
          </cell>
          <cell r="F881">
            <v>0.39999999999999997</v>
          </cell>
          <cell r="G881">
            <v>0.3</v>
          </cell>
          <cell r="H881">
            <v>0.25</v>
          </cell>
          <cell r="J881">
            <v>0.48959999999999992</v>
          </cell>
          <cell r="K881">
            <v>0.36719999999999997</v>
          </cell>
          <cell r="L881">
            <v>0.25</v>
          </cell>
        </row>
        <row r="882">
          <cell r="A882" t="str">
            <v>87-10-1548</v>
          </cell>
          <cell r="B882" t="str">
            <v>Thuja occ. 'Golden Tuffet'</v>
          </cell>
          <cell r="C882" t="str">
            <v>MP150</v>
          </cell>
          <cell r="D882" t="str">
            <v>Directly</v>
          </cell>
          <cell r="F882">
            <v>0.39999999999999997</v>
          </cell>
          <cell r="G882">
            <v>0.3</v>
          </cell>
          <cell r="H882">
            <v>0.25</v>
          </cell>
          <cell r="J882">
            <v>0.48959999999999992</v>
          </cell>
          <cell r="K882">
            <v>0.36719999999999997</v>
          </cell>
          <cell r="L882">
            <v>0.25</v>
          </cell>
        </row>
        <row r="883">
          <cell r="A883" t="str">
            <v>87-10-0949</v>
          </cell>
          <cell r="B883" t="str">
            <v>Thuja occ. 'Golden Tuffet'</v>
          </cell>
          <cell r="C883" t="str">
            <v>MP144</v>
          </cell>
          <cell r="D883" t="str">
            <v>Directly</v>
          </cell>
          <cell r="F883">
            <v>0.39999999999999997</v>
          </cell>
          <cell r="G883">
            <v>0.3</v>
          </cell>
          <cell r="H883">
            <v>0.25</v>
          </cell>
          <cell r="J883">
            <v>0.48959999999999992</v>
          </cell>
          <cell r="K883">
            <v>0.36719999999999997</v>
          </cell>
          <cell r="L883">
            <v>0.25</v>
          </cell>
        </row>
        <row r="884">
          <cell r="A884" t="str">
            <v>87-10-1472</v>
          </cell>
          <cell r="B884" t="str">
            <v>Thuja occ. 'Green Egg' PBR ®</v>
          </cell>
          <cell r="C884" t="str">
            <v>MP150</v>
          </cell>
          <cell r="D884" t="str">
            <v>Directly</v>
          </cell>
          <cell r="F884">
            <v>1.01</v>
          </cell>
          <cell r="G884">
            <v>0.9</v>
          </cell>
          <cell r="H884">
            <v>0.84</v>
          </cell>
          <cell r="J884">
            <v>1.23624</v>
          </cell>
          <cell r="K884">
            <v>1.1016000000000001</v>
          </cell>
          <cell r="L884">
            <v>0.84</v>
          </cell>
        </row>
        <row r="885">
          <cell r="A885" t="str">
            <v>87-10-0950</v>
          </cell>
          <cell r="B885" t="str">
            <v>Thuja occ. 'Green Egg' PBR ®</v>
          </cell>
          <cell r="C885" t="str">
            <v>MP144</v>
          </cell>
          <cell r="D885" t="str">
            <v>Directly</v>
          </cell>
          <cell r="F885">
            <v>0.94000000000000006</v>
          </cell>
          <cell r="G885">
            <v>0.83</v>
          </cell>
          <cell r="H885">
            <v>0.77</v>
          </cell>
          <cell r="J885">
            <v>1.15056</v>
          </cell>
          <cell r="K885">
            <v>1.0159199999999999</v>
          </cell>
          <cell r="L885">
            <v>0.77</v>
          </cell>
        </row>
        <row r="886">
          <cell r="A886" t="str">
            <v>87-10-1549</v>
          </cell>
          <cell r="B886" t="str">
            <v>Thuja occ. 'Holmstrup'</v>
          </cell>
          <cell r="C886" t="str">
            <v>MP150</v>
          </cell>
          <cell r="D886" t="str">
            <v>Directly</v>
          </cell>
          <cell r="F886">
            <v>0.39999999999999997</v>
          </cell>
          <cell r="G886">
            <v>0.3</v>
          </cell>
          <cell r="H886">
            <v>0.25</v>
          </cell>
          <cell r="J886">
            <v>0.48959999999999992</v>
          </cell>
          <cell r="K886">
            <v>0.36719999999999997</v>
          </cell>
          <cell r="L886">
            <v>0.25</v>
          </cell>
        </row>
        <row r="887">
          <cell r="A887" t="str">
            <v>87-10-0729</v>
          </cell>
          <cell r="B887" t="str">
            <v>Thuja occ. 'Holmstrup'</v>
          </cell>
          <cell r="C887" t="str">
            <v>MP144</v>
          </cell>
          <cell r="D887" t="str">
            <v>Directly</v>
          </cell>
          <cell r="F887">
            <v>0.44</v>
          </cell>
          <cell r="G887">
            <v>0.34</v>
          </cell>
          <cell r="H887">
            <v>0.28000000000000003</v>
          </cell>
          <cell r="J887">
            <v>0.53856000000000004</v>
          </cell>
          <cell r="K887">
            <v>0.41616000000000003</v>
          </cell>
          <cell r="L887">
            <v>0.28000000000000003</v>
          </cell>
        </row>
        <row r="888">
          <cell r="A888" t="str">
            <v>87-10-1389</v>
          </cell>
          <cell r="B888" t="str">
            <v>Thuja occ. 'Jantar' PBR ®</v>
          </cell>
          <cell r="C888" t="str">
            <v>MP150</v>
          </cell>
          <cell r="D888" t="str">
            <v>Directly</v>
          </cell>
          <cell r="F888">
            <v>1.22</v>
          </cell>
          <cell r="G888">
            <v>1.1100000000000001</v>
          </cell>
          <cell r="H888">
            <v>1.05</v>
          </cell>
          <cell r="J888">
            <v>1.4932799999999999</v>
          </cell>
          <cell r="K888">
            <v>1.3586400000000001</v>
          </cell>
          <cell r="L888">
            <v>1.05</v>
          </cell>
        </row>
        <row r="889">
          <cell r="A889" t="str">
            <v>87-10-0730</v>
          </cell>
          <cell r="B889" t="str">
            <v>Thuja occ. 'Jantar' PBR ®</v>
          </cell>
          <cell r="C889" t="str">
            <v>MP144</v>
          </cell>
          <cell r="D889" t="str">
            <v>Directly</v>
          </cell>
          <cell r="F889">
            <v>1.18</v>
          </cell>
          <cell r="G889">
            <v>1.07</v>
          </cell>
          <cell r="H889">
            <v>1.01</v>
          </cell>
          <cell r="J889">
            <v>1.44432</v>
          </cell>
          <cell r="K889">
            <v>1.30968</v>
          </cell>
          <cell r="L889">
            <v>1.01</v>
          </cell>
        </row>
        <row r="890">
          <cell r="A890" t="str">
            <v>87-10-1390</v>
          </cell>
          <cell r="B890" t="str">
            <v>Thuja occ. 'Joska'</v>
          </cell>
          <cell r="C890" t="str">
            <v>MP150</v>
          </cell>
          <cell r="D890" t="str">
            <v>Directly</v>
          </cell>
          <cell r="F890">
            <v>0.44</v>
          </cell>
          <cell r="G890">
            <v>0.34</v>
          </cell>
          <cell r="H890">
            <v>0.28000000000000003</v>
          </cell>
          <cell r="J890">
            <v>0.53856000000000004</v>
          </cell>
          <cell r="K890">
            <v>0.41616000000000003</v>
          </cell>
          <cell r="L890">
            <v>0.28000000000000003</v>
          </cell>
        </row>
        <row r="891">
          <cell r="A891" t="str">
            <v>87-10-1391</v>
          </cell>
          <cell r="B891" t="str">
            <v>Thuja occ. 'Little Champion'</v>
          </cell>
          <cell r="C891" t="str">
            <v>MP150</v>
          </cell>
          <cell r="D891" t="str">
            <v>Directly</v>
          </cell>
          <cell r="F891">
            <v>0.39999999999999997</v>
          </cell>
          <cell r="G891">
            <v>0.3</v>
          </cell>
          <cell r="H891">
            <v>0.25</v>
          </cell>
          <cell r="J891">
            <v>0.48959999999999992</v>
          </cell>
          <cell r="K891">
            <v>0.36719999999999997</v>
          </cell>
          <cell r="L891">
            <v>0.25</v>
          </cell>
        </row>
        <row r="892">
          <cell r="A892" t="str">
            <v>87-10-0732</v>
          </cell>
          <cell r="B892" t="str">
            <v>Thuja occ. 'Little Champion'</v>
          </cell>
          <cell r="C892" t="str">
            <v>MP144</v>
          </cell>
          <cell r="D892" t="str">
            <v>week 26</v>
          </cell>
          <cell r="F892">
            <v>0.39999999999999997</v>
          </cell>
          <cell r="G892">
            <v>0.3</v>
          </cell>
          <cell r="H892">
            <v>0.25</v>
          </cell>
          <cell r="J892">
            <v>0.48959999999999992</v>
          </cell>
          <cell r="K892">
            <v>0.36719999999999997</v>
          </cell>
          <cell r="L892">
            <v>0.25</v>
          </cell>
        </row>
        <row r="893">
          <cell r="A893" t="str">
            <v>87-10-1392</v>
          </cell>
          <cell r="B893" t="str">
            <v>Thuja occ. 'Little Giant'</v>
          </cell>
          <cell r="C893" t="str">
            <v>MP150</v>
          </cell>
          <cell r="D893" t="str">
            <v>Directly</v>
          </cell>
          <cell r="F893">
            <v>0.39999999999999997</v>
          </cell>
          <cell r="G893">
            <v>0.3</v>
          </cell>
          <cell r="H893">
            <v>0.25</v>
          </cell>
          <cell r="J893">
            <v>0.48959999999999992</v>
          </cell>
          <cell r="K893">
            <v>0.36719999999999997</v>
          </cell>
          <cell r="L893">
            <v>0.25</v>
          </cell>
        </row>
        <row r="894">
          <cell r="A894" t="str">
            <v>87-10-0733</v>
          </cell>
          <cell r="B894" t="str">
            <v>Thuja occ. 'Little Giant'</v>
          </cell>
          <cell r="C894" t="str">
            <v>MP144</v>
          </cell>
          <cell r="D894" t="str">
            <v>week 26</v>
          </cell>
          <cell r="F894">
            <v>0.39999999999999997</v>
          </cell>
          <cell r="G894">
            <v>0.3</v>
          </cell>
          <cell r="H894">
            <v>0.25</v>
          </cell>
          <cell r="J894">
            <v>0.48959999999999992</v>
          </cell>
          <cell r="K894">
            <v>0.36719999999999997</v>
          </cell>
          <cell r="L894">
            <v>0.25</v>
          </cell>
        </row>
        <row r="895">
          <cell r="A895" t="str">
            <v>87-10-1393</v>
          </cell>
          <cell r="B895" t="str">
            <v>Thuja occ. 'Malonyana'</v>
          </cell>
          <cell r="C895" t="str">
            <v>MP150</v>
          </cell>
          <cell r="D895" t="str">
            <v>Directly</v>
          </cell>
          <cell r="F895">
            <v>0.44</v>
          </cell>
          <cell r="G895">
            <v>0.34</v>
          </cell>
          <cell r="H895">
            <v>0.28000000000000003</v>
          </cell>
          <cell r="J895">
            <v>0.53856000000000004</v>
          </cell>
          <cell r="K895">
            <v>0.41616000000000003</v>
          </cell>
          <cell r="L895">
            <v>0.28000000000000003</v>
          </cell>
        </row>
        <row r="896">
          <cell r="A896" t="str">
            <v>87-10-0951</v>
          </cell>
          <cell r="B896" t="str">
            <v>Thuja occ. 'Malonyana'</v>
          </cell>
          <cell r="C896" t="str">
            <v>MP144</v>
          </cell>
          <cell r="D896" t="str">
            <v>Directly</v>
          </cell>
          <cell r="F896">
            <v>0.44</v>
          </cell>
          <cell r="G896">
            <v>0.34</v>
          </cell>
          <cell r="H896">
            <v>0.28000000000000003</v>
          </cell>
          <cell r="J896">
            <v>0.53856000000000004</v>
          </cell>
          <cell r="K896">
            <v>0.41616000000000003</v>
          </cell>
          <cell r="L896">
            <v>0.28000000000000003</v>
          </cell>
        </row>
        <row r="897">
          <cell r="A897" t="str">
            <v>87-10-1394</v>
          </cell>
          <cell r="B897" t="str">
            <v>Thuja occ. 'Malonyana Aurea'</v>
          </cell>
          <cell r="C897" t="str">
            <v>MP150</v>
          </cell>
          <cell r="D897" t="str">
            <v>Directly</v>
          </cell>
          <cell r="F897">
            <v>0.44</v>
          </cell>
          <cell r="G897">
            <v>0.34</v>
          </cell>
          <cell r="H897">
            <v>0.28000000000000003</v>
          </cell>
          <cell r="J897">
            <v>0.53856000000000004</v>
          </cell>
          <cell r="K897">
            <v>0.41616000000000003</v>
          </cell>
          <cell r="L897">
            <v>0.28000000000000003</v>
          </cell>
        </row>
        <row r="898">
          <cell r="A898" t="str">
            <v>87-10-0734</v>
          </cell>
          <cell r="B898" t="str">
            <v>Thuja occ. 'Malonyana Aurea'</v>
          </cell>
          <cell r="C898" t="str">
            <v>MP144</v>
          </cell>
          <cell r="D898" t="str">
            <v>Directly</v>
          </cell>
          <cell r="F898">
            <v>0.43</v>
          </cell>
          <cell r="G898">
            <v>0.32</v>
          </cell>
          <cell r="H898">
            <v>0.27</v>
          </cell>
          <cell r="J898">
            <v>0.52632000000000001</v>
          </cell>
          <cell r="K898">
            <v>0.39168000000000003</v>
          </cell>
          <cell r="L898">
            <v>0.27</v>
          </cell>
        </row>
        <row r="899">
          <cell r="A899" t="str">
            <v>87-10-1395</v>
          </cell>
          <cell r="B899" t="str">
            <v>Thuja occ. 'Maria' PBR ®</v>
          </cell>
          <cell r="C899" t="str">
            <v>MP150</v>
          </cell>
          <cell r="D899" t="str">
            <v>Directly</v>
          </cell>
          <cell r="F899">
            <v>1.1500000000000001</v>
          </cell>
          <cell r="G899">
            <v>1.04</v>
          </cell>
          <cell r="H899">
            <v>0.98</v>
          </cell>
          <cell r="J899">
            <v>1.4076000000000002</v>
          </cell>
          <cell r="K899">
            <v>1.2729600000000001</v>
          </cell>
          <cell r="L899">
            <v>0.98</v>
          </cell>
        </row>
        <row r="900">
          <cell r="A900" t="str">
            <v>87-10-0952</v>
          </cell>
          <cell r="B900" t="str">
            <v>Thuja occ. 'Maria' PBR ®</v>
          </cell>
          <cell r="C900" t="str">
            <v>MP144</v>
          </cell>
          <cell r="D900" t="str">
            <v>Directly</v>
          </cell>
          <cell r="F900">
            <v>1.1500000000000001</v>
          </cell>
          <cell r="G900">
            <v>1.04</v>
          </cell>
          <cell r="H900">
            <v>0.98</v>
          </cell>
          <cell r="J900">
            <v>1.4076000000000002</v>
          </cell>
          <cell r="K900">
            <v>1.2729600000000001</v>
          </cell>
          <cell r="L900">
            <v>0.98</v>
          </cell>
        </row>
        <row r="901">
          <cell r="A901" t="str">
            <v>87-10-1396</v>
          </cell>
          <cell r="B901" t="str">
            <v>Thuja occ. 'Mirjam'  PBR ®</v>
          </cell>
          <cell r="C901" t="str">
            <v>MP150</v>
          </cell>
          <cell r="D901" t="str">
            <v>Directly</v>
          </cell>
          <cell r="F901">
            <v>1.08</v>
          </cell>
          <cell r="G901">
            <v>0.97</v>
          </cell>
          <cell r="H901">
            <v>0.91</v>
          </cell>
          <cell r="J901">
            <v>1.32192</v>
          </cell>
          <cell r="K901">
            <v>1.1872799999999999</v>
          </cell>
          <cell r="L901">
            <v>0.91</v>
          </cell>
        </row>
        <row r="902">
          <cell r="A902" t="str">
            <v>87-10-0735</v>
          </cell>
          <cell r="B902" t="str">
            <v>Thuja occ. 'Mirjam'  PBR ®</v>
          </cell>
          <cell r="C902" t="str">
            <v>MP144</v>
          </cell>
          <cell r="D902" t="str">
            <v>Directly</v>
          </cell>
          <cell r="F902">
            <v>1.08</v>
          </cell>
          <cell r="G902">
            <v>0.97</v>
          </cell>
          <cell r="H902">
            <v>0.91</v>
          </cell>
          <cell r="J902">
            <v>1.32192</v>
          </cell>
          <cell r="K902">
            <v>1.1872799999999999</v>
          </cell>
          <cell r="L902">
            <v>0.91</v>
          </cell>
        </row>
        <row r="903">
          <cell r="A903" t="str">
            <v>87-10-1634</v>
          </cell>
          <cell r="B903" t="str">
            <v>Thuja occ. 'Pyramidalis Compacta'</v>
          </cell>
          <cell r="C903" t="str">
            <v>MP150</v>
          </cell>
          <cell r="D903" t="str">
            <v>Directly</v>
          </cell>
          <cell r="F903">
            <v>0.39999999999999997</v>
          </cell>
          <cell r="G903">
            <v>0.3</v>
          </cell>
          <cell r="H903">
            <v>0.25</v>
          </cell>
          <cell r="J903">
            <v>0.48959999999999992</v>
          </cell>
          <cell r="K903">
            <v>0.36719999999999997</v>
          </cell>
          <cell r="L903">
            <v>0.25</v>
          </cell>
        </row>
        <row r="904">
          <cell r="A904" t="str">
            <v>87-10-1397</v>
          </cell>
          <cell r="B904" t="str">
            <v>Thuja occ. 'Rheingold'</v>
          </cell>
          <cell r="C904" t="str">
            <v>MP150</v>
          </cell>
          <cell r="D904" t="str">
            <v>Directly</v>
          </cell>
          <cell r="F904">
            <v>0.39999999999999997</v>
          </cell>
          <cell r="G904">
            <v>0.3</v>
          </cell>
          <cell r="H904">
            <v>0.25</v>
          </cell>
          <cell r="J904">
            <v>0.48959999999999992</v>
          </cell>
          <cell r="K904">
            <v>0.36719999999999997</v>
          </cell>
          <cell r="L904">
            <v>0.25</v>
          </cell>
        </row>
        <row r="905">
          <cell r="A905" t="str">
            <v>87-10-0736</v>
          </cell>
          <cell r="B905" t="str">
            <v>Thuja occ. 'Rheingold'</v>
          </cell>
          <cell r="C905" t="str">
            <v>MP144</v>
          </cell>
          <cell r="D905" t="str">
            <v>Directly</v>
          </cell>
          <cell r="F905">
            <v>0.39999999999999997</v>
          </cell>
          <cell r="G905">
            <v>0.3</v>
          </cell>
          <cell r="H905">
            <v>0.25</v>
          </cell>
          <cell r="J905">
            <v>0.48959999999999992</v>
          </cell>
          <cell r="K905">
            <v>0.36719999999999997</v>
          </cell>
          <cell r="L905">
            <v>0.25</v>
          </cell>
        </row>
        <row r="906">
          <cell r="A906" t="str">
            <v>87-10-1398</v>
          </cell>
          <cell r="B906" t="str">
            <v>Thuja occ. 'Salland'</v>
          </cell>
          <cell r="C906" t="str">
            <v>MP150</v>
          </cell>
          <cell r="D906" t="str">
            <v>Directly</v>
          </cell>
          <cell r="F906">
            <v>0.39999999999999997</v>
          </cell>
          <cell r="G906">
            <v>0.3</v>
          </cell>
          <cell r="H906">
            <v>0.25</v>
          </cell>
          <cell r="J906">
            <v>0.48959999999999992</v>
          </cell>
          <cell r="K906">
            <v>0.36719999999999997</v>
          </cell>
          <cell r="L906">
            <v>0.25</v>
          </cell>
        </row>
        <row r="907">
          <cell r="A907" t="str">
            <v>87-10-0953</v>
          </cell>
          <cell r="B907" t="str">
            <v>Thuja occ. 'Salland'</v>
          </cell>
          <cell r="C907" t="str">
            <v>MP144</v>
          </cell>
          <cell r="D907" t="str">
            <v>Directly</v>
          </cell>
          <cell r="F907">
            <v>0.39999999999999997</v>
          </cell>
          <cell r="G907">
            <v>0.3</v>
          </cell>
          <cell r="H907">
            <v>0.25</v>
          </cell>
          <cell r="J907">
            <v>0.48959999999999992</v>
          </cell>
          <cell r="K907">
            <v>0.36719999999999997</v>
          </cell>
          <cell r="L907">
            <v>0.25</v>
          </cell>
        </row>
        <row r="908">
          <cell r="A908" t="str">
            <v>87-10-1399</v>
          </cell>
          <cell r="B908" t="str">
            <v>Thuja occ. 'Selena'</v>
          </cell>
          <cell r="C908" t="str">
            <v>MP150</v>
          </cell>
          <cell r="D908" t="str">
            <v>Directly</v>
          </cell>
          <cell r="F908">
            <v>0.44</v>
          </cell>
          <cell r="G908">
            <v>0.34</v>
          </cell>
          <cell r="H908">
            <v>0.28000000000000003</v>
          </cell>
          <cell r="J908">
            <v>0.53856000000000004</v>
          </cell>
          <cell r="K908">
            <v>0.41616000000000003</v>
          </cell>
          <cell r="L908">
            <v>0.28000000000000003</v>
          </cell>
        </row>
        <row r="909">
          <cell r="A909" t="str">
            <v>87-10-1218</v>
          </cell>
          <cell r="B909" t="str">
            <v>Thuja occ. 'Selena'</v>
          </cell>
          <cell r="C909" t="str">
            <v>MP144</v>
          </cell>
          <cell r="D909" t="str">
            <v>Directly</v>
          </cell>
          <cell r="F909">
            <v>0.44</v>
          </cell>
          <cell r="G909">
            <v>0.34</v>
          </cell>
          <cell r="H909">
            <v>0.28000000000000003</v>
          </cell>
          <cell r="J909">
            <v>0.53856000000000004</v>
          </cell>
          <cell r="K909">
            <v>0.41616000000000003</v>
          </cell>
          <cell r="L909">
            <v>0.28000000000000003</v>
          </cell>
        </row>
        <row r="910">
          <cell r="A910" t="str">
            <v>87-10-1551</v>
          </cell>
          <cell r="B910" t="str">
            <v>Thuja occ. 'Smaragd'</v>
          </cell>
          <cell r="C910" t="str">
            <v>MP150</v>
          </cell>
          <cell r="D910" t="str">
            <v>Directly</v>
          </cell>
          <cell r="F910">
            <v>0.39999999999999997</v>
          </cell>
          <cell r="G910">
            <v>0.3</v>
          </cell>
          <cell r="H910">
            <v>0.25</v>
          </cell>
          <cell r="J910">
            <v>0.48959999999999992</v>
          </cell>
          <cell r="K910">
            <v>0.36719999999999997</v>
          </cell>
          <cell r="L910">
            <v>0.25</v>
          </cell>
        </row>
        <row r="911">
          <cell r="A911" t="str">
            <v>87-10-0737</v>
          </cell>
          <cell r="B911" t="str">
            <v>Thuja occ. 'Smaragd'</v>
          </cell>
          <cell r="C911" t="str">
            <v>MP144</v>
          </cell>
          <cell r="D911" t="str">
            <v>Directly</v>
          </cell>
          <cell r="F911">
            <v>0.39999999999999997</v>
          </cell>
          <cell r="G911">
            <v>0.3</v>
          </cell>
          <cell r="H911">
            <v>0.25</v>
          </cell>
          <cell r="J911">
            <v>0.48959999999999992</v>
          </cell>
          <cell r="K911">
            <v>0.36719999999999997</v>
          </cell>
          <cell r="L911">
            <v>0.25</v>
          </cell>
        </row>
        <row r="912">
          <cell r="A912" t="str">
            <v>87-10-1552</v>
          </cell>
          <cell r="B912" t="str">
            <v>Thuja occ. 'Stolwijk'</v>
          </cell>
          <cell r="C912" t="str">
            <v>MP150</v>
          </cell>
          <cell r="D912" t="str">
            <v>Directly</v>
          </cell>
          <cell r="F912">
            <v>0.39999999999999997</v>
          </cell>
          <cell r="G912">
            <v>0.3</v>
          </cell>
          <cell r="H912">
            <v>0.25</v>
          </cell>
          <cell r="J912">
            <v>0.48959999999999992</v>
          </cell>
          <cell r="K912">
            <v>0.36719999999999997</v>
          </cell>
          <cell r="L912">
            <v>0.25</v>
          </cell>
        </row>
        <row r="913">
          <cell r="A913" t="str">
            <v>87-10-0738</v>
          </cell>
          <cell r="B913" t="str">
            <v>Thuja occ. 'Stolwijk'</v>
          </cell>
          <cell r="C913" t="str">
            <v>MP144</v>
          </cell>
          <cell r="D913" t="str">
            <v>Directly</v>
          </cell>
          <cell r="F913">
            <v>0.44</v>
          </cell>
          <cell r="G913">
            <v>0.34</v>
          </cell>
          <cell r="H913">
            <v>0.28000000000000003</v>
          </cell>
          <cell r="J913">
            <v>0.53856000000000004</v>
          </cell>
          <cell r="K913">
            <v>0.41616000000000003</v>
          </cell>
          <cell r="L913">
            <v>0.28000000000000003</v>
          </cell>
        </row>
        <row r="914">
          <cell r="A914" t="str">
            <v>87-10-1553</v>
          </cell>
          <cell r="B914" t="str">
            <v>Thuja occ. 'Sunkist'</v>
          </cell>
          <cell r="C914" t="str">
            <v>MP150</v>
          </cell>
          <cell r="D914" t="str">
            <v>Directly</v>
          </cell>
          <cell r="F914">
            <v>0.39999999999999997</v>
          </cell>
          <cell r="G914">
            <v>0.3</v>
          </cell>
          <cell r="H914">
            <v>0.25</v>
          </cell>
          <cell r="J914">
            <v>0.48959999999999992</v>
          </cell>
          <cell r="K914">
            <v>0.36719999999999997</v>
          </cell>
          <cell r="L914">
            <v>0.25</v>
          </cell>
        </row>
        <row r="915">
          <cell r="A915" t="str">
            <v>87-10-0739</v>
          </cell>
          <cell r="B915" t="str">
            <v>Thuja occ. 'Sunkist'</v>
          </cell>
          <cell r="C915" t="str">
            <v>MP144</v>
          </cell>
          <cell r="D915" t="str">
            <v>Directly</v>
          </cell>
          <cell r="F915">
            <v>0.39999999999999997</v>
          </cell>
          <cell r="G915">
            <v>0.3</v>
          </cell>
          <cell r="H915">
            <v>0.25</v>
          </cell>
          <cell r="J915">
            <v>0.48959999999999992</v>
          </cell>
          <cell r="K915">
            <v>0.36719999999999997</v>
          </cell>
          <cell r="L915">
            <v>0.25</v>
          </cell>
        </row>
        <row r="916">
          <cell r="A916" t="str">
            <v>87-10-1400</v>
          </cell>
          <cell r="B916" t="str">
            <v>Thuja occ. 'Teddy'</v>
          </cell>
          <cell r="C916" t="str">
            <v>MP150</v>
          </cell>
          <cell r="D916" t="str">
            <v>WEEK 18</v>
          </cell>
          <cell r="F916">
            <v>0.39999999999999997</v>
          </cell>
          <cell r="G916">
            <v>0.3</v>
          </cell>
          <cell r="H916">
            <v>0.25</v>
          </cell>
          <cell r="J916">
            <v>0.48959999999999992</v>
          </cell>
          <cell r="K916">
            <v>0.36719999999999997</v>
          </cell>
          <cell r="L916">
            <v>0.25</v>
          </cell>
        </row>
        <row r="917">
          <cell r="A917" t="str">
            <v>87-10-0740</v>
          </cell>
          <cell r="B917" t="str">
            <v>Thuja occ. 'Teddy'</v>
          </cell>
          <cell r="C917" t="str">
            <v>MP144</v>
          </cell>
          <cell r="D917" t="str">
            <v>WEEK 18</v>
          </cell>
          <cell r="F917">
            <v>0.39999999999999997</v>
          </cell>
          <cell r="G917">
            <v>0.3</v>
          </cell>
          <cell r="H917">
            <v>0.25</v>
          </cell>
          <cell r="J917">
            <v>0.48959999999999992</v>
          </cell>
          <cell r="K917">
            <v>0.36719999999999997</v>
          </cell>
          <cell r="L917">
            <v>0.25</v>
          </cell>
        </row>
        <row r="918">
          <cell r="A918" t="str">
            <v>87-10-1554</v>
          </cell>
          <cell r="B918" t="str">
            <v>Thuja occ. 'Tiny Tim'</v>
          </cell>
          <cell r="C918" t="str">
            <v>MP150</v>
          </cell>
          <cell r="D918" t="str">
            <v>Directly</v>
          </cell>
          <cell r="F918">
            <v>0.39999999999999997</v>
          </cell>
          <cell r="G918">
            <v>0.3</v>
          </cell>
          <cell r="H918">
            <v>0.25</v>
          </cell>
          <cell r="J918">
            <v>0.48959999999999992</v>
          </cell>
          <cell r="K918">
            <v>0.36719999999999997</v>
          </cell>
          <cell r="L918">
            <v>0.25</v>
          </cell>
        </row>
        <row r="919">
          <cell r="A919" t="str">
            <v>87-10-0741</v>
          </cell>
          <cell r="B919" t="str">
            <v>Thuja occ. 'Tiny Tim'</v>
          </cell>
          <cell r="C919" t="str">
            <v>MP144</v>
          </cell>
          <cell r="D919" t="str">
            <v>week 26</v>
          </cell>
          <cell r="F919">
            <v>0.39999999999999997</v>
          </cell>
          <cell r="G919">
            <v>0.3</v>
          </cell>
          <cell r="H919">
            <v>0.25</v>
          </cell>
          <cell r="J919">
            <v>0.48959999999999992</v>
          </cell>
          <cell r="K919">
            <v>0.36719999999999997</v>
          </cell>
          <cell r="L919">
            <v>0.25</v>
          </cell>
        </row>
        <row r="920">
          <cell r="A920" t="str">
            <v>87-10-1555</v>
          </cell>
          <cell r="B920" t="str">
            <v>Thuja occ. 'Waterfield'</v>
          </cell>
          <cell r="C920" t="str">
            <v>MP150</v>
          </cell>
          <cell r="D920" t="str">
            <v>Directly</v>
          </cell>
          <cell r="F920">
            <v>0.39999999999999997</v>
          </cell>
          <cell r="G920">
            <v>0.3</v>
          </cell>
          <cell r="H920">
            <v>0.25</v>
          </cell>
          <cell r="J920">
            <v>0.48959999999999992</v>
          </cell>
          <cell r="K920">
            <v>0.36719999999999997</v>
          </cell>
          <cell r="L920">
            <v>0.25</v>
          </cell>
        </row>
        <row r="921">
          <cell r="A921" t="str">
            <v>87-10-0954</v>
          </cell>
          <cell r="B921" t="str">
            <v>Thuja occ. 'Waterfield'</v>
          </cell>
          <cell r="C921" t="str">
            <v>MP144</v>
          </cell>
          <cell r="D921" t="str">
            <v>Directly</v>
          </cell>
          <cell r="F921">
            <v>0.39999999999999997</v>
          </cell>
          <cell r="G921">
            <v>0.3</v>
          </cell>
          <cell r="H921">
            <v>0.25</v>
          </cell>
          <cell r="J921">
            <v>0.48959999999999992</v>
          </cell>
          <cell r="K921">
            <v>0.36719999999999997</v>
          </cell>
          <cell r="L921">
            <v>0.25</v>
          </cell>
        </row>
        <row r="922">
          <cell r="A922" t="str">
            <v>87-10-1124</v>
          </cell>
          <cell r="B922" t="str">
            <v>Thuja occ. 'Woodwardii'</v>
          </cell>
          <cell r="C922" t="str">
            <v>MP150</v>
          </cell>
          <cell r="D922" t="str">
            <v>Directly</v>
          </cell>
          <cell r="F922">
            <v>0.39999999999999997</v>
          </cell>
          <cell r="G922">
            <v>0.3</v>
          </cell>
          <cell r="H922">
            <v>0.25</v>
          </cell>
          <cell r="J922">
            <v>0.48959999999999992</v>
          </cell>
          <cell r="K922">
            <v>0.36719999999999997</v>
          </cell>
          <cell r="L922">
            <v>0.25</v>
          </cell>
        </row>
        <row r="923">
          <cell r="A923" t="str">
            <v>87-10-1380</v>
          </cell>
          <cell r="B923" t="str">
            <v>Thuja occ. 'Woodwardii'</v>
          </cell>
          <cell r="C923" t="str">
            <v>MP144</v>
          </cell>
          <cell r="D923" t="str">
            <v>week 26</v>
          </cell>
          <cell r="F923">
            <v>0.39999999999999997</v>
          </cell>
          <cell r="G923">
            <v>0.3</v>
          </cell>
          <cell r="H923">
            <v>0.25</v>
          </cell>
          <cell r="J923">
            <v>0.48959999999999992</v>
          </cell>
          <cell r="K923">
            <v>0.36719999999999997</v>
          </cell>
          <cell r="L923">
            <v>0.25</v>
          </cell>
        </row>
        <row r="924">
          <cell r="A924" t="str">
            <v>87-10-1556</v>
          </cell>
          <cell r="B924" t="str">
            <v>Thuja occ. 'Yellow Ribbon'</v>
          </cell>
          <cell r="C924" t="str">
            <v>MP150</v>
          </cell>
          <cell r="D924" t="str">
            <v>Directly</v>
          </cell>
          <cell r="F924">
            <v>0.39999999999999997</v>
          </cell>
          <cell r="G924">
            <v>0.3</v>
          </cell>
          <cell r="H924">
            <v>0.25</v>
          </cell>
          <cell r="J924">
            <v>0.48959999999999992</v>
          </cell>
          <cell r="K924">
            <v>0.36719999999999997</v>
          </cell>
          <cell r="L924">
            <v>0.25</v>
          </cell>
        </row>
        <row r="925">
          <cell r="A925" t="str">
            <v>87-10-0742</v>
          </cell>
          <cell r="B925" t="str">
            <v>Thuja occ. 'Yellow Ribbon'</v>
          </cell>
          <cell r="C925" t="str">
            <v>MP144</v>
          </cell>
          <cell r="D925" t="str">
            <v>Directly</v>
          </cell>
          <cell r="F925">
            <v>0.44</v>
          </cell>
          <cell r="G925">
            <v>0.34</v>
          </cell>
          <cell r="H925">
            <v>0.28000000000000003</v>
          </cell>
          <cell r="J925">
            <v>0.53856000000000004</v>
          </cell>
          <cell r="K925">
            <v>0.41616000000000003</v>
          </cell>
          <cell r="L925">
            <v>0.28000000000000003</v>
          </cell>
        </row>
        <row r="926">
          <cell r="A926" t="str">
            <v>87-10-1381</v>
          </cell>
          <cell r="B926" t="str">
            <v>Thuja orient. 'Aurea Nana'</v>
          </cell>
          <cell r="C926" t="str">
            <v>MP150</v>
          </cell>
          <cell r="D926" t="str">
            <v>Directly</v>
          </cell>
          <cell r="F926">
            <v>0.66</v>
          </cell>
          <cell r="G926">
            <v>0.55000000000000004</v>
          </cell>
          <cell r="H926">
            <v>0.49</v>
          </cell>
          <cell r="J926">
            <v>0.80784</v>
          </cell>
          <cell r="K926">
            <v>0.67320000000000002</v>
          </cell>
          <cell r="L926">
            <v>0.49</v>
          </cell>
        </row>
        <row r="927">
          <cell r="A927" t="str">
            <v>87-10-1382</v>
          </cell>
          <cell r="B927" t="str">
            <v>Thuja orient. 'Elegantissima'</v>
          </cell>
          <cell r="C927" t="str">
            <v>MP150</v>
          </cell>
          <cell r="D927" t="str">
            <v>Directly</v>
          </cell>
          <cell r="F927">
            <v>0.59000000000000008</v>
          </cell>
          <cell r="G927">
            <v>0.48</v>
          </cell>
          <cell r="H927">
            <v>0.42</v>
          </cell>
          <cell r="J927">
            <v>0.72216000000000014</v>
          </cell>
          <cell r="K927">
            <v>0.58751999999999993</v>
          </cell>
          <cell r="L927">
            <v>0.42</v>
          </cell>
        </row>
        <row r="928">
          <cell r="A928" t="str">
            <v>87-10-1196</v>
          </cell>
          <cell r="B928" t="str">
            <v>Thuja orient. 'Morgan'</v>
          </cell>
          <cell r="C928" t="str">
            <v>MP150</v>
          </cell>
          <cell r="D928" t="str">
            <v>Directly</v>
          </cell>
          <cell r="F928">
            <v>0.66</v>
          </cell>
          <cell r="G928">
            <v>0.55000000000000004</v>
          </cell>
          <cell r="H928">
            <v>0.49</v>
          </cell>
          <cell r="J928">
            <v>0.80784</v>
          </cell>
          <cell r="K928">
            <v>0.67320000000000002</v>
          </cell>
          <cell r="L928">
            <v>0.49</v>
          </cell>
        </row>
        <row r="929">
          <cell r="A929" t="str">
            <v>87-10-1383</v>
          </cell>
          <cell r="B929" t="str">
            <v>Thuja orient. 'Pyramidalis Aurea'</v>
          </cell>
          <cell r="C929" t="str">
            <v>MP150</v>
          </cell>
          <cell r="D929" t="str">
            <v>Directly</v>
          </cell>
          <cell r="F929">
            <v>0.59000000000000008</v>
          </cell>
          <cell r="G929">
            <v>0.48</v>
          </cell>
          <cell r="H929">
            <v>0.42</v>
          </cell>
          <cell r="J929">
            <v>0.72216000000000014</v>
          </cell>
          <cell r="K929">
            <v>0.58751999999999993</v>
          </cell>
          <cell r="L929">
            <v>0.42</v>
          </cell>
        </row>
        <row r="930">
          <cell r="A930" t="str">
            <v>87-10-1695</v>
          </cell>
          <cell r="B930" t="str">
            <v>Thuja plicata 'Atrovirens'</v>
          </cell>
          <cell r="C930" t="str">
            <v>MP150</v>
          </cell>
          <cell r="D930" t="str">
            <v>Directly</v>
          </cell>
          <cell r="F930">
            <v>0.39999999999999997</v>
          </cell>
          <cell r="G930">
            <v>0.3</v>
          </cell>
          <cell r="H930">
            <v>0.25</v>
          </cell>
          <cell r="J930">
            <v>0.48959999999999992</v>
          </cell>
          <cell r="K930">
            <v>0.36719999999999997</v>
          </cell>
          <cell r="L930">
            <v>0.25</v>
          </cell>
        </row>
        <row r="931">
          <cell r="A931" t="str">
            <v>87-10-0745</v>
          </cell>
          <cell r="B931" t="str">
            <v>Thuja plicata 'Atrovirens'</v>
          </cell>
          <cell r="C931" t="str">
            <v>MP144</v>
          </cell>
          <cell r="D931" t="str">
            <v>Directly</v>
          </cell>
          <cell r="F931">
            <v>0.39999999999999997</v>
          </cell>
          <cell r="G931">
            <v>0.3</v>
          </cell>
          <cell r="H931">
            <v>0.25</v>
          </cell>
          <cell r="J931">
            <v>0.48959999999999992</v>
          </cell>
          <cell r="K931">
            <v>0.36719999999999997</v>
          </cell>
          <cell r="L931">
            <v>0.25</v>
          </cell>
        </row>
        <row r="932">
          <cell r="A932" t="str">
            <v>87-10-1557</v>
          </cell>
          <cell r="B932" t="str">
            <v>Thuja plicata 'Cancan'</v>
          </cell>
          <cell r="C932" t="str">
            <v>MP150</v>
          </cell>
          <cell r="D932" t="str">
            <v>Directly</v>
          </cell>
          <cell r="F932">
            <v>0.39999999999999997</v>
          </cell>
          <cell r="G932">
            <v>0.3</v>
          </cell>
          <cell r="H932">
            <v>0.25</v>
          </cell>
          <cell r="J932">
            <v>0.48959999999999992</v>
          </cell>
          <cell r="K932">
            <v>0.36719999999999997</v>
          </cell>
          <cell r="L932">
            <v>0.25</v>
          </cell>
        </row>
        <row r="933">
          <cell r="A933" t="str">
            <v>87-10-0746</v>
          </cell>
          <cell r="B933" t="str">
            <v>Thuja plicata 'Cancan'</v>
          </cell>
          <cell r="C933" t="str">
            <v>MP144</v>
          </cell>
          <cell r="D933" t="str">
            <v>Directly</v>
          </cell>
          <cell r="F933">
            <v>0.39999999999999997</v>
          </cell>
          <cell r="G933">
            <v>0.3</v>
          </cell>
          <cell r="H933">
            <v>0.25</v>
          </cell>
          <cell r="J933">
            <v>0.48959999999999992</v>
          </cell>
          <cell r="K933">
            <v>0.36719999999999997</v>
          </cell>
          <cell r="L933">
            <v>0.25</v>
          </cell>
        </row>
        <row r="934">
          <cell r="A934" t="str">
            <v>87-10-0747</v>
          </cell>
          <cell r="B934" t="str">
            <v>Thuja plicata 'Emerald' PBR ®</v>
          </cell>
          <cell r="C934" t="str">
            <v>MP144</v>
          </cell>
          <cell r="D934" t="str">
            <v>Directly</v>
          </cell>
          <cell r="F934">
            <v>0.87</v>
          </cell>
          <cell r="G934">
            <v>0.76</v>
          </cell>
          <cell r="H934">
            <v>0.7</v>
          </cell>
          <cell r="J934">
            <v>1.06488</v>
          </cell>
          <cell r="K934">
            <v>0.93023999999999996</v>
          </cell>
          <cell r="L934">
            <v>0.7</v>
          </cell>
        </row>
        <row r="935">
          <cell r="A935" t="str">
            <v>87-10-1558</v>
          </cell>
          <cell r="B935" t="str">
            <v>Thuja plicata 'Emerald' PBR ®</v>
          </cell>
          <cell r="C935" t="str">
            <v>MP150</v>
          </cell>
          <cell r="D935" t="str">
            <v>Directly</v>
          </cell>
          <cell r="F935">
            <v>0.87</v>
          </cell>
          <cell r="G935">
            <v>0.76</v>
          </cell>
          <cell r="H935">
            <v>0.7</v>
          </cell>
          <cell r="J935">
            <v>1.06488</v>
          </cell>
          <cell r="K935">
            <v>0.93023999999999996</v>
          </cell>
          <cell r="L935">
            <v>0.7</v>
          </cell>
        </row>
        <row r="936">
          <cell r="A936" t="str">
            <v>87-10-1635</v>
          </cell>
          <cell r="B936" t="str">
            <v>Thuja plicata 'Excelsa'</v>
          </cell>
          <cell r="C936" t="str">
            <v>MP150</v>
          </cell>
          <cell r="D936" t="str">
            <v>Directly</v>
          </cell>
          <cell r="F936">
            <v>0.39999999999999997</v>
          </cell>
          <cell r="G936">
            <v>0.3</v>
          </cell>
          <cell r="H936">
            <v>0.25</v>
          </cell>
          <cell r="J936">
            <v>0.48959999999999992</v>
          </cell>
          <cell r="K936">
            <v>0.36719999999999997</v>
          </cell>
          <cell r="L936">
            <v>0.25</v>
          </cell>
        </row>
        <row r="937">
          <cell r="A937" t="str">
            <v>87-10-0748</v>
          </cell>
          <cell r="B937" t="str">
            <v>Thuja plicata 'Excelsa'</v>
          </cell>
          <cell r="C937" t="str">
            <v>MP144</v>
          </cell>
          <cell r="D937" t="str">
            <v>Directly</v>
          </cell>
          <cell r="F937">
            <v>0.39999999999999997</v>
          </cell>
          <cell r="G937">
            <v>0.3</v>
          </cell>
          <cell r="H937">
            <v>0.25</v>
          </cell>
          <cell r="J937">
            <v>0.48959999999999992</v>
          </cell>
          <cell r="K937">
            <v>0.36719999999999997</v>
          </cell>
          <cell r="L937">
            <v>0.25</v>
          </cell>
        </row>
        <row r="938">
          <cell r="A938" t="str">
            <v>87-10-1636</v>
          </cell>
          <cell r="B938" t="str">
            <v>Thuja plicata 'Gelderland'</v>
          </cell>
          <cell r="C938" t="str">
            <v>MP150</v>
          </cell>
          <cell r="D938" t="str">
            <v>Directly</v>
          </cell>
          <cell r="F938">
            <v>0.39999999999999997</v>
          </cell>
          <cell r="G938">
            <v>0.3</v>
          </cell>
          <cell r="H938">
            <v>0.25</v>
          </cell>
          <cell r="J938">
            <v>0.48959999999999992</v>
          </cell>
          <cell r="K938">
            <v>0.36719999999999997</v>
          </cell>
          <cell r="L938">
            <v>0.25</v>
          </cell>
        </row>
        <row r="939">
          <cell r="A939" t="str">
            <v>87-10-0749</v>
          </cell>
          <cell r="B939" t="str">
            <v>Thuja plicata 'Gelderland'</v>
          </cell>
          <cell r="C939" t="str">
            <v>MP144</v>
          </cell>
          <cell r="D939" t="str">
            <v>Directly</v>
          </cell>
          <cell r="F939">
            <v>0.39999999999999997</v>
          </cell>
          <cell r="G939">
            <v>0.3</v>
          </cell>
          <cell r="H939">
            <v>0.25</v>
          </cell>
          <cell r="J939">
            <v>0.48959999999999992</v>
          </cell>
          <cell r="K939">
            <v>0.36719999999999997</v>
          </cell>
          <cell r="L939">
            <v>0.25</v>
          </cell>
        </row>
        <row r="940">
          <cell r="A940" t="str">
            <v>87-10-1696</v>
          </cell>
          <cell r="B940" t="str">
            <v>Thuja plicata 'Martin'</v>
          </cell>
          <cell r="C940" t="str">
            <v>MP150</v>
          </cell>
          <cell r="D940" t="str">
            <v>Directly</v>
          </cell>
          <cell r="F940">
            <v>0.39999999999999997</v>
          </cell>
          <cell r="G940">
            <v>0.3</v>
          </cell>
          <cell r="H940">
            <v>0.25</v>
          </cell>
          <cell r="J940">
            <v>0.48959999999999992</v>
          </cell>
          <cell r="K940">
            <v>0.36719999999999997</v>
          </cell>
          <cell r="L940">
            <v>0.25</v>
          </cell>
        </row>
        <row r="941">
          <cell r="A941" t="str">
            <v>87-10-0750</v>
          </cell>
          <cell r="B941" t="str">
            <v>Thuja plicata 'Martin'</v>
          </cell>
          <cell r="C941" t="str">
            <v>MP144</v>
          </cell>
          <cell r="D941" t="str">
            <v>Directly</v>
          </cell>
          <cell r="F941">
            <v>0.39999999999999997</v>
          </cell>
          <cell r="G941">
            <v>0.3</v>
          </cell>
          <cell r="H941">
            <v>0.25</v>
          </cell>
          <cell r="J941">
            <v>0.48959999999999992</v>
          </cell>
          <cell r="K941">
            <v>0.36719999999999997</v>
          </cell>
          <cell r="L941">
            <v>0.25</v>
          </cell>
        </row>
        <row r="942">
          <cell r="A942" t="str">
            <v>87-10-1697</v>
          </cell>
          <cell r="B942" t="str">
            <v>Acer palmatum</v>
          </cell>
          <cell r="C942" t="str">
            <v>PL 500</v>
          </cell>
          <cell r="D942" t="str">
            <v>Directly</v>
          </cell>
          <cell r="F942">
            <v>0.62</v>
          </cell>
          <cell r="G942">
            <v>0.51</v>
          </cell>
          <cell r="H942">
            <v>0.45</v>
          </cell>
          <cell r="J942">
            <v>0.75888</v>
          </cell>
          <cell r="K942">
            <v>0.62424000000000002</v>
          </cell>
          <cell r="L942">
            <v>0.45</v>
          </cell>
        </row>
        <row r="943">
          <cell r="A943" t="str">
            <v>87-10-1698</v>
          </cell>
          <cell r="B943" t="str">
            <v>Berberis julianae</v>
          </cell>
          <cell r="C943" t="str">
            <v>PL 500</v>
          </cell>
          <cell r="D943" t="str">
            <v>june 2021</v>
          </cell>
          <cell r="F943">
            <v>0.44</v>
          </cell>
          <cell r="G943">
            <v>0.34</v>
          </cell>
          <cell r="H943">
            <v>0.28000000000000003</v>
          </cell>
          <cell r="J943">
            <v>0.53856000000000004</v>
          </cell>
          <cell r="K943">
            <v>0.41616000000000003</v>
          </cell>
          <cell r="L943">
            <v>0.28000000000000003</v>
          </cell>
        </row>
        <row r="944">
          <cell r="A944" t="str">
            <v>87-10-1699</v>
          </cell>
          <cell r="B944" t="str">
            <v>Berberis thunbergii Atropurpurea</v>
          </cell>
          <cell r="C944" t="str">
            <v>PL 500</v>
          </cell>
          <cell r="D944" t="str">
            <v>june 2021</v>
          </cell>
          <cell r="F944">
            <v>0.44</v>
          </cell>
          <cell r="G944">
            <v>0.34</v>
          </cell>
          <cell r="H944">
            <v>0.28000000000000003</v>
          </cell>
          <cell r="J944">
            <v>0.53856000000000004</v>
          </cell>
          <cell r="K944">
            <v>0.41616000000000003</v>
          </cell>
          <cell r="L944">
            <v>0.28000000000000003</v>
          </cell>
        </row>
        <row r="945">
          <cell r="A945" t="str">
            <v>87-10-1700</v>
          </cell>
          <cell r="B945" t="str">
            <v>Carpinus betulus</v>
          </cell>
          <cell r="C945" t="str">
            <v>PL 500</v>
          </cell>
          <cell r="D945" t="str">
            <v>juni 2021</v>
          </cell>
          <cell r="F945">
            <v>0.44</v>
          </cell>
          <cell r="G945">
            <v>0.34</v>
          </cell>
          <cell r="H945">
            <v>0.28000000000000003</v>
          </cell>
          <cell r="J945">
            <v>0.53856000000000004</v>
          </cell>
          <cell r="K945">
            <v>0.41616000000000003</v>
          </cell>
          <cell r="L945">
            <v>0.28000000000000003</v>
          </cell>
        </row>
        <row r="946">
          <cell r="A946" t="str">
            <v>87-10-1701</v>
          </cell>
          <cell r="B946" t="str">
            <v>Cercis siliquastrum</v>
          </cell>
          <cell r="C946" t="str">
            <v>PL 500</v>
          </cell>
          <cell r="D946" t="str">
            <v>June 2021</v>
          </cell>
          <cell r="F946">
            <v>0.56000000000000005</v>
          </cell>
          <cell r="G946">
            <v>0.45</v>
          </cell>
          <cell r="H946">
            <v>0.39</v>
          </cell>
          <cell r="J946">
            <v>0.68544000000000005</v>
          </cell>
          <cell r="K946">
            <v>0.55080000000000007</v>
          </cell>
          <cell r="L946">
            <v>0.39</v>
          </cell>
        </row>
        <row r="947">
          <cell r="A947" t="str">
            <v>87-10-1702</v>
          </cell>
          <cell r="B947" t="str">
            <v>Cercidiphyllum japonicum</v>
          </cell>
          <cell r="C947" t="str">
            <v>PL 500</v>
          </cell>
          <cell r="D947" t="str">
            <v>June 2021</v>
          </cell>
          <cell r="F947">
            <v>0.8</v>
          </cell>
          <cell r="G947">
            <v>0.69</v>
          </cell>
          <cell r="H947">
            <v>0.63</v>
          </cell>
          <cell r="J947">
            <v>0.97919999999999996</v>
          </cell>
          <cell r="K947">
            <v>0.84455999999999998</v>
          </cell>
          <cell r="L947">
            <v>0.63</v>
          </cell>
        </row>
        <row r="948">
          <cell r="A948" t="str">
            <v>87-10-1703</v>
          </cell>
          <cell r="B948" t="str">
            <v xml:space="preserve">Cornus kousa </v>
          </cell>
          <cell r="C948" t="str">
            <v>PL 500</v>
          </cell>
          <cell r="D948" t="str">
            <v>June 2021</v>
          </cell>
          <cell r="F948">
            <v>0.8</v>
          </cell>
          <cell r="G948">
            <v>0.69</v>
          </cell>
          <cell r="H948">
            <v>0.63</v>
          </cell>
          <cell r="J948">
            <v>0.97919999999999996</v>
          </cell>
          <cell r="K948">
            <v>0.84455999999999998</v>
          </cell>
          <cell r="L948">
            <v>0.63</v>
          </cell>
        </row>
        <row r="949">
          <cell r="A949" t="str">
            <v>87-10-1704</v>
          </cell>
          <cell r="B949" t="str">
            <v>Cornus kousa Chinensis</v>
          </cell>
          <cell r="C949" t="str">
            <v>PL 500</v>
          </cell>
          <cell r="D949" t="str">
            <v>june 2021</v>
          </cell>
          <cell r="F949">
            <v>0.8</v>
          </cell>
          <cell r="G949">
            <v>0.69</v>
          </cell>
          <cell r="H949">
            <v>0.63</v>
          </cell>
          <cell r="J949">
            <v>0.97919999999999996</v>
          </cell>
          <cell r="K949">
            <v>0.84455999999999998</v>
          </cell>
          <cell r="L949">
            <v>0.63</v>
          </cell>
        </row>
        <row r="950">
          <cell r="A950" t="str">
            <v>87-10-1705</v>
          </cell>
          <cell r="B950" t="str">
            <v>Cotinus coggygria</v>
          </cell>
          <cell r="C950" t="str">
            <v>PL 500</v>
          </cell>
          <cell r="D950" t="str">
            <v>june 2021</v>
          </cell>
          <cell r="F950">
            <v>0.48</v>
          </cell>
          <cell r="G950">
            <v>0.37</v>
          </cell>
          <cell r="H950">
            <v>0.31</v>
          </cell>
          <cell r="J950">
            <v>0.58751999999999993</v>
          </cell>
          <cell r="K950">
            <v>0.45288</v>
          </cell>
          <cell r="L950">
            <v>0.31</v>
          </cell>
        </row>
        <row r="951">
          <cell r="A951" t="str">
            <v>87-10-1706</v>
          </cell>
          <cell r="B951" t="str">
            <v>Cotoneaster franchetii</v>
          </cell>
          <cell r="C951" t="str">
            <v>PL 500</v>
          </cell>
          <cell r="D951" t="str">
            <v>june 2021</v>
          </cell>
          <cell r="F951">
            <v>0.48</v>
          </cell>
          <cell r="G951">
            <v>0.37</v>
          </cell>
          <cell r="H951">
            <v>0.31</v>
          </cell>
          <cell r="J951">
            <v>0.58751999999999993</v>
          </cell>
          <cell r="K951">
            <v>0.45288</v>
          </cell>
          <cell r="L951">
            <v>0.31</v>
          </cell>
        </row>
        <row r="952">
          <cell r="A952" t="str">
            <v>87-10-1707</v>
          </cell>
          <cell r="B952" t="str">
            <v>Cotoneaster lacteus</v>
          </cell>
          <cell r="C952" t="str">
            <v>PL 500</v>
          </cell>
          <cell r="D952" t="str">
            <v>june 2021</v>
          </cell>
          <cell r="F952">
            <v>0.48</v>
          </cell>
          <cell r="G952">
            <v>0.37</v>
          </cell>
          <cell r="H952">
            <v>0.31</v>
          </cell>
          <cell r="J952">
            <v>0.58751999999999993</v>
          </cell>
          <cell r="K952">
            <v>0.45288</v>
          </cell>
          <cell r="L952">
            <v>0.31</v>
          </cell>
        </row>
        <row r="953">
          <cell r="A953" t="str">
            <v>87-10-1708</v>
          </cell>
          <cell r="B953" t="str">
            <v>Cotoneaster lucidus</v>
          </cell>
          <cell r="C953" t="str">
            <v>PL 500</v>
          </cell>
          <cell r="D953" t="str">
            <v>juni 2021</v>
          </cell>
          <cell r="F953">
            <v>0.48</v>
          </cell>
          <cell r="G953">
            <v>0.37</v>
          </cell>
          <cell r="H953">
            <v>0.31</v>
          </cell>
          <cell r="J953">
            <v>0.58751999999999993</v>
          </cell>
          <cell r="K953">
            <v>0.45288</v>
          </cell>
          <cell r="L953">
            <v>0.31</v>
          </cell>
        </row>
        <row r="954">
          <cell r="A954" t="str">
            <v>87-10-1709</v>
          </cell>
          <cell r="B954" t="str">
            <v>Cotoneaster simonsii</v>
          </cell>
          <cell r="C954" t="str">
            <v>PL 500</v>
          </cell>
          <cell r="D954" t="str">
            <v>Directly</v>
          </cell>
          <cell r="F954">
            <v>0.48</v>
          </cell>
          <cell r="G954">
            <v>0.37</v>
          </cell>
          <cell r="H954">
            <v>0.31</v>
          </cell>
          <cell r="J954">
            <v>0.58751999999999993</v>
          </cell>
          <cell r="K954">
            <v>0.45288</v>
          </cell>
          <cell r="L954">
            <v>0.31</v>
          </cell>
        </row>
        <row r="955">
          <cell r="A955" t="str">
            <v>87-10-1710</v>
          </cell>
          <cell r="B955" t="str">
            <v>Fagus sylvatica</v>
          </cell>
          <cell r="C955" t="str">
            <v>PL 500</v>
          </cell>
          <cell r="D955" t="str">
            <v>june 2021</v>
          </cell>
          <cell r="F955">
            <v>0.48</v>
          </cell>
          <cell r="G955">
            <v>0.37</v>
          </cell>
          <cell r="H955">
            <v>0.31</v>
          </cell>
          <cell r="J955">
            <v>0.58751999999999993</v>
          </cell>
          <cell r="K955">
            <v>0.45288</v>
          </cell>
          <cell r="L955">
            <v>0.31</v>
          </cell>
        </row>
        <row r="956">
          <cell r="A956" t="str">
            <v>87-10-1711</v>
          </cell>
          <cell r="B956" t="str">
            <v>Fagus sylvatica Atropurpurea</v>
          </cell>
          <cell r="C956" t="str">
            <v>PL 500</v>
          </cell>
          <cell r="D956" t="str">
            <v>june 2021</v>
          </cell>
          <cell r="F956">
            <v>0.8</v>
          </cell>
          <cell r="G956">
            <v>0.69</v>
          </cell>
          <cell r="H956">
            <v>0.63</v>
          </cell>
          <cell r="J956">
            <v>0.97919999999999996</v>
          </cell>
          <cell r="K956">
            <v>0.84455999999999998</v>
          </cell>
          <cell r="L956">
            <v>0.63</v>
          </cell>
        </row>
        <row r="957">
          <cell r="A957" t="str">
            <v>87-10-1712</v>
          </cell>
          <cell r="B957" t="str">
            <v>Ilex aquifolium</v>
          </cell>
          <cell r="C957" t="str">
            <v>PL 500</v>
          </cell>
          <cell r="D957" t="str">
            <v>june 2021</v>
          </cell>
          <cell r="F957">
            <v>0.62</v>
          </cell>
          <cell r="G957">
            <v>0.51</v>
          </cell>
          <cell r="H957">
            <v>0.45</v>
          </cell>
          <cell r="J957">
            <v>0.75888</v>
          </cell>
          <cell r="K957">
            <v>0.62424000000000002</v>
          </cell>
          <cell r="L957">
            <v>0.45</v>
          </cell>
        </row>
        <row r="958">
          <cell r="A958" t="str">
            <v>87-10-1713</v>
          </cell>
          <cell r="B958" t="str">
            <v>Liquidambar styraciflua</v>
          </cell>
          <cell r="C958" t="str">
            <v>PL 500</v>
          </cell>
          <cell r="D958" t="str">
            <v>Directly</v>
          </cell>
          <cell r="F958">
            <v>0.56000000000000005</v>
          </cell>
          <cell r="G958">
            <v>0.45</v>
          </cell>
          <cell r="H958">
            <v>0.39</v>
          </cell>
          <cell r="J958">
            <v>0.68544000000000005</v>
          </cell>
          <cell r="K958">
            <v>0.55080000000000007</v>
          </cell>
          <cell r="L958">
            <v>0.39</v>
          </cell>
        </row>
        <row r="959">
          <cell r="A959" t="str">
            <v>87-10-1714</v>
          </cell>
          <cell r="B959" t="str">
            <v>Mahonia aquifolium</v>
          </cell>
          <cell r="C959" t="str">
            <v>PL 500</v>
          </cell>
          <cell r="D959" t="str">
            <v>June 2021</v>
          </cell>
          <cell r="F959">
            <v>0.48</v>
          </cell>
          <cell r="G959">
            <v>0.37</v>
          </cell>
          <cell r="H959">
            <v>0.31</v>
          </cell>
          <cell r="J959">
            <v>0.58751999999999993</v>
          </cell>
          <cell r="K959">
            <v>0.45288</v>
          </cell>
          <cell r="L959">
            <v>0.31</v>
          </cell>
        </row>
        <row r="960">
          <cell r="A960" t="str">
            <v>87-10-1715</v>
          </cell>
          <cell r="B960" t="str">
            <v>Magnolia kobus</v>
          </cell>
          <cell r="C960" t="str">
            <v>PL 500</v>
          </cell>
          <cell r="D960" t="str">
            <v>Directly</v>
          </cell>
          <cell r="F960">
            <v>1.51</v>
          </cell>
          <cell r="G960">
            <v>1.4</v>
          </cell>
          <cell r="H960">
            <v>1.34</v>
          </cell>
          <cell r="J960">
            <v>1.8482399999999999</v>
          </cell>
          <cell r="K960">
            <v>1.7136</v>
          </cell>
          <cell r="L960">
            <v>1.34</v>
          </cell>
        </row>
        <row r="961">
          <cell r="A961" t="str">
            <v>87-10-1716</v>
          </cell>
          <cell r="B961" t="str">
            <v>Myrica gale</v>
          </cell>
          <cell r="C961" t="str">
            <v>PL 500</v>
          </cell>
          <cell r="D961" t="str">
            <v>Directly</v>
          </cell>
          <cell r="F961">
            <v>0.48</v>
          </cell>
          <cell r="G961">
            <v>0.37</v>
          </cell>
          <cell r="H961">
            <v>0.31</v>
          </cell>
          <cell r="J961">
            <v>0.58751999999999993</v>
          </cell>
          <cell r="K961">
            <v>0.45288</v>
          </cell>
          <cell r="L961">
            <v>0.31</v>
          </cell>
        </row>
        <row r="962">
          <cell r="A962" t="str">
            <v>87-10-1717</v>
          </cell>
          <cell r="B962" t="str">
            <v>Quercus palustris</v>
          </cell>
          <cell r="C962" t="str">
            <v>PL 500</v>
          </cell>
          <cell r="D962" t="str">
            <v>Directly</v>
          </cell>
          <cell r="F962">
            <v>0.74</v>
          </cell>
          <cell r="G962">
            <v>0.63</v>
          </cell>
          <cell r="H962">
            <v>0.56999999999999995</v>
          </cell>
          <cell r="J962">
            <v>0.90576000000000001</v>
          </cell>
          <cell r="K962">
            <v>0.77112000000000003</v>
          </cell>
          <cell r="L962">
            <v>0.56999999999999995</v>
          </cell>
        </row>
        <row r="963">
          <cell r="A963" t="str">
            <v>87-10-1718</v>
          </cell>
          <cell r="B963" t="str">
            <v>Quercus robur</v>
          </cell>
          <cell r="C963" t="str">
            <v>PL 500</v>
          </cell>
          <cell r="D963" t="str">
            <v>Directly</v>
          </cell>
          <cell r="F963">
            <v>0.74</v>
          </cell>
          <cell r="G963">
            <v>0.63</v>
          </cell>
          <cell r="H963">
            <v>0.56999999999999995</v>
          </cell>
          <cell r="J963">
            <v>0.90576000000000001</v>
          </cell>
          <cell r="K963">
            <v>0.77112000000000003</v>
          </cell>
          <cell r="L963">
            <v>0.56999999999999995</v>
          </cell>
        </row>
        <row r="964">
          <cell r="A964" t="str">
            <v>87-10-1719</v>
          </cell>
          <cell r="B964" t="str">
            <v>Syringa josikae</v>
          </cell>
          <cell r="C964" t="str">
            <v>PL 500</v>
          </cell>
          <cell r="D964" t="str">
            <v>Directly</v>
          </cell>
          <cell r="F964">
            <v>0.51</v>
          </cell>
          <cell r="G964">
            <v>0.4</v>
          </cell>
          <cell r="H964">
            <v>0.34</v>
          </cell>
          <cell r="J964">
            <v>0.62424000000000002</v>
          </cell>
          <cell r="K964">
            <v>0.48959999999999998</v>
          </cell>
          <cell r="L964">
            <v>0.34</v>
          </cell>
        </row>
        <row r="965">
          <cell r="A965" t="str">
            <v>87-10-1720</v>
          </cell>
          <cell r="B965" t="str">
            <v>Syringa vulgaris</v>
          </cell>
          <cell r="C965" t="str">
            <v>PL 500</v>
          </cell>
          <cell r="D965" t="str">
            <v>Directly</v>
          </cell>
          <cell r="F965">
            <v>0.51</v>
          </cell>
          <cell r="G965">
            <v>0.4</v>
          </cell>
          <cell r="H965">
            <v>0.34</v>
          </cell>
          <cell r="J965">
            <v>0.62424000000000002</v>
          </cell>
          <cell r="K965">
            <v>0.48959999999999998</v>
          </cell>
          <cell r="L965">
            <v>0.34</v>
          </cell>
        </row>
        <row r="966">
          <cell r="A966" t="str">
            <v>87-10-1721</v>
          </cell>
          <cell r="B966" t="str">
            <v>Abies alba</v>
          </cell>
          <cell r="C966" t="str">
            <v>PL 500</v>
          </cell>
          <cell r="D966" t="str">
            <v>Directly</v>
          </cell>
          <cell r="F966">
            <v>0.67</v>
          </cell>
          <cell r="G966">
            <v>0.56000000000000005</v>
          </cell>
          <cell r="H966">
            <v>0.5</v>
          </cell>
          <cell r="J966">
            <v>0.82008000000000003</v>
          </cell>
          <cell r="K966">
            <v>0.68544000000000005</v>
          </cell>
          <cell r="L966">
            <v>0.5</v>
          </cell>
        </row>
        <row r="967">
          <cell r="A967" t="str">
            <v>87-10-1722</v>
          </cell>
          <cell r="B967" t="str">
            <v>Abies concolor</v>
          </cell>
          <cell r="C967" t="str">
            <v>PL 500</v>
          </cell>
          <cell r="D967" t="str">
            <v>Directly</v>
          </cell>
          <cell r="F967">
            <v>0.65</v>
          </cell>
          <cell r="G967">
            <v>0.54</v>
          </cell>
          <cell r="H967">
            <v>0.48</v>
          </cell>
          <cell r="J967">
            <v>0.79560000000000008</v>
          </cell>
          <cell r="K967">
            <v>0.66095999999999999</v>
          </cell>
          <cell r="L967">
            <v>0.48</v>
          </cell>
        </row>
        <row r="968">
          <cell r="A968" t="str">
            <v>87-10-1723</v>
          </cell>
          <cell r="B968" t="str">
            <v>Abies fraseri</v>
          </cell>
          <cell r="C968" t="str">
            <v>PL 500</v>
          </cell>
          <cell r="D968" t="str">
            <v>Directly</v>
          </cell>
          <cell r="F968">
            <v>0.65</v>
          </cell>
          <cell r="G968">
            <v>0.54</v>
          </cell>
          <cell r="H968">
            <v>0.48</v>
          </cell>
          <cell r="J968">
            <v>0.79560000000000008</v>
          </cell>
          <cell r="K968">
            <v>0.66095999999999999</v>
          </cell>
          <cell r="L968">
            <v>0.48</v>
          </cell>
        </row>
        <row r="969">
          <cell r="A969" t="str">
            <v>87-10-1724</v>
          </cell>
          <cell r="B969" t="str">
            <v>Abies grandis</v>
          </cell>
          <cell r="C969" t="str">
            <v>PL 500</v>
          </cell>
          <cell r="D969" t="str">
            <v>Directly</v>
          </cell>
          <cell r="F969">
            <v>0.70000000000000007</v>
          </cell>
          <cell r="G969">
            <v>0.59</v>
          </cell>
          <cell r="H969">
            <v>0.53</v>
          </cell>
          <cell r="J969">
            <v>0.85680000000000012</v>
          </cell>
          <cell r="K969">
            <v>0.72216000000000002</v>
          </cell>
          <cell r="L969">
            <v>0.53</v>
          </cell>
        </row>
        <row r="970">
          <cell r="A970" t="str">
            <v>87-10-1725</v>
          </cell>
          <cell r="B970" t="str">
            <v>Abies koreana</v>
          </cell>
          <cell r="C970" t="str">
            <v>PL 500</v>
          </cell>
          <cell r="D970" t="str">
            <v>Directly</v>
          </cell>
          <cell r="F970">
            <v>0.56000000000000005</v>
          </cell>
          <cell r="G970">
            <v>0.45</v>
          </cell>
          <cell r="H970">
            <v>0.39</v>
          </cell>
          <cell r="J970">
            <v>0.68544000000000005</v>
          </cell>
          <cell r="K970">
            <v>0.55080000000000007</v>
          </cell>
          <cell r="L970">
            <v>0.39</v>
          </cell>
        </row>
        <row r="971">
          <cell r="A971" t="str">
            <v>87-10-1726</v>
          </cell>
          <cell r="B971" t="str">
            <v>Abies lasiocarpa</v>
          </cell>
          <cell r="C971" t="str">
            <v>PL 500</v>
          </cell>
          <cell r="D971" t="str">
            <v>Directly</v>
          </cell>
          <cell r="F971">
            <v>0.56000000000000005</v>
          </cell>
          <cell r="G971">
            <v>0.45</v>
          </cell>
          <cell r="H971">
            <v>0.39</v>
          </cell>
          <cell r="J971">
            <v>0.68544000000000005</v>
          </cell>
          <cell r="K971">
            <v>0.55080000000000007</v>
          </cell>
          <cell r="L971">
            <v>0.39</v>
          </cell>
        </row>
        <row r="972">
          <cell r="A972" t="str">
            <v>87-10-1727</v>
          </cell>
          <cell r="B972" t="str">
            <v>Abies nordmanniana</v>
          </cell>
          <cell r="C972" t="str">
            <v>PL 500</v>
          </cell>
          <cell r="D972" t="str">
            <v>Directly</v>
          </cell>
          <cell r="F972">
            <v>0.56000000000000005</v>
          </cell>
          <cell r="G972">
            <v>0.45</v>
          </cell>
          <cell r="H972">
            <v>0.39</v>
          </cell>
          <cell r="J972">
            <v>0.68544000000000005</v>
          </cell>
          <cell r="K972">
            <v>0.55080000000000007</v>
          </cell>
          <cell r="L972">
            <v>0.39</v>
          </cell>
        </row>
        <row r="973">
          <cell r="A973" t="str">
            <v>87-10-1728</v>
          </cell>
          <cell r="B973" t="str">
            <v>Abies pinsapo</v>
          </cell>
          <cell r="C973" t="str">
            <v>PL 500</v>
          </cell>
          <cell r="D973" t="str">
            <v>Directly</v>
          </cell>
          <cell r="F973">
            <v>0.76</v>
          </cell>
          <cell r="G973">
            <v>0.65</v>
          </cell>
          <cell r="H973">
            <v>0.59</v>
          </cell>
          <cell r="J973">
            <v>0.93023999999999996</v>
          </cell>
          <cell r="K973">
            <v>0.79560000000000008</v>
          </cell>
          <cell r="L973">
            <v>0.59</v>
          </cell>
        </row>
        <row r="974">
          <cell r="A974" t="str">
            <v>87-10-1729</v>
          </cell>
          <cell r="B974" t="str">
            <v>Abies procera  = nobilis</v>
          </cell>
          <cell r="C974" t="str">
            <v>PL 500</v>
          </cell>
          <cell r="D974" t="str">
            <v>Directly</v>
          </cell>
          <cell r="F974">
            <v>0.56000000000000005</v>
          </cell>
          <cell r="G974">
            <v>0.45</v>
          </cell>
          <cell r="H974">
            <v>0.39</v>
          </cell>
          <cell r="J974">
            <v>0.68544000000000005</v>
          </cell>
          <cell r="K974">
            <v>0.55080000000000007</v>
          </cell>
          <cell r="L974">
            <v>0.39</v>
          </cell>
        </row>
        <row r="975">
          <cell r="A975" t="str">
            <v>87-10-1730</v>
          </cell>
          <cell r="B975" t="str">
            <v>Cedrus deodara</v>
          </cell>
          <cell r="C975" t="str">
            <v>PL 500</v>
          </cell>
          <cell r="D975" t="str">
            <v>june 2020</v>
          </cell>
          <cell r="F975">
            <v>0.56000000000000005</v>
          </cell>
          <cell r="G975">
            <v>0.45</v>
          </cell>
          <cell r="H975">
            <v>0.39</v>
          </cell>
          <cell r="J975">
            <v>0.68544000000000005</v>
          </cell>
          <cell r="K975">
            <v>0.55080000000000007</v>
          </cell>
          <cell r="L975">
            <v>0.39</v>
          </cell>
        </row>
        <row r="976">
          <cell r="A976" t="str">
            <v>87-10-1731</v>
          </cell>
          <cell r="B976" t="str">
            <v>Chamaecyparis lawsoniana</v>
          </cell>
          <cell r="C976" t="str">
            <v>PL 500</v>
          </cell>
          <cell r="D976" t="str">
            <v>Directly</v>
          </cell>
          <cell r="F976">
            <v>0.44</v>
          </cell>
          <cell r="G976">
            <v>0.34</v>
          </cell>
          <cell r="H976">
            <v>0.28000000000000003</v>
          </cell>
          <cell r="J976">
            <v>0.53856000000000004</v>
          </cell>
          <cell r="K976">
            <v>0.41616000000000003</v>
          </cell>
          <cell r="L976">
            <v>0.28000000000000003</v>
          </cell>
        </row>
        <row r="977">
          <cell r="A977" t="str">
            <v>87-10-1732</v>
          </cell>
          <cell r="B977" t="str">
            <v>Cryptomeria japonica</v>
          </cell>
          <cell r="C977" t="str">
            <v>PL 500</v>
          </cell>
          <cell r="D977" t="str">
            <v>Directly</v>
          </cell>
          <cell r="F977">
            <v>0.72000000000000008</v>
          </cell>
          <cell r="G977">
            <v>0.61</v>
          </cell>
          <cell r="H977">
            <v>0.55000000000000004</v>
          </cell>
          <cell r="J977">
            <v>0.88128000000000006</v>
          </cell>
          <cell r="K977">
            <v>0.74663999999999997</v>
          </cell>
          <cell r="L977">
            <v>0.55000000000000004</v>
          </cell>
        </row>
        <row r="978">
          <cell r="A978" t="str">
            <v>87-10-1734</v>
          </cell>
          <cell r="B978" t="str">
            <v>Ginkgo biloba</v>
          </cell>
          <cell r="C978" t="str">
            <v>PL 500</v>
          </cell>
          <cell r="D978" t="str">
            <v>Directly</v>
          </cell>
          <cell r="F978">
            <v>0.88</v>
          </cell>
          <cell r="G978">
            <v>0.77</v>
          </cell>
          <cell r="H978">
            <v>0.71</v>
          </cell>
          <cell r="J978">
            <v>1.0771200000000001</v>
          </cell>
          <cell r="K978">
            <v>0.94247999999999998</v>
          </cell>
          <cell r="L978">
            <v>0.71</v>
          </cell>
        </row>
        <row r="979">
          <cell r="A979" t="str">
            <v>87-10-1733</v>
          </cell>
          <cell r="B979" t="str">
            <v>Juniperus virginiana</v>
          </cell>
          <cell r="C979" t="str">
            <v>PL 500</v>
          </cell>
          <cell r="D979" t="str">
            <v>Directly</v>
          </cell>
          <cell r="F979">
            <v>0.48</v>
          </cell>
          <cell r="G979">
            <v>0.37</v>
          </cell>
          <cell r="H979">
            <v>0.31</v>
          </cell>
          <cell r="J979">
            <v>0.58751999999999993</v>
          </cell>
          <cell r="K979">
            <v>0.45288</v>
          </cell>
          <cell r="L979">
            <v>0.31</v>
          </cell>
        </row>
        <row r="980">
          <cell r="A980" t="str">
            <v>87-10-1735</v>
          </cell>
          <cell r="B980" t="str">
            <v>Larix decidua</v>
          </cell>
          <cell r="C980" t="str">
            <v>PL 500</v>
          </cell>
          <cell r="D980" t="str">
            <v>Directly</v>
          </cell>
          <cell r="F980">
            <v>0.51</v>
          </cell>
          <cell r="G980">
            <v>0.4</v>
          </cell>
          <cell r="H980">
            <v>0.34</v>
          </cell>
          <cell r="J980">
            <v>0.62424000000000002</v>
          </cell>
          <cell r="K980">
            <v>0.48959999999999998</v>
          </cell>
          <cell r="L980">
            <v>0.34</v>
          </cell>
        </row>
        <row r="981">
          <cell r="A981" t="str">
            <v>87-10-1736</v>
          </cell>
          <cell r="B981" t="str">
            <v>Larix kaempferi</v>
          </cell>
          <cell r="C981" t="str">
            <v>PL 500</v>
          </cell>
          <cell r="D981" t="str">
            <v>Directly</v>
          </cell>
          <cell r="F981">
            <v>0.56000000000000005</v>
          </cell>
          <cell r="G981">
            <v>0.45</v>
          </cell>
          <cell r="H981">
            <v>0.39</v>
          </cell>
          <cell r="J981">
            <v>0.68544000000000005</v>
          </cell>
          <cell r="K981">
            <v>0.55080000000000007</v>
          </cell>
          <cell r="L981">
            <v>0.39</v>
          </cell>
        </row>
        <row r="982">
          <cell r="A982" t="str">
            <v>87-10-1737</v>
          </cell>
          <cell r="B982" t="str">
            <v>Larix leptolepis</v>
          </cell>
          <cell r="C982" t="str">
            <v>PL 500</v>
          </cell>
          <cell r="D982" t="str">
            <v>Directly</v>
          </cell>
          <cell r="F982">
            <v>0.48</v>
          </cell>
          <cell r="G982">
            <v>0.37</v>
          </cell>
          <cell r="H982">
            <v>0.31</v>
          </cell>
          <cell r="J982">
            <v>0.58751999999999993</v>
          </cell>
          <cell r="K982">
            <v>0.45288</v>
          </cell>
          <cell r="L982">
            <v>0.31</v>
          </cell>
        </row>
        <row r="983">
          <cell r="A983" t="str">
            <v>87-10-1738</v>
          </cell>
          <cell r="B983" t="str">
            <v>Metasequoia glyptostroboides</v>
          </cell>
          <cell r="C983" t="str">
            <v>PL 500</v>
          </cell>
          <cell r="D983" t="str">
            <v>Directly</v>
          </cell>
          <cell r="F983">
            <v>1.08</v>
          </cell>
          <cell r="G983">
            <v>0.97</v>
          </cell>
          <cell r="H983">
            <v>0.91</v>
          </cell>
          <cell r="J983">
            <v>1.32192</v>
          </cell>
          <cell r="K983">
            <v>1.1872799999999999</v>
          </cell>
          <cell r="L983">
            <v>0.91</v>
          </cell>
        </row>
        <row r="984">
          <cell r="A984" t="str">
            <v>87-10-1739</v>
          </cell>
          <cell r="B984" t="str">
            <v>Picea abies</v>
          </cell>
          <cell r="C984" t="str">
            <v>PL 500</v>
          </cell>
          <cell r="D984" t="str">
            <v>Directly</v>
          </cell>
          <cell r="F984">
            <v>0.58000000000000007</v>
          </cell>
          <cell r="G984">
            <v>0.47</v>
          </cell>
          <cell r="H984">
            <v>0.41</v>
          </cell>
          <cell r="J984">
            <v>0.70992000000000011</v>
          </cell>
          <cell r="K984">
            <v>0.5752799999999999</v>
          </cell>
          <cell r="L984">
            <v>0.41</v>
          </cell>
        </row>
        <row r="985">
          <cell r="A985" t="str">
            <v>87-10-1740</v>
          </cell>
          <cell r="B985" t="str">
            <v>Picea omorika</v>
          </cell>
          <cell r="C985" t="str">
            <v>PL 500</v>
          </cell>
          <cell r="D985" t="str">
            <v>Directly</v>
          </cell>
          <cell r="F985">
            <v>0.44</v>
          </cell>
          <cell r="G985">
            <v>0.34</v>
          </cell>
          <cell r="H985">
            <v>0.28000000000000003</v>
          </cell>
          <cell r="J985">
            <v>0.53856000000000004</v>
          </cell>
          <cell r="K985">
            <v>0.41616000000000003</v>
          </cell>
          <cell r="L985">
            <v>0.28000000000000003</v>
          </cell>
        </row>
        <row r="986">
          <cell r="A986" t="str">
            <v>87-10-1741</v>
          </cell>
          <cell r="B986" t="str">
            <v>Picea pungens Glauca</v>
          </cell>
          <cell r="C986" t="str">
            <v>PL 500</v>
          </cell>
          <cell r="D986" t="str">
            <v>Directly</v>
          </cell>
          <cell r="F986">
            <v>0.48</v>
          </cell>
          <cell r="G986">
            <v>0.37</v>
          </cell>
          <cell r="H986">
            <v>0.31</v>
          </cell>
          <cell r="J986">
            <v>0.58751999999999993</v>
          </cell>
          <cell r="K986">
            <v>0.45288</v>
          </cell>
          <cell r="L986">
            <v>0.31</v>
          </cell>
        </row>
        <row r="987">
          <cell r="A987" t="str">
            <v>87-10-1742</v>
          </cell>
          <cell r="B987" t="str">
            <v>Picea pungens 'Glauca' Apache</v>
          </cell>
          <cell r="C987" t="str">
            <v>PL 500</v>
          </cell>
          <cell r="D987" t="str">
            <v>Directly</v>
          </cell>
          <cell r="F987">
            <v>0.48</v>
          </cell>
          <cell r="G987">
            <v>0.37</v>
          </cell>
          <cell r="H987">
            <v>0.31</v>
          </cell>
          <cell r="J987">
            <v>0.58751999999999993</v>
          </cell>
          <cell r="K987">
            <v>0.45288</v>
          </cell>
          <cell r="L987">
            <v>0.31</v>
          </cell>
        </row>
        <row r="988">
          <cell r="A988" t="str">
            <v>87-10-1743</v>
          </cell>
          <cell r="B988" t="str">
            <v>Picea pungens 'Glauca' Kaibab</v>
          </cell>
          <cell r="C988" t="str">
            <v>PL 500</v>
          </cell>
          <cell r="D988" t="str">
            <v>Directly</v>
          </cell>
          <cell r="F988">
            <v>0.48</v>
          </cell>
          <cell r="G988">
            <v>0.37</v>
          </cell>
          <cell r="H988">
            <v>0.31</v>
          </cell>
          <cell r="J988">
            <v>0.58751999999999993</v>
          </cell>
          <cell r="K988">
            <v>0.45288</v>
          </cell>
          <cell r="L988">
            <v>0.31</v>
          </cell>
        </row>
        <row r="989">
          <cell r="A989" t="str">
            <v>87-10-1744</v>
          </cell>
          <cell r="B989" t="str">
            <v>Picea pungens 'Glauca' Majestic Blue</v>
          </cell>
          <cell r="C989" t="str">
            <v>PL 500</v>
          </cell>
          <cell r="D989" t="str">
            <v>Directly</v>
          </cell>
          <cell r="F989">
            <v>0.48</v>
          </cell>
          <cell r="G989">
            <v>0.37</v>
          </cell>
          <cell r="H989">
            <v>0.31</v>
          </cell>
          <cell r="J989">
            <v>0.58751999999999993</v>
          </cell>
          <cell r="K989">
            <v>0.45288</v>
          </cell>
          <cell r="L989">
            <v>0.31</v>
          </cell>
        </row>
        <row r="990">
          <cell r="A990" t="str">
            <v>87-10-1745</v>
          </cell>
          <cell r="B990" t="str">
            <v>Picea pungens 'Super Blue Seedling'</v>
          </cell>
          <cell r="C990" t="str">
            <v>PL 500</v>
          </cell>
          <cell r="D990" t="str">
            <v>Directly</v>
          </cell>
          <cell r="F990">
            <v>1.28</v>
          </cell>
          <cell r="G990">
            <v>1.17</v>
          </cell>
          <cell r="H990">
            <v>1.1100000000000001</v>
          </cell>
          <cell r="J990">
            <v>1.5667200000000001</v>
          </cell>
          <cell r="K990">
            <v>1.43208</v>
          </cell>
          <cell r="L990">
            <v>1.1100000000000001</v>
          </cell>
        </row>
        <row r="991">
          <cell r="A991" t="str">
            <v>87-10-1746</v>
          </cell>
          <cell r="B991" t="str">
            <v>Pinus aristata</v>
          </cell>
          <cell r="C991" t="str">
            <v>PL 500</v>
          </cell>
          <cell r="D991" t="str">
            <v>Directly</v>
          </cell>
          <cell r="F991">
            <v>0.48</v>
          </cell>
          <cell r="G991">
            <v>0.37</v>
          </cell>
          <cell r="H991">
            <v>0.31</v>
          </cell>
          <cell r="J991">
            <v>0.58751999999999993</v>
          </cell>
          <cell r="K991">
            <v>0.45288</v>
          </cell>
          <cell r="L991">
            <v>0.31</v>
          </cell>
        </row>
        <row r="992">
          <cell r="A992" t="str">
            <v>87-10-1747</v>
          </cell>
          <cell r="B992" t="str">
            <v>Pinus armandii</v>
          </cell>
          <cell r="C992" t="str">
            <v>PL 500</v>
          </cell>
          <cell r="D992" t="str">
            <v>Directly</v>
          </cell>
          <cell r="F992">
            <v>0.58000000000000007</v>
          </cell>
          <cell r="G992">
            <v>0.47</v>
          </cell>
          <cell r="H992">
            <v>0.41</v>
          </cell>
          <cell r="J992">
            <v>0.70992000000000011</v>
          </cell>
          <cell r="K992">
            <v>0.5752799999999999</v>
          </cell>
          <cell r="L992">
            <v>0.41</v>
          </cell>
        </row>
        <row r="993">
          <cell r="A993" t="str">
            <v>87-10-1748</v>
          </cell>
          <cell r="B993" t="str">
            <v>Pinus cembra</v>
          </cell>
          <cell r="C993" t="str">
            <v>PL 500</v>
          </cell>
          <cell r="D993" t="str">
            <v>Directly</v>
          </cell>
          <cell r="F993">
            <v>0.58000000000000007</v>
          </cell>
          <cell r="G993">
            <v>0.47</v>
          </cell>
          <cell r="H993">
            <v>0.41</v>
          </cell>
          <cell r="J993">
            <v>0.70992000000000011</v>
          </cell>
          <cell r="K993">
            <v>0.5752799999999999</v>
          </cell>
          <cell r="L993">
            <v>0.41</v>
          </cell>
        </row>
        <row r="994">
          <cell r="A994" t="str">
            <v>87-10-1749</v>
          </cell>
          <cell r="B994" t="str">
            <v>Pinus contorta</v>
          </cell>
          <cell r="C994" t="str">
            <v>PL 500</v>
          </cell>
          <cell r="D994" t="str">
            <v>Directly</v>
          </cell>
          <cell r="F994">
            <v>0.44</v>
          </cell>
          <cell r="G994">
            <v>0.34</v>
          </cell>
          <cell r="H994">
            <v>0.28000000000000003</v>
          </cell>
          <cell r="J994">
            <v>0.53856000000000004</v>
          </cell>
          <cell r="K994">
            <v>0.41616000000000003</v>
          </cell>
          <cell r="L994">
            <v>0.28000000000000003</v>
          </cell>
        </row>
        <row r="995">
          <cell r="A995" t="str">
            <v>87-10-1784</v>
          </cell>
          <cell r="B995" t="str">
            <v>Pinus grifithii = walichiana</v>
          </cell>
          <cell r="C995" t="str">
            <v>PL 500</v>
          </cell>
          <cell r="D995" t="str">
            <v>Directly</v>
          </cell>
          <cell r="F995">
            <v>0.45999999999999996</v>
          </cell>
          <cell r="G995">
            <v>0.35</v>
          </cell>
          <cell r="H995">
            <v>0.28999999999999998</v>
          </cell>
          <cell r="J995">
            <v>0.56303999999999998</v>
          </cell>
          <cell r="K995">
            <v>0.4284</v>
          </cell>
          <cell r="L995">
            <v>0.28999999999999998</v>
          </cell>
        </row>
        <row r="996">
          <cell r="A996" t="str">
            <v>87-10-1751</v>
          </cell>
          <cell r="B996" t="str">
            <v>Pinus leucodermis</v>
          </cell>
          <cell r="C996" t="str">
            <v>PL 500</v>
          </cell>
          <cell r="D996" t="str">
            <v>Directly</v>
          </cell>
          <cell r="F996">
            <v>0.48</v>
          </cell>
          <cell r="G996">
            <v>0.37</v>
          </cell>
          <cell r="H996">
            <v>0.31</v>
          </cell>
          <cell r="J996">
            <v>0.58751999999999993</v>
          </cell>
          <cell r="K996">
            <v>0.45288</v>
          </cell>
          <cell r="L996">
            <v>0.31</v>
          </cell>
        </row>
        <row r="997">
          <cell r="A997" t="str">
            <v>87-10-1752</v>
          </cell>
          <cell r="B997" t="str">
            <v>Pinus mugo Mughus</v>
          </cell>
          <cell r="C997" t="str">
            <v>PL 500</v>
          </cell>
          <cell r="D997" t="str">
            <v>Directly</v>
          </cell>
          <cell r="F997">
            <v>0.44</v>
          </cell>
          <cell r="G997">
            <v>0.34</v>
          </cell>
          <cell r="H997">
            <v>0.28000000000000003</v>
          </cell>
          <cell r="J997">
            <v>0.53856000000000004</v>
          </cell>
          <cell r="K997">
            <v>0.41616000000000003</v>
          </cell>
          <cell r="L997">
            <v>0.28000000000000003</v>
          </cell>
        </row>
        <row r="998">
          <cell r="A998" t="str">
            <v>87-10-1754</v>
          </cell>
          <cell r="B998" t="str">
            <v>Pinus mugo Pumilio</v>
          </cell>
          <cell r="C998" t="str">
            <v>PL 500</v>
          </cell>
          <cell r="D998" t="str">
            <v>Directly</v>
          </cell>
          <cell r="F998">
            <v>0.44</v>
          </cell>
          <cell r="G998">
            <v>0.34</v>
          </cell>
          <cell r="H998">
            <v>0.28000000000000003</v>
          </cell>
          <cell r="J998">
            <v>0.53856000000000004</v>
          </cell>
          <cell r="K998">
            <v>0.41616000000000003</v>
          </cell>
          <cell r="L998">
            <v>0.28000000000000003</v>
          </cell>
        </row>
        <row r="999">
          <cell r="A999" t="str">
            <v>87-10-1753</v>
          </cell>
          <cell r="B999" t="str">
            <v>Pinus nigra nigra</v>
          </cell>
          <cell r="C999" t="str">
            <v>PL 500</v>
          </cell>
          <cell r="D999" t="str">
            <v>Directly</v>
          </cell>
          <cell r="F999">
            <v>0.44</v>
          </cell>
          <cell r="G999">
            <v>0.34</v>
          </cell>
          <cell r="H999">
            <v>0.28000000000000003</v>
          </cell>
          <cell r="J999">
            <v>0.53856000000000004</v>
          </cell>
          <cell r="K999">
            <v>0.41616000000000003</v>
          </cell>
          <cell r="L999">
            <v>0.28000000000000003</v>
          </cell>
        </row>
        <row r="1000">
          <cell r="A1000" t="str">
            <v>87-10-1755</v>
          </cell>
          <cell r="B1000" t="str">
            <v>Pinus peuce</v>
          </cell>
          <cell r="C1000" t="str">
            <v>PL 500</v>
          </cell>
          <cell r="D1000" t="str">
            <v>Directly</v>
          </cell>
          <cell r="F1000">
            <v>0.49</v>
          </cell>
          <cell r="G1000">
            <v>0.38</v>
          </cell>
          <cell r="H1000">
            <v>0.32</v>
          </cell>
          <cell r="J1000">
            <v>0.59975999999999996</v>
          </cell>
          <cell r="K1000">
            <v>0.46511999999999998</v>
          </cell>
          <cell r="L1000">
            <v>0.32</v>
          </cell>
        </row>
        <row r="1001">
          <cell r="A1001" t="str">
            <v>87-10-1756</v>
          </cell>
          <cell r="B1001" t="str">
            <v>Pinus ponderosa</v>
          </cell>
          <cell r="C1001" t="str">
            <v>PL 500</v>
          </cell>
          <cell r="D1001" t="str">
            <v>Directly</v>
          </cell>
          <cell r="F1001">
            <v>0.49</v>
          </cell>
          <cell r="G1001">
            <v>0.38</v>
          </cell>
          <cell r="H1001">
            <v>0.32</v>
          </cell>
          <cell r="J1001">
            <v>0.59975999999999996</v>
          </cell>
          <cell r="K1001">
            <v>0.46511999999999998</v>
          </cell>
          <cell r="L1001">
            <v>0.32</v>
          </cell>
        </row>
        <row r="1002">
          <cell r="A1002" t="str">
            <v>87-10-1757</v>
          </cell>
          <cell r="B1002" t="str">
            <v>Pinus strobus</v>
          </cell>
          <cell r="C1002" t="str">
            <v>PL 500</v>
          </cell>
          <cell r="D1002" t="str">
            <v>Directly</v>
          </cell>
          <cell r="F1002">
            <v>0.49</v>
          </cell>
          <cell r="G1002">
            <v>0.38</v>
          </cell>
          <cell r="H1002">
            <v>0.32</v>
          </cell>
          <cell r="J1002">
            <v>0.59975999999999996</v>
          </cell>
          <cell r="K1002">
            <v>0.46511999999999998</v>
          </cell>
          <cell r="L1002">
            <v>0.32</v>
          </cell>
        </row>
        <row r="1003">
          <cell r="A1003" t="str">
            <v>87-10-1758</v>
          </cell>
          <cell r="B1003" t="str">
            <v>Pinus sylvestris</v>
          </cell>
          <cell r="C1003" t="str">
            <v>PL 500</v>
          </cell>
          <cell r="D1003" t="str">
            <v>Directly</v>
          </cell>
          <cell r="F1003">
            <v>0.44</v>
          </cell>
          <cell r="G1003">
            <v>0.34</v>
          </cell>
          <cell r="H1003">
            <v>0.28000000000000003</v>
          </cell>
          <cell r="J1003">
            <v>0.53856000000000004</v>
          </cell>
          <cell r="K1003">
            <v>0.41616000000000003</v>
          </cell>
          <cell r="L1003">
            <v>0.28000000000000003</v>
          </cell>
        </row>
        <row r="1004">
          <cell r="A1004" t="str">
            <v>87-10-1759</v>
          </cell>
          <cell r="B1004" t="str">
            <v>Pinus uncinata</v>
          </cell>
          <cell r="C1004" t="str">
            <v>PL 500</v>
          </cell>
          <cell r="D1004" t="str">
            <v>Directly</v>
          </cell>
          <cell r="F1004">
            <v>0.44</v>
          </cell>
          <cell r="G1004">
            <v>0.34</v>
          </cell>
          <cell r="H1004">
            <v>0.28000000000000003</v>
          </cell>
          <cell r="J1004">
            <v>0.53856000000000004</v>
          </cell>
          <cell r="K1004">
            <v>0.41616000000000003</v>
          </cell>
          <cell r="L1004">
            <v>0.28000000000000003</v>
          </cell>
        </row>
        <row r="1005">
          <cell r="A1005" t="str">
            <v>87-10-1760</v>
          </cell>
          <cell r="B1005" t="str">
            <v>Pseudotsuga menziesii</v>
          </cell>
          <cell r="C1005" t="str">
            <v>PL 500</v>
          </cell>
          <cell r="D1005" t="str">
            <v>Directly</v>
          </cell>
          <cell r="F1005">
            <v>0.48</v>
          </cell>
          <cell r="G1005">
            <v>0.37</v>
          </cell>
          <cell r="H1005">
            <v>0.31</v>
          </cell>
          <cell r="J1005">
            <v>0.58751999999999993</v>
          </cell>
          <cell r="K1005">
            <v>0.45288</v>
          </cell>
          <cell r="L1005">
            <v>0.31</v>
          </cell>
        </row>
        <row r="1006">
          <cell r="A1006" t="str">
            <v>87-10-1761</v>
          </cell>
          <cell r="B1006" t="str">
            <v>Sequoiadendron giganteum</v>
          </cell>
          <cell r="C1006" t="str">
            <v>PL 500</v>
          </cell>
          <cell r="D1006" t="str">
            <v>Directly</v>
          </cell>
          <cell r="F1006">
            <v>1.1100000000000001</v>
          </cell>
          <cell r="G1006">
            <v>1</v>
          </cell>
          <cell r="H1006">
            <v>0.94</v>
          </cell>
          <cell r="J1006">
            <v>1.3586400000000001</v>
          </cell>
          <cell r="K1006">
            <v>1.224</v>
          </cell>
          <cell r="L1006">
            <v>0.94</v>
          </cell>
        </row>
        <row r="1007">
          <cell r="A1007" t="str">
            <v>87-10-1762</v>
          </cell>
          <cell r="B1007" t="str">
            <v>Taxodium distichum</v>
          </cell>
          <cell r="C1007" t="str">
            <v>PL 500</v>
          </cell>
          <cell r="D1007" t="str">
            <v>Directly</v>
          </cell>
          <cell r="F1007">
            <v>1.1100000000000001</v>
          </cell>
          <cell r="G1007">
            <v>1</v>
          </cell>
          <cell r="H1007">
            <v>0.94</v>
          </cell>
          <cell r="J1007">
            <v>1.3586400000000001</v>
          </cell>
          <cell r="K1007">
            <v>1.224</v>
          </cell>
          <cell r="L1007">
            <v>0.94</v>
          </cell>
        </row>
        <row r="1008">
          <cell r="A1008" t="str">
            <v>87-10-1763</v>
          </cell>
          <cell r="B1008" t="str">
            <v>Taxus baccata</v>
          </cell>
          <cell r="C1008" t="str">
            <v>PL 500</v>
          </cell>
          <cell r="D1008" t="str">
            <v>Directly</v>
          </cell>
          <cell r="F1008">
            <v>0.56000000000000005</v>
          </cell>
          <cell r="G1008">
            <v>0.45</v>
          </cell>
          <cell r="H1008">
            <v>0.39</v>
          </cell>
          <cell r="J1008">
            <v>0.68544000000000005</v>
          </cell>
          <cell r="K1008">
            <v>0.55080000000000007</v>
          </cell>
          <cell r="L1008">
            <v>0.39</v>
          </cell>
        </row>
        <row r="1009">
          <cell r="A1009" t="str">
            <v>87-10-1764</v>
          </cell>
          <cell r="B1009" t="str">
            <v>Thuja orientalis</v>
          </cell>
          <cell r="C1009" t="str">
            <v>PL 500</v>
          </cell>
          <cell r="D1009" t="str">
            <v>Directly</v>
          </cell>
          <cell r="F1009">
            <v>0.45999999999999996</v>
          </cell>
          <cell r="G1009">
            <v>0.35</v>
          </cell>
          <cell r="H1009">
            <v>0.28999999999999998</v>
          </cell>
          <cell r="J1009">
            <v>0.56303999999999998</v>
          </cell>
          <cell r="K1009">
            <v>0.4284</v>
          </cell>
          <cell r="L1009">
            <v>0.28999999999999998</v>
          </cell>
        </row>
        <row r="1010">
          <cell r="A1010" t="str">
            <v>87-10-1765</v>
          </cell>
          <cell r="B1010" t="str">
            <v>Thuja plicata</v>
          </cell>
          <cell r="C1010" t="str">
            <v>PL 500</v>
          </cell>
          <cell r="D1010" t="str">
            <v>Directly</v>
          </cell>
          <cell r="F1010">
            <v>0.44</v>
          </cell>
          <cell r="G1010">
            <v>0.34</v>
          </cell>
          <cell r="H1010">
            <v>0.28000000000000003</v>
          </cell>
          <cell r="J1010">
            <v>0.53856000000000004</v>
          </cell>
          <cell r="K1010">
            <v>0.41616000000000003</v>
          </cell>
          <cell r="L1010">
            <v>0.28000000000000003</v>
          </cell>
        </row>
        <row r="1011">
          <cell r="A1011" t="str">
            <v>87-10-1766</v>
          </cell>
          <cell r="B1011" t="str">
            <v>Tsuga canadensis</v>
          </cell>
          <cell r="C1011" t="str">
            <v>PL 500</v>
          </cell>
          <cell r="D1011" t="str">
            <v>Directly</v>
          </cell>
          <cell r="F1011">
            <v>0.58000000000000007</v>
          </cell>
          <cell r="G1011">
            <v>0.47</v>
          </cell>
          <cell r="H1011">
            <v>0.41</v>
          </cell>
          <cell r="J1011">
            <v>0.70992000000000011</v>
          </cell>
          <cell r="K1011">
            <v>0.5752799999999999</v>
          </cell>
          <cell r="L1011">
            <v>0.41</v>
          </cell>
        </row>
        <row r="1012">
          <cell r="A1012" t="str">
            <v>87-10-1767</v>
          </cell>
          <cell r="B1012" t="str">
            <v>Tsuga heterophylla</v>
          </cell>
          <cell r="C1012" t="str">
            <v>PL 500</v>
          </cell>
          <cell r="D1012" t="str">
            <v>Directly</v>
          </cell>
          <cell r="F1012">
            <v>0.58000000000000007</v>
          </cell>
          <cell r="G1012">
            <v>0.47</v>
          </cell>
          <cell r="H1012">
            <v>0.41</v>
          </cell>
          <cell r="J1012">
            <v>0.70992000000000011</v>
          </cell>
          <cell r="K1012">
            <v>0.5752799999999999</v>
          </cell>
          <cell r="L1012">
            <v>0.41</v>
          </cell>
        </row>
      </sheetData>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s>
    <sheetDataSet>
      <sheetData sheetId="0"/>
      <sheetData sheetId="1">
        <row r="1">
          <cell r="C1">
            <v>11905</v>
          </cell>
        </row>
        <row r="2">
          <cell r="A2" t="str">
            <v>Артикул</v>
          </cell>
          <cell r="B2" t="str">
            <v>Номенклатура</v>
          </cell>
          <cell r="C2" t="str">
            <v>отказ</v>
          </cell>
        </row>
        <row r="3">
          <cell r="A3" t="str">
            <v>87-104-0004</v>
          </cell>
          <cell r="B3" t="str">
            <v>Пион молочноцветковый (Paeonia lactiflora Albert Crousse BR 2-3 eye)</v>
          </cell>
          <cell r="C3">
            <v>0</v>
          </cell>
        </row>
        <row r="4">
          <cell r="A4" t="str">
            <v>87-104-0005</v>
          </cell>
          <cell r="B4" t="str">
            <v>Пион молочноцветковый (Paeonia lactiflora Albert Crousse BR 3-5 eye)</v>
          </cell>
          <cell r="C4">
            <v>0</v>
          </cell>
        </row>
        <row r="5">
          <cell r="A5" t="str">
            <v>87-104-0010</v>
          </cell>
          <cell r="B5" t="str">
            <v>Пион молочноцветковый (Paeonia lactiflora Alice Harding BR 2-3 eye)</v>
          </cell>
          <cell r="C5">
            <v>0</v>
          </cell>
        </row>
        <row r="6">
          <cell r="A6" t="str">
            <v>87-104-0017</v>
          </cell>
          <cell r="B6" t="str">
            <v>Пион молочноцветковый (Paeonia lactiflora Amalia Olsen BR 3-5 eye)</v>
          </cell>
          <cell r="C6">
            <v>0</v>
          </cell>
        </row>
        <row r="7">
          <cell r="A7" t="str">
            <v>87-104-0018</v>
          </cell>
          <cell r="B7" t="str">
            <v>Пион гибридный (Paeonia hybrida America BR 2-3 eye)</v>
          </cell>
          <cell r="C7">
            <v>0</v>
          </cell>
        </row>
        <row r="8">
          <cell r="A8" t="str">
            <v>87-104-0038</v>
          </cell>
          <cell r="B8" t="str">
            <v>Пион молочноцветковый (Paeonia lactiflora Barbara BR 2-3 eye)</v>
          </cell>
          <cell r="C8">
            <v>0</v>
          </cell>
        </row>
        <row r="9">
          <cell r="A9" t="str">
            <v>87-104-0056</v>
          </cell>
          <cell r="B9" t="str">
            <v>Пион молочноцветковый (Paeonia lactiflora Blush Queen BR 3-5 eye)</v>
          </cell>
          <cell r="C9">
            <v>0</v>
          </cell>
        </row>
        <row r="10">
          <cell r="A10" t="str">
            <v>87-104-0057</v>
          </cell>
          <cell r="B10" t="str">
            <v>Пион гибридный (Paeonia hybrida Blushing Princess BR 2-3 eye)</v>
          </cell>
          <cell r="C10">
            <v>0</v>
          </cell>
        </row>
        <row r="11">
          <cell r="A11" t="str">
            <v>87-104-0089</v>
          </cell>
          <cell r="B11" t="str">
            <v>Пион молочноцветковый (Paeonia lactiflora Butter bowl BR 3-5 eye)</v>
          </cell>
          <cell r="C11">
            <v>0</v>
          </cell>
        </row>
        <row r="12">
          <cell r="A12" t="str">
            <v>87-104-0139</v>
          </cell>
          <cell r="B12" t="str">
            <v>Пион молочноцветковый (Paeonia lactiflora Cora Stubbs BR 3-5 eye)</v>
          </cell>
          <cell r="C12">
            <v>0</v>
          </cell>
        </row>
        <row r="13">
          <cell r="A13" t="str">
            <v>87-104-0148</v>
          </cell>
          <cell r="B13" t="str">
            <v>Пион гибридный (Paeonia hybrida Coral Magic BR 3-5 eye)</v>
          </cell>
          <cell r="C13">
            <v>0</v>
          </cell>
        </row>
        <row r="14">
          <cell r="A14" t="str">
            <v>87-104-0152</v>
          </cell>
          <cell r="B14" t="str">
            <v>Пион молочноцветковый (Paeonia lactiflora Cotton Candy BR 3-5 eye)</v>
          </cell>
          <cell r="C14">
            <v>0</v>
          </cell>
        </row>
        <row r="15">
          <cell r="A15" t="str">
            <v>87-104-0154</v>
          </cell>
          <cell r="B15" t="str">
            <v>Пион молочноцветковый (Paeonia lactiflora Couronne d'Or BR 3-5 eye)</v>
          </cell>
          <cell r="C15">
            <v>0</v>
          </cell>
        </row>
        <row r="16">
          <cell r="A16" t="str">
            <v>87-104-0257</v>
          </cell>
          <cell r="B16" t="str">
            <v>Пион молочноцветковый (Paeonia lactiflora Green Halo BR 2-3 eye)</v>
          </cell>
          <cell r="C16">
            <v>0</v>
          </cell>
        </row>
        <row r="17">
          <cell r="A17" t="str">
            <v>87-104-0258</v>
          </cell>
          <cell r="B17" t="str">
            <v>Пион молочноцветковый (Paeonia lactiflora Green Halo BR 3-5 eye)</v>
          </cell>
          <cell r="C17">
            <v>0</v>
          </cell>
        </row>
        <row r="18">
          <cell r="A18" t="str">
            <v>87-104-0273</v>
          </cell>
          <cell r="B18" t="str">
            <v>Пион молочноцветковый (Paeonia lactiflora Hot Chocolate BR 3-5 eye)</v>
          </cell>
          <cell r="C18">
            <v>0</v>
          </cell>
        </row>
        <row r="19">
          <cell r="A19" t="str">
            <v>87-104-0309</v>
          </cell>
          <cell r="B19" t="str">
            <v xml:space="preserve">Пион молочноцветковый (Paeonia lactiflora Kings Day BR 2-3 eye) </v>
          </cell>
          <cell r="C19">
            <v>0</v>
          </cell>
        </row>
        <row r="20">
          <cell r="A20" t="str">
            <v>87-104-0321</v>
          </cell>
          <cell r="B20" t="str">
            <v>Пион молочноцветковый (Paeonia lactiflora Lady Alexander Duff BR 3-5 eye)</v>
          </cell>
          <cell r="C20">
            <v>0</v>
          </cell>
        </row>
        <row r="21">
          <cell r="A21" t="str">
            <v>87-104-0360</v>
          </cell>
          <cell r="B21" t="str">
            <v>Пион гибридный (Paeonia hybrida Mackinac Grand BR 2-3 eye)</v>
          </cell>
          <cell r="C21">
            <v>0</v>
          </cell>
        </row>
        <row r="22">
          <cell r="A22" t="str">
            <v>87-104-0361</v>
          </cell>
          <cell r="B22" t="str">
            <v>Пион гибридный (Paeonia hybrida Mackinac Grand BR 3-5 eye)</v>
          </cell>
          <cell r="C22">
            <v>0</v>
          </cell>
        </row>
        <row r="23">
          <cell r="A23" t="str">
            <v>87-104-0362</v>
          </cell>
          <cell r="B23" t="str">
            <v>Пион молочноцветковый (Paeonia lactiflora Madame Calot BR 2-3 eye)</v>
          </cell>
          <cell r="C23">
            <v>0</v>
          </cell>
        </row>
        <row r="24">
          <cell r="A24" t="str">
            <v>87-104-0363</v>
          </cell>
          <cell r="B24" t="str">
            <v>Пион молочноцветковый (Paeonia lactiflora Madame Calot BR 3-5 eye)</v>
          </cell>
          <cell r="C24">
            <v>0</v>
          </cell>
        </row>
        <row r="25">
          <cell r="A25" t="str">
            <v>87-104-0367</v>
          </cell>
          <cell r="B25" t="str">
            <v>Пион молочноцветковый (Paeonia lactiflora Madame de Verneville BR 3-5 eye)</v>
          </cell>
          <cell r="C25">
            <v>0</v>
          </cell>
        </row>
        <row r="26">
          <cell r="A26" t="str">
            <v>87-104-0404</v>
          </cell>
          <cell r="B26" t="str">
            <v>Пион молочноцветковый (Paeonia lactiflora Monsieur Jules Elie BR 3-5 eye)</v>
          </cell>
          <cell r="C26">
            <v>0</v>
          </cell>
        </row>
        <row r="27">
          <cell r="A27" t="str">
            <v>87-104-0414</v>
          </cell>
          <cell r="B27" t="str">
            <v>Пион молочноцветковый (Paeonia lactiflora Moon River BR 3-5 eye)</v>
          </cell>
          <cell r="C27">
            <v>0</v>
          </cell>
        </row>
        <row r="28">
          <cell r="A28" t="str">
            <v>87-104-0417</v>
          </cell>
          <cell r="B28" t="str">
            <v>Пион молочноцветковый (Paeonia lactiflora Morning Kiss BR 2-3 eye)</v>
          </cell>
          <cell r="C28">
            <v>0</v>
          </cell>
        </row>
        <row r="29">
          <cell r="A29" t="str">
            <v>87-104-0418</v>
          </cell>
          <cell r="B29" t="str">
            <v>Пион молочноцветковый (Paeonia lactiflora Morning Kiss BR 3-5 eye)</v>
          </cell>
          <cell r="C29">
            <v>0</v>
          </cell>
        </row>
        <row r="30">
          <cell r="A30" t="str">
            <v>87-104-0433</v>
          </cell>
          <cell r="B30" t="str">
            <v>Пион молочноцветковый (Paeonia lactiflora Neon BR 2-3 eye)</v>
          </cell>
          <cell r="C30">
            <v>0</v>
          </cell>
        </row>
        <row r="31">
          <cell r="A31" t="str">
            <v>87-104-0434</v>
          </cell>
          <cell r="B31" t="str">
            <v>Пион молочноцветковый (Paeonia lactiflora Neon BR 3-5 eye)</v>
          </cell>
          <cell r="C31">
            <v>0</v>
          </cell>
        </row>
        <row r="32">
          <cell r="A32" t="str">
            <v>87-104-0442</v>
          </cell>
          <cell r="B32" t="str">
            <v>Пион гибридный (Paeonia hybrida Nosegay BR 3-5 eye)</v>
          </cell>
          <cell r="C32">
            <v>0</v>
          </cell>
        </row>
        <row r="33">
          <cell r="A33" t="str">
            <v>87-104-0462</v>
          </cell>
          <cell r="B33" t="str">
            <v>Пион молочноцветковый (Paeonia lactiflora Peaches and Cream BR 3-5 eye)</v>
          </cell>
          <cell r="C33">
            <v>0</v>
          </cell>
        </row>
        <row r="34">
          <cell r="A34" t="str">
            <v>87-104-0472</v>
          </cell>
          <cell r="B34" t="str">
            <v>Пион молочноцветковый (Paeonia lactiflora Pietertje Vriend BR 2-3 eye)</v>
          </cell>
          <cell r="C34">
            <v>0</v>
          </cell>
        </row>
        <row r="35">
          <cell r="A35" t="str">
            <v>87-104-0473</v>
          </cell>
          <cell r="B35" t="str">
            <v>Пион молочноцветковый (Paeonia lactiflora Pietertje Vriend BR 3-5 eye)</v>
          </cell>
          <cell r="C35">
            <v>0</v>
          </cell>
        </row>
        <row r="36">
          <cell r="A36" t="str">
            <v>87-104-0489</v>
          </cell>
          <cell r="B36" t="str">
            <v>Пион молочноцветковый (Paeonia lactiflora Pink Lemonade BR 3-5 eye)</v>
          </cell>
          <cell r="C36">
            <v>0</v>
          </cell>
        </row>
        <row r="37">
          <cell r="A37" t="str">
            <v>87-104-0491</v>
          </cell>
          <cell r="B37" t="str">
            <v>Пион молочноцветковый (Paeonia lactiflora Pink Luau BR 3-5 eye)</v>
          </cell>
          <cell r="C37">
            <v>0</v>
          </cell>
        </row>
        <row r="38">
          <cell r="A38" t="str">
            <v>87-104-0492</v>
          </cell>
          <cell r="B38" t="str">
            <v>Пион молочноцветковый (Paeonia lactiflora Pink Parfait BR 2-3 eye)</v>
          </cell>
          <cell r="C38">
            <v>0</v>
          </cell>
        </row>
        <row r="39">
          <cell r="A39" t="str">
            <v>87-104-0493</v>
          </cell>
          <cell r="B39" t="str">
            <v>Пион молочноцветковый (Paeonia lactiflora Pink Parfait BR 3-5 eye)</v>
          </cell>
          <cell r="C39">
            <v>0</v>
          </cell>
        </row>
        <row r="40">
          <cell r="A40" t="str">
            <v>87-104-0509</v>
          </cell>
          <cell r="B40" t="str">
            <v>Пион молочноцветковый (Paeonia lactiflora Princess Margaret BR 3-5 eye)</v>
          </cell>
          <cell r="C40">
            <v>0</v>
          </cell>
        </row>
        <row r="41">
          <cell r="A41" t="str">
            <v>87-104-0519</v>
          </cell>
          <cell r="B41" t="str">
            <v>Пион молочноцветковый (Paeonia lactiflora Raspberry Ice BR 3-5 eye)</v>
          </cell>
          <cell r="C41">
            <v>0</v>
          </cell>
        </row>
        <row r="42">
          <cell r="A42" t="str">
            <v>87-104-0528</v>
          </cell>
          <cell r="B42" t="str">
            <v>Пион гибридный (Paeonia hybrida Red Grace BR 2-3 eye)</v>
          </cell>
          <cell r="C42">
            <v>0</v>
          </cell>
        </row>
        <row r="43">
          <cell r="A43" t="str">
            <v>87-104-0529</v>
          </cell>
          <cell r="B43" t="str">
            <v>Пион гибридный (Paeonia hybrida Red Grace BR 3-5 eye)</v>
          </cell>
          <cell r="C43">
            <v>0</v>
          </cell>
        </row>
        <row r="44">
          <cell r="A44" t="str">
            <v>87-104-0538</v>
          </cell>
          <cell r="B44" t="str">
            <v>Пион молочноцветковый (Paeonia lactiflora red spider BR 2-3 eye)</v>
          </cell>
          <cell r="C44">
            <v>0</v>
          </cell>
        </row>
        <row r="45">
          <cell r="A45" t="str">
            <v>87-104-0539</v>
          </cell>
          <cell r="B45" t="str">
            <v>Пион молочноцветковый (Paeonia lactiflora red spider BR 3-5 eye)</v>
          </cell>
          <cell r="C45">
            <v>0</v>
          </cell>
        </row>
        <row r="46">
          <cell r="A46" t="str">
            <v>87-104-0540</v>
          </cell>
          <cell r="B46" t="str">
            <v>Пион молочноцветковый (Paeonia lactiflora Reine Hortense BR 2-3 eye)</v>
          </cell>
          <cell r="C46">
            <v>0</v>
          </cell>
        </row>
        <row r="47">
          <cell r="A47" t="str">
            <v>87-104-0556</v>
          </cell>
          <cell r="B47" t="str">
            <v>Пион гибридный (Paeonia hybrida Salmon Chiffon BR 2-3 eye)</v>
          </cell>
          <cell r="C47">
            <v>0</v>
          </cell>
        </row>
        <row r="48">
          <cell r="A48" t="str">
            <v>87-104-0557</v>
          </cell>
          <cell r="B48" t="str">
            <v>Пион гибридный (Paeonia hybrida Salmon Chiffon BR 3-5 eye)</v>
          </cell>
          <cell r="C48">
            <v>0</v>
          </cell>
        </row>
        <row r="49">
          <cell r="A49" t="str">
            <v>87-104-0583</v>
          </cell>
          <cell r="B49" t="str">
            <v>Пион молочноцветковый (Paeonia lactiflora Snow Mountain BR 3-5 eye)</v>
          </cell>
          <cell r="C49">
            <v>0</v>
          </cell>
        </row>
        <row r="50">
          <cell r="A50" t="str">
            <v>87-104-0594</v>
          </cell>
          <cell r="B50" t="str">
            <v>Пион гибридный (Paeonia hybrida Summer Glow BR 2-3 eye)</v>
          </cell>
          <cell r="C50">
            <v>0</v>
          </cell>
        </row>
        <row r="51">
          <cell r="A51" t="str">
            <v>87-104-0595</v>
          </cell>
          <cell r="B51" t="str">
            <v>Пион гибридный (Paeonia hybrida Summer Glow BR 3-5 eye)</v>
          </cell>
          <cell r="C51">
            <v>0</v>
          </cell>
        </row>
        <row r="52">
          <cell r="A52" t="str">
            <v>87-104-0596</v>
          </cell>
          <cell r="B52" t="str">
            <v>Пион гибридный (Paeonia hybrida Sunny Girl BR 2-3 eye)</v>
          </cell>
          <cell r="C52">
            <v>0</v>
          </cell>
        </row>
        <row r="53">
          <cell r="A53" t="str">
            <v>87-104-0598</v>
          </cell>
          <cell r="B53" t="str">
            <v>Пион молочноцветковый (Paeonia lactiflora Suzie Q BR 2-3 eye)</v>
          </cell>
          <cell r="C53">
            <v>0</v>
          </cell>
        </row>
        <row r="54">
          <cell r="A54" t="str">
            <v>87-104-0599</v>
          </cell>
          <cell r="B54" t="str">
            <v>Пион молочноцветковый (Paeonia lactiflora Suzie Q BR 3-5 eye)</v>
          </cell>
          <cell r="C54">
            <v>0</v>
          </cell>
        </row>
        <row r="55">
          <cell r="A55" t="str">
            <v>87-104-0611</v>
          </cell>
          <cell r="B55" t="str">
            <v>Пион молочноцветковый (Paeonia lactiflora Tom Cat BR 3-5 eye)</v>
          </cell>
          <cell r="C55">
            <v>0</v>
          </cell>
        </row>
        <row r="56">
          <cell r="A56" t="str">
            <v>87-104-0642</v>
          </cell>
          <cell r="B56" t="str">
            <v>Пион молочноцветковый (Paeonia lactiflora White Sarah Bernhardt BR 2-3 eye)</v>
          </cell>
          <cell r="C56">
            <v>0</v>
          </cell>
        </row>
        <row r="57">
          <cell r="A57" t="str">
            <v>87-104-0643</v>
          </cell>
          <cell r="B57" t="str">
            <v>Пион молочноцветковый (Paeonia lactiflora White Sarah Bernhardt BR 3-5 eye)</v>
          </cell>
          <cell r="C57">
            <v>0</v>
          </cell>
        </row>
        <row r="58">
          <cell r="A58" t="str">
            <v>87-104-0644</v>
          </cell>
          <cell r="B58" t="str">
            <v>Пион молочноцветковый (Paeonia lactiflora White Towers BR 2-3 eye)</v>
          </cell>
          <cell r="C58">
            <v>0</v>
          </cell>
        </row>
        <row r="59">
          <cell r="A59" t="str">
            <v>87-104-0645</v>
          </cell>
          <cell r="B59" t="str">
            <v>Пион молочноцветковый (Paeonia lactiflora White Towers BR 3-5 eye)</v>
          </cell>
          <cell r="C59">
            <v>0</v>
          </cell>
        </row>
        <row r="60">
          <cell r="A60" t="str">
            <v>87-104-0657</v>
          </cell>
          <cell r="B60" t="str">
            <v>Пион лекарственный (Paeonia officinalis Alba Plena BR 2/+ eye)</v>
          </cell>
          <cell r="C60">
            <v>0</v>
          </cell>
        </row>
        <row r="61">
          <cell r="A61" t="str">
            <v>87-104-0677</v>
          </cell>
          <cell r="B61" t="str">
            <v>Пион ито-гибрид (Paeonia Itoh-Hybrids Belle Toulousaine BR 2-3 eye)</v>
          </cell>
          <cell r="C61">
            <v>0</v>
          </cell>
        </row>
        <row r="62">
          <cell r="A62" t="str">
            <v>87-104-0689</v>
          </cell>
          <cell r="B62" t="str">
            <v>Пион ито-гибрид (Paeonia Itoh-Hybrids Caroline Constabel BR 2-3 eye)</v>
          </cell>
          <cell r="C62">
            <v>0</v>
          </cell>
        </row>
        <row r="63">
          <cell r="A63" t="str">
            <v>87-104-0703</v>
          </cell>
          <cell r="B63" t="str">
            <v>Пион ито-гибрид (Paeonia Itoh-Hybrids Duchesse de Lorraine BR 2-3 eye)</v>
          </cell>
          <cell r="C63">
            <v>0</v>
          </cell>
        </row>
        <row r="64">
          <cell r="A64" t="str">
            <v>87-104-0705</v>
          </cell>
          <cell r="B64" t="str">
            <v>Пион ито-гибрид (Paeonia Itoh-Hybrids First Arrival BR 2-3 eye)</v>
          </cell>
          <cell r="C64">
            <v>0</v>
          </cell>
        </row>
        <row r="65">
          <cell r="A65" t="str">
            <v>87-104-0711</v>
          </cell>
          <cell r="B65" t="str">
            <v>Пион ито-гибрид (Paeonia Itoh-Hybrids Gordon E. Simonson BR 2-3 eye)</v>
          </cell>
          <cell r="C65">
            <v>0</v>
          </cell>
        </row>
        <row r="66">
          <cell r="A66" t="str">
            <v>87-104-0745</v>
          </cell>
          <cell r="B66" t="str">
            <v>Пион ито-гибрид (Paeonia Itoh-Hybrids Rageddy Ann BR 2-3 eye)</v>
          </cell>
          <cell r="C66">
            <v>0</v>
          </cell>
        </row>
        <row r="67">
          <cell r="A67" t="str">
            <v>87-104-0764</v>
          </cell>
          <cell r="B67" t="str">
            <v>Пион ито-гибрид (Paeonia Itoh-Hybrids Sonoma Halo BR 3-5 eye)</v>
          </cell>
          <cell r="C67">
            <v>0</v>
          </cell>
        </row>
        <row r="68">
          <cell r="A68" t="str">
            <v>87-104-0766</v>
          </cell>
          <cell r="B68" t="str">
            <v>Пион ито-гибрид (Paeonia Itoh-Hybrids Sonoma Yedo BR 3-5 eye)</v>
          </cell>
          <cell r="C68">
            <v>0</v>
          </cell>
        </row>
        <row r="69">
          <cell r="A69" t="str">
            <v>87-104-0786</v>
          </cell>
          <cell r="B69" t="str">
            <v>Пион ито-гибрид (Paeonia Itoh-Hybrids Yellow Doodle Dandy BR 3-5 eye)</v>
          </cell>
          <cell r="C69">
            <v>0</v>
          </cell>
        </row>
        <row r="70">
          <cell r="A70" t="str">
            <v>87-104-0957</v>
          </cell>
          <cell r="B70" t="str">
            <v>Пион ито-гибрид (Paeonia Itoh-Hybrids Sonoma Kaleidoscope BR 3-5 eye)</v>
          </cell>
          <cell r="C70">
            <v>0</v>
          </cell>
        </row>
        <row r="71">
          <cell r="A71" t="str">
            <v>87-107-0091</v>
          </cell>
          <cell r="B71" t="str">
            <v>Пион ито-гибрид (Paeonia Itoh-Hybrids Copper Kettle BR 2/3 eye)</v>
          </cell>
          <cell r="C71">
            <v>0</v>
          </cell>
        </row>
        <row r="72">
          <cell r="A72" t="str">
            <v>87-107-0092</v>
          </cell>
          <cell r="B72" t="str">
            <v>Пион ито-гибрид (Paeonia Itoh-Hybrids Copper Kettle BR 3/5 eye)</v>
          </cell>
          <cell r="C72">
            <v>0</v>
          </cell>
        </row>
        <row r="73">
          <cell r="A73" t="str">
            <v>87-107-0099</v>
          </cell>
          <cell r="B73" t="str">
            <v>Пион ито-гибрид (Paeonia Itoh-Hybrids Hillary BR 2/3 eye)</v>
          </cell>
          <cell r="C73">
            <v>0</v>
          </cell>
        </row>
        <row r="74">
          <cell r="A74" t="str">
            <v>87-107-0100</v>
          </cell>
          <cell r="B74" t="str">
            <v>Пион ито-гибрид (Paeonia Itoh-Hybrids Hillary BR 3/5 eye)</v>
          </cell>
          <cell r="C74">
            <v>240</v>
          </cell>
        </row>
        <row r="75">
          <cell r="A75" t="str">
            <v>87-107-0101</v>
          </cell>
          <cell r="B75" t="str">
            <v>Пион ито-гибрид (Paeonia Itoh-Hybrids Julia Rose BR 2/3 eye)</v>
          </cell>
          <cell r="C75">
            <v>60</v>
          </cell>
        </row>
        <row r="76">
          <cell r="A76" t="str">
            <v>87-107-0125</v>
          </cell>
          <cell r="B76" t="str">
            <v>Пион молочноцветковый (Paeonia lactiflora Krinkled White BR 2/3 eye)</v>
          </cell>
          <cell r="C76">
            <v>75</v>
          </cell>
        </row>
        <row r="77">
          <cell r="A77" t="str">
            <v>87-107-0128</v>
          </cell>
          <cell r="B77" t="str">
            <v>Пион молочноцветковый (Paeonia lactiflora Sorbet BR 2/3 eye)</v>
          </cell>
          <cell r="C77">
            <v>300</v>
          </cell>
        </row>
        <row r="78">
          <cell r="A78" t="str">
            <v>87-107-0129</v>
          </cell>
          <cell r="B78" t="str">
            <v>Пион молочноцветковый (Paeonia lactiflora Sorbet BR 3/5 eye)</v>
          </cell>
          <cell r="C78">
            <v>150</v>
          </cell>
        </row>
        <row r="79">
          <cell r="A79" t="str">
            <v>87-107-0131</v>
          </cell>
          <cell r="B79" t="str">
            <v>Пион молочноцветковый (Paeonia lactiflora Alertie BR 3/5 eye)</v>
          </cell>
          <cell r="C79">
            <v>0</v>
          </cell>
        </row>
        <row r="80">
          <cell r="A80" t="str">
            <v>87-107-0132</v>
          </cell>
          <cell r="B80" t="str">
            <v>Пион молочноцветковый (Paeonia lactiflora Alexander Fleming BR 2/3 eye)</v>
          </cell>
          <cell r="C80">
            <v>0</v>
          </cell>
        </row>
        <row r="81">
          <cell r="A81" t="str">
            <v>87-107-0133</v>
          </cell>
          <cell r="B81" t="str">
            <v>Пион молочноцветковый (Paeonia lactiflora Alexander Fleming BR 3/5 eye)</v>
          </cell>
          <cell r="C81">
            <v>0</v>
          </cell>
        </row>
        <row r="82">
          <cell r="A82" t="str">
            <v>87-107-0137</v>
          </cell>
          <cell r="B82" t="str">
            <v>Пион молочноцветковый (Paeonia lactiflora Angel Cheeks BR 2/3 eye)</v>
          </cell>
          <cell r="C82">
            <v>0</v>
          </cell>
        </row>
        <row r="83">
          <cell r="A83" t="str">
            <v>87-107-0143</v>
          </cell>
          <cell r="B83" t="str">
            <v>Пион молочноцветковый (Paeonia lactiflora Blaze BR 2/3 eye)</v>
          </cell>
          <cell r="C83">
            <v>0</v>
          </cell>
        </row>
        <row r="84">
          <cell r="A84" t="str">
            <v>87-107-0150</v>
          </cell>
          <cell r="B84" t="str">
            <v>Пион молочноцветковый (Paeonia lactiflora Bowl of Cream BR 3/5 eye)</v>
          </cell>
          <cell r="C84">
            <v>0</v>
          </cell>
        </row>
        <row r="85">
          <cell r="A85" t="str">
            <v>87-107-0158</v>
          </cell>
          <cell r="B85" t="str">
            <v>Пион молочноцветковый (Paeonia lactiflora Candy Stripe BR 3/5 eye)</v>
          </cell>
          <cell r="C85">
            <v>0</v>
          </cell>
        </row>
        <row r="86">
          <cell r="A86" t="str">
            <v>87-107-0169</v>
          </cell>
          <cell r="B86" t="str">
            <v>Пион гибридный (Paeonia hybrida Coral Supreme BR 2/3 eye)</v>
          </cell>
          <cell r="C86">
            <v>0</v>
          </cell>
        </row>
        <row r="87">
          <cell r="A87" t="str">
            <v>87-107-0170</v>
          </cell>
          <cell r="B87" t="str">
            <v>Пион гибридный (Paeonia hybrida Coral Supreme BR 3/5 eye)</v>
          </cell>
          <cell r="C87">
            <v>0</v>
          </cell>
        </row>
        <row r="88">
          <cell r="A88" t="str">
            <v>87-107-0171</v>
          </cell>
          <cell r="B88" t="str">
            <v>Пион гибридный (Paeonia hybrida Cytherea BR 2/3 eye)</v>
          </cell>
          <cell r="C88">
            <v>0</v>
          </cell>
        </row>
        <row r="89">
          <cell r="A89" t="str">
            <v>87-107-0172</v>
          </cell>
          <cell r="B89" t="str">
            <v>Пион гибридный (Paeonia hybrida Cytherea BR 3/5 eye)</v>
          </cell>
          <cell r="C89">
            <v>0</v>
          </cell>
        </row>
        <row r="90">
          <cell r="A90" t="str">
            <v>87-107-0173</v>
          </cell>
          <cell r="B90" t="str">
            <v>Пион молочноцветковый (Paeonia lactiflora Dinner Plate BR 2/3 eye)</v>
          </cell>
          <cell r="C90">
            <v>0</v>
          </cell>
        </row>
        <row r="91">
          <cell r="A91" t="str">
            <v>87-107-0174</v>
          </cell>
          <cell r="B91" t="str">
            <v>Пион молочноцветковый (Paeonia lactiflora Dinner Plate BR 3/5 eye)</v>
          </cell>
          <cell r="C91">
            <v>100</v>
          </cell>
        </row>
        <row r="92">
          <cell r="A92" t="str">
            <v>87-107-0177</v>
          </cell>
          <cell r="B92" t="str">
            <v>Пион молочноцветковый (Paeonia lactiflora Duchesse de Nemours BR 2/3 eye)</v>
          </cell>
          <cell r="C92">
            <v>0</v>
          </cell>
        </row>
        <row r="93">
          <cell r="A93" t="str">
            <v>87-107-0178</v>
          </cell>
          <cell r="B93" t="str">
            <v>Пион молочноцветковый (Paeonia lactiflora Duchesse de Nemours BR 3/5 eye)</v>
          </cell>
          <cell r="C93">
            <v>0</v>
          </cell>
        </row>
        <row r="94">
          <cell r="A94" t="str">
            <v>87-107-0183</v>
          </cell>
          <cell r="B94" t="str">
            <v>Пион молочноцветковый (Paeonia lactiflora Elsa Sass BR 2/3 eye)</v>
          </cell>
          <cell r="C94">
            <v>0</v>
          </cell>
        </row>
        <row r="95">
          <cell r="A95" t="str">
            <v>87-107-0184</v>
          </cell>
          <cell r="B95" t="str">
            <v>Пион молочноцветковый (Paeonia lactiflora Elsa Sass BR 3/5 eye)</v>
          </cell>
          <cell r="C95">
            <v>100</v>
          </cell>
        </row>
        <row r="96">
          <cell r="A96" t="str">
            <v>87-107-0195</v>
          </cell>
          <cell r="B96" t="str">
            <v>Пион молочноцветковый (Paeonia lactiflora Florence Nicholls BR 2/3 eye)</v>
          </cell>
          <cell r="C96">
            <v>100</v>
          </cell>
        </row>
        <row r="97">
          <cell r="A97" t="str">
            <v>87-107-0197</v>
          </cell>
          <cell r="B97" t="str">
            <v>Пион молочноцветковый (Paeonia lactiflora Gardenia BR 2/3 eye)</v>
          </cell>
          <cell r="C97">
            <v>0</v>
          </cell>
        </row>
        <row r="98">
          <cell r="A98" t="str">
            <v>87-107-0198</v>
          </cell>
          <cell r="B98" t="str">
            <v>Пион молочноцветковый (Paeonia lactiflora Gardenia BR 3/5 eye)</v>
          </cell>
          <cell r="C98">
            <v>0</v>
          </cell>
        </row>
        <row r="99">
          <cell r="A99" t="str">
            <v>87-107-0200</v>
          </cell>
          <cell r="B99" t="str">
            <v>Пион молочноцветковый (Paeonia lactiflora Gay Paree BR 3/5 eye)</v>
          </cell>
          <cell r="C99">
            <v>0</v>
          </cell>
        </row>
        <row r="100">
          <cell r="A100" t="str">
            <v>87-107-0204</v>
          </cell>
          <cell r="B100" t="str">
            <v>Пион молочноцветковый (Paeonia lactiflora Honey Gold BR 3/5 eye)</v>
          </cell>
          <cell r="C100">
            <v>0</v>
          </cell>
        </row>
        <row r="101">
          <cell r="A101" t="str">
            <v>87-107-0208</v>
          </cell>
          <cell r="B101" t="str">
            <v>Пион молочноцветковый (Paeonia lactiflora Inspecteur Lavergne BR 2/3 eye)</v>
          </cell>
          <cell r="C101">
            <v>0</v>
          </cell>
        </row>
        <row r="102">
          <cell r="A102" t="str">
            <v>87-107-0209</v>
          </cell>
          <cell r="B102" t="str">
            <v>Пион молочноцветковый (Paeonia lactiflora Inspecteur Lavergne BR 3/5 eye)</v>
          </cell>
          <cell r="C102">
            <v>50</v>
          </cell>
        </row>
        <row r="103">
          <cell r="A103" t="str">
            <v>87-107-0213</v>
          </cell>
          <cell r="B103" t="str">
            <v>Пион молочноцветковый (Paeonia lactiflora Kansas BR 2/3 eye)</v>
          </cell>
          <cell r="C103">
            <v>0</v>
          </cell>
        </row>
        <row r="104">
          <cell r="A104" t="str">
            <v>87-107-0214</v>
          </cell>
          <cell r="B104" t="str">
            <v>Пион молочноцветковый (Paeonia lactiflora Kansas BR 3/5 eye)</v>
          </cell>
          <cell r="C104">
            <v>50</v>
          </cell>
        </row>
        <row r="105">
          <cell r="A105" t="str">
            <v>87-107-0216</v>
          </cell>
          <cell r="B105" t="str">
            <v>Пион молочноцветковый (Paeonia lactiflora Karl Rosenfield BR 2/3 eye)</v>
          </cell>
          <cell r="C105">
            <v>0</v>
          </cell>
        </row>
        <row r="106">
          <cell r="A106" t="str">
            <v>87-107-0224</v>
          </cell>
          <cell r="B106" t="str">
            <v>Пион молочноцветковый (Paeonia lactiflora Lilian Wild BR 3/5 eye)</v>
          </cell>
          <cell r="C106">
            <v>0</v>
          </cell>
        </row>
        <row r="107">
          <cell r="A107" t="str">
            <v>87-107-0234</v>
          </cell>
          <cell r="B107" t="str">
            <v>Пион молочноцветковый (Paeonia lactiflora Mothers Choice BR 2/3 eye)</v>
          </cell>
          <cell r="C107">
            <v>75</v>
          </cell>
        </row>
        <row r="108">
          <cell r="A108" t="str">
            <v>87-107-0235</v>
          </cell>
          <cell r="B108" t="str">
            <v>Пион молочноцветковый (Paeonia lactiflora Mothers Choice BR 3/5 eye)</v>
          </cell>
          <cell r="C108">
            <v>0</v>
          </cell>
        </row>
        <row r="109">
          <cell r="A109" t="str">
            <v>87-107-0238</v>
          </cell>
          <cell r="B109" t="str">
            <v>Пион молочноцветковый (Paeonia lactiflora Ole Faithful BR 2/3 eye)</v>
          </cell>
          <cell r="C109">
            <v>0</v>
          </cell>
        </row>
        <row r="110">
          <cell r="A110" t="str">
            <v>87-107-0241</v>
          </cell>
          <cell r="B110" t="str">
            <v>Пион молочноцветковый (Paeonia lactiflora Paul M. Wild BR 3/5 eye)</v>
          </cell>
          <cell r="C110">
            <v>50</v>
          </cell>
        </row>
        <row r="111">
          <cell r="A111" t="str">
            <v>87-107-0242</v>
          </cell>
          <cell r="B111" t="str">
            <v>Пион гибридный (Paeonia hybrida Paula Fay BR 2/3 eye)</v>
          </cell>
          <cell r="C111">
            <v>0</v>
          </cell>
        </row>
        <row r="112">
          <cell r="A112" t="str">
            <v>87-107-0243</v>
          </cell>
          <cell r="B112" t="str">
            <v>Пион гибридный (Paeonia hybrida Paula Fay BR 3/5 eye)</v>
          </cell>
          <cell r="C112">
            <v>0</v>
          </cell>
        </row>
        <row r="113">
          <cell r="A113" t="str">
            <v>87-107-0245</v>
          </cell>
          <cell r="B113" t="str">
            <v>Пион молочноцветковый (Paeonia lactiflora Pecher BR 2/3 eye)</v>
          </cell>
          <cell r="C113">
            <v>0</v>
          </cell>
        </row>
        <row r="114">
          <cell r="A114" t="str">
            <v>87-107-0246</v>
          </cell>
          <cell r="B114" t="str">
            <v>Пион молочноцветковый (Paeonia lactiflora Pecher BR 3/5 eye)</v>
          </cell>
          <cell r="C114">
            <v>50</v>
          </cell>
        </row>
        <row r="115">
          <cell r="A115" t="str">
            <v>87-107-0253</v>
          </cell>
          <cell r="B115" t="str">
            <v>Пион молочноцветковый (Paeonia lactiflora President Wilson BR 2/3 eye)</v>
          </cell>
          <cell r="C115">
            <v>0</v>
          </cell>
        </row>
        <row r="116">
          <cell r="A116" t="str">
            <v>87-107-0254</v>
          </cell>
          <cell r="B116" t="str">
            <v>Пион молочноцветковый (Paeonia lactiflora President Wilson BR 3/5 eye)</v>
          </cell>
          <cell r="C116">
            <v>0</v>
          </cell>
        </row>
        <row r="117">
          <cell r="A117" t="str">
            <v>87-107-0298</v>
          </cell>
          <cell r="B117" t="str">
            <v>Пион молочноцветковый (Paeonia lactiflora Nippon Beauty BR 3/5 eye)</v>
          </cell>
          <cell r="C117">
            <v>0</v>
          </cell>
        </row>
        <row r="118">
          <cell r="A118" t="str">
            <v>87-107-0311</v>
          </cell>
          <cell r="B118" t="str">
            <v>Пион лекарственный (Paeonia officinalis Anemoniflora BR 3/5 eye)</v>
          </cell>
          <cell r="C118">
            <v>50</v>
          </cell>
        </row>
        <row r="119">
          <cell r="A119" t="str">
            <v>87-107-0314</v>
          </cell>
          <cell r="B119" t="str">
            <v>Пион гибридный (Paeonia hybrida Red Charm BR 2/3 eye)</v>
          </cell>
          <cell r="C119">
            <v>0</v>
          </cell>
        </row>
        <row r="120">
          <cell r="A120" t="str">
            <v>87-107-0315</v>
          </cell>
          <cell r="B120" t="str">
            <v>Пион гибридный (Paeonia hybrida Red Charm BR 3/5 eye)</v>
          </cell>
          <cell r="C120">
            <v>100</v>
          </cell>
        </row>
        <row r="121">
          <cell r="A121" t="str">
            <v>87-52-0002</v>
          </cell>
          <cell r="B121" t="str">
            <v>Пион Ито (Paeonia Itoh Bartzella BR 2-3 глазка)</v>
          </cell>
          <cell r="C121">
            <v>0</v>
          </cell>
        </row>
        <row r="122">
          <cell r="A122" t="str">
            <v>87-52-0003</v>
          </cell>
          <cell r="B122" t="str">
            <v>Пион Ито (Paeonia Itoh Border Charm BR 2-3 глазка)</v>
          </cell>
          <cell r="C122">
            <v>0</v>
          </cell>
        </row>
        <row r="123">
          <cell r="A123" t="str">
            <v>87-52-0004</v>
          </cell>
          <cell r="B123" t="str">
            <v xml:space="preserve">Пион Ито (Paeonia Itoh Callies Memory BR 2-3 глазка) </v>
          </cell>
          <cell r="C123">
            <v>85</v>
          </cell>
        </row>
        <row r="124">
          <cell r="A124" t="str">
            <v>87-52-0005</v>
          </cell>
          <cell r="B124" t="str">
            <v xml:space="preserve">Пион Ито (Paeonia Itoh Canary Brilliants BR 2-3 глазка) </v>
          </cell>
          <cell r="C124">
            <v>170</v>
          </cell>
        </row>
        <row r="125">
          <cell r="A125" t="str">
            <v>87-52-0007</v>
          </cell>
          <cell r="B125" t="str">
            <v>Пион Ито (Paeonia Itoh Cora Louise BR 2-3 глазка)</v>
          </cell>
          <cell r="C125">
            <v>0</v>
          </cell>
        </row>
        <row r="126">
          <cell r="A126" t="str">
            <v>87-52-0011</v>
          </cell>
          <cell r="B126" t="str">
            <v>Пион Ито (Paeonia Itoh Hillary BR 2-3 глазка)</v>
          </cell>
          <cell r="C126">
            <v>0</v>
          </cell>
        </row>
        <row r="127">
          <cell r="A127" t="str">
            <v>87-52-0018</v>
          </cell>
          <cell r="B127" t="str">
            <v>Пион Ито (Paeonia Itoh Pastel Splendour BR 2-3 глазка)</v>
          </cell>
          <cell r="C127">
            <v>0</v>
          </cell>
        </row>
        <row r="128">
          <cell r="A128" t="str">
            <v>87-52-0019</v>
          </cell>
          <cell r="B128" t="str">
            <v>Пион Ито (Paeonia Itoh Pink Adour BR 2-3 глазка)</v>
          </cell>
          <cell r="C128">
            <v>0</v>
          </cell>
        </row>
        <row r="129">
          <cell r="A129" t="str">
            <v>87-52-0021</v>
          </cell>
          <cell r="B129" t="str">
            <v>Пион Ито (Paeonia Itoh Scarlet Heaven BR 2-3 глазка)</v>
          </cell>
          <cell r="C129">
            <v>0</v>
          </cell>
        </row>
        <row r="130">
          <cell r="A130" t="str">
            <v>87-52-0034</v>
          </cell>
          <cell r="B130" t="str">
            <v>Пион (Paeonia Patio Peony  Athens BR 2-3 глазка)</v>
          </cell>
          <cell r="C130">
            <v>75</v>
          </cell>
        </row>
        <row r="131">
          <cell r="A131" t="str">
            <v>87-52-0035</v>
          </cell>
          <cell r="B131" t="str">
            <v>Пион (Paeonia Patio Peony Dublin BR 2-3 глазка)</v>
          </cell>
          <cell r="C131">
            <v>75</v>
          </cell>
        </row>
        <row r="132">
          <cell r="A132" t="str">
            <v>87-52-0036</v>
          </cell>
          <cell r="B132" t="str">
            <v>Пион (Paeonia Patio Peony Kiev BR 2-3 глазка)</v>
          </cell>
          <cell r="C132">
            <v>75</v>
          </cell>
        </row>
        <row r="133">
          <cell r="A133" t="str">
            <v>87-52-0037</v>
          </cell>
          <cell r="B133" t="str">
            <v>Пион (Paeonia Patio Peony London BR 2-3 глазка)</v>
          </cell>
          <cell r="C133">
            <v>0</v>
          </cell>
        </row>
        <row r="134">
          <cell r="A134" t="str">
            <v>87-52-0038</v>
          </cell>
          <cell r="B134" t="str">
            <v>Пион (Paeonia Patio Peony Madrid BR 2-3 глазка)</v>
          </cell>
          <cell r="C134">
            <v>0</v>
          </cell>
        </row>
        <row r="135">
          <cell r="A135" t="str">
            <v>87-52-0039</v>
          </cell>
          <cell r="B135" t="str">
            <v>Пион (Paeonia Patio Peony Moscow BR 2-3 глазка)</v>
          </cell>
          <cell r="C135">
            <v>75</v>
          </cell>
        </row>
        <row r="136">
          <cell r="A136" t="str">
            <v>87-52-0041</v>
          </cell>
          <cell r="B136" t="str">
            <v>Пион (Paeonia Patio Peony Rome BR 2-3 глазка)</v>
          </cell>
          <cell r="C136">
            <v>0</v>
          </cell>
        </row>
        <row r="137">
          <cell r="A137" t="str">
            <v>87-52-0042</v>
          </cell>
          <cell r="B137" t="str">
            <v>Пион (Paeonia Alertie BR 2-3 глазка)</v>
          </cell>
          <cell r="C137">
            <v>0</v>
          </cell>
        </row>
        <row r="138">
          <cell r="A138" t="str">
            <v>87-52-0043</v>
          </cell>
          <cell r="B138" t="str">
            <v>Пион (Paeonia Alexander Fleming BR 2-3 глазка)</v>
          </cell>
          <cell r="C138">
            <v>0</v>
          </cell>
        </row>
        <row r="139">
          <cell r="A139" t="str">
            <v>87-52-0050</v>
          </cell>
          <cell r="B139" t="str">
            <v>Пион (Paeonia Bella Donna BR 2-3 глазка)</v>
          </cell>
          <cell r="C139">
            <v>0</v>
          </cell>
        </row>
        <row r="140">
          <cell r="A140" t="str">
            <v>87-52-0053</v>
          </cell>
          <cell r="B140" t="str">
            <v>Пион (Paeonia Black Beauty BR 2-3 глазка)</v>
          </cell>
          <cell r="C140">
            <v>0</v>
          </cell>
        </row>
        <row r="141">
          <cell r="A141" t="str">
            <v>87-52-0055</v>
          </cell>
          <cell r="B141" t="str">
            <v>Пион (Paeonia Blush Queen BR 2-3 глазка)</v>
          </cell>
          <cell r="C141">
            <v>150</v>
          </cell>
        </row>
        <row r="142">
          <cell r="A142" t="str">
            <v>87-52-0056</v>
          </cell>
          <cell r="B142" t="str">
            <v>Пион (Paeonia Bouquet Perfect BR 2-3 глазка)</v>
          </cell>
          <cell r="C142">
            <v>75</v>
          </cell>
        </row>
        <row r="143">
          <cell r="A143" t="str">
            <v>87-52-0061</v>
          </cell>
          <cell r="B143" t="str">
            <v>Пион (Paeonia Buckeye Belle BR 2-3 глазка)</v>
          </cell>
          <cell r="C143">
            <v>0</v>
          </cell>
        </row>
        <row r="144">
          <cell r="A144" t="str">
            <v>87-52-0068</v>
          </cell>
          <cell r="B144" t="str">
            <v>Пион (Paeonia Chiffon Parfait BR 2-3 глазка)</v>
          </cell>
          <cell r="C144">
            <v>0</v>
          </cell>
        </row>
        <row r="145">
          <cell r="A145" t="str">
            <v>87-52-0069</v>
          </cell>
          <cell r="B145" t="str">
            <v>Пион (Paeonia Christmas Velvet BR 2-3 глазка)</v>
          </cell>
          <cell r="C145">
            <v>75</v>
          </cell>
        </row>
        <row r="146">
          <cell r="A146" t="str">
            <v>87-52-0070</v>
          </cell>
          <cell r="B146" t="str">
            <v>Пион (Paeonia Class Act BR 2-3 глазка)</v>
          </cell>
          <cell r="C146">
            <v>75</v>
          </cell>
        </row>
        <row r="147">
          <cell r="A147" t="str">
            <v>87-52-0071</v>
          </cell>
          <cell r="B147" t="str">
            <v>Пион (Paeonia Command Performance BR 2-3 глазка)</v>
          </cell>
          <cell r="C147">
            <v>75</v>
          </cell>
        </row>
        <row r="148">
          <cell r="A148" t="str">
            <v>87-52-0072</v>
          </cell>
          <cell r="B148" t="str">
            <v>Пион (Paeonia Coral Charm BR 2-3 глазка)</v>
          </cell>
          <cell r="C148">
            <v>0</v>
          </cell>
        </row>
        <row r="149">
          <cell r="A149" t="str">
            <v>87-52-0073</v>
          </cell>
          <cell r="B149" t="str">
            <v>Пион (Paeonia Coral Sunset BR 2-3 глазка)</v>
          </cell>
          <cell r="C149">
            <v>0</v>
          </cell>
        </row>
        <row r="150">
          <cell r="A150" t="str">
            <v>87-52-0075</v>
          </cell>
          <cell r="B150" t="str">
            <v>Пион (Paeonia Cytherea BR 2-3 глазка)</v>
          </cell>
          <cell r="C150">
            <v>0</v>
          </cell>
        </row>
        <row r="151">
          <cell r="A151" t="str">
            <v>87-52-0077</v>
          </cell>
          <cell r="B151" t="str">
            <v>Пион (Paeonia Diana Parks BR 2-3 глазка)</v>
          </cell>
          <cell r="C151">
            <v>150</v>
          </cell>
        </row>
        <row r="152">
          <cell r="A152" t="str">
            <v>87-52-0079</v>
          </cell>
          <cell r="B152" t="str">
            <v>Пион (Paeonia Doreen BR 2-3 глазка)</v>
          </cell>
          <cell r="C152">
            <v>150</v>
          </cell>
        </row>
        <row r="153">
          <cell r="A153" t="str">
            <v>87-52-0080</v>
          </cell>
          <cell r="B153" t="str">
            <v>Пион (Paeonia Duchesse De Nemours BR 2-3 глазка)</v>
          </cell>
          <cell r="C153">
            <v>0</v>
          </cell>
        </row>
        <row r="154">
          <cell r="A154" t="str">
            <v>87-52-0082</v>
          </cell>
          <cell r="B154" t="str">
            <v>Пион (Paeonia Edulis Superba BR 2-3 глазка)</v>
          </cell>
          <cell r="C154">
            <v>0</v>
          </cell>
        </row>
        <row r="155">
          <cell r="A155" t="str">
            <v>87-52-0088</v>
          </cell>
          <cell r="B155" t="str">
            <v>Пион (Paeonia Florence Nicholls BR 2-3 глазка)</v>
          </cell>
          <cell r="C155">
            <v>0</v>
          </cell>
        </row>
        <row r="156">
          <cell r="A156" t="str">
            <v>87-52-0091</v>
          </cell>
          <cell r="B156" t="str">
            <v>Пион (Paeonia Gardenia BR 2-3 глазка)</v>
          </cell>
          <cell r="C156">
            <v>0</v>
          </cell>
        </row>
        <row r="157">
          <cell r="A157" t="str">
            <v>87-52-0093</v>
          </cell>
          <cell r="B157" t="str">
            <v>Пион (Paeonia Getrude Allen BR 2-3 глазка)</v>
          </cell>
          <cell r="C157">
            <v>75</v>
          </cell>
        </row>
        <row r="158">
          <cell r="A158" t="str">
            <v>87-52-0094</v>
          </cell>
          <cell r="B158" t="str">
            <v>Пион (Paeonia Henry Bockstoce BR 2-3 глазка)</v>
          </cell>
          <cell r="C158">
            <v>75</v>
          </cell>
        </row>
        <row r="159">
          <cell r="A159" t="str">
            <v>87-52-0095</v>
          </cell>
          <cell r="B159" t="str">
            <v>Пион (Paeonia Henry Sass BR 2-3 глазка)</v>
          </cell>
          <cell r="C159">
            <v>75</v>
          </cell>
        </row>
        <row r="160">
          <cell r="A160" t="str">
            <v>87-52-0097</v>
          </cell>
          <cell r="B160" t="str">
            <v>Пион (Paeonia Highlight BR 2-3 глазка)</v>
          </cell>
          <cell r="C160">
            <v>75</v>
          </cell>
        </row>
        <row r="161">
          <cell r="A161" t="str">
            <v>87-52-0098</v>
          </cell>
          <cell r="B161" t="str">
            <v>Пион (Paeonia Honey Gold BR 2-3 глазка)</v>
          </cell>
          <cell r="C161">
            <v>0</v>
          </cell>
        </row>
        <row r="162">
          <cell r="A162" t="str">
            <v>87-52-0262</v>
          </cell>
          <cell r="B162" t="str">
            <v>Ivory Victory_3-5</v>
          </cell>
          <cell r="C162">
            <v>50</v>
          </cell>
        </row>
        <row r="163">
          <cell r="A163" t="str">
            <v>87-52-0101</v>
          </cell>
          <cell r="B163" t="str">
            <v>Пион (Paeonia Ivory Victory BR 2-3 глазка)</v>
          </cell>
          <cell r="C163">
            <v>0</v>
          </cell>
        </row>
        <row r="164">
          <cell r="A164" t="str">
            <v>87-52-0102</v>
          </cell>
          <cell r="B164" t="str">
            <v>Пион (Paeonia Jacorma BR 2-3 глазка)</v>
          </cell>
          <cell r="C164">
            <v>0</v>
          </cell>
        </row>
        <row r="165">
          <cell r="A165" t="str">
            <v>87-52-0104</v>
          </cell>
          <cell r="B165" t="str">
            <v>Пион (Paeonia Joker BR 2-3 глазка)</v>
          </cell>
          <cell r="C165">
            <v>0</v>
          </cell>
        </row>
        <row r="166">
          <cell r="A166" t="str">
            <v>87-52-0113</v>
          </cell>
          <cell r="B166" t="str">
            <v>Пион (Paeonia Lemon Chiffon BR 2-3 глазка)</v>
          </cell>
          <cell r="C166">
            <v>0</v>
          </cell>
        </row>
        <row r="167">
          <cell r="A167" t="str">
            <v>87-52-0115</v>
          </cell>
          <cell r="B167" t="str">
            <v>Пион (Paeonia Many Happy Returns BR 2-3 глазка)</v>
          </cell>
          <cell r="C167">
            <v>0</v>
          </cell>
        </row>
        <row r="168">
          <cell r="A168" t="str">
            <v>87-52-0116</v>
          </cell>
          <cell r="B168" t="str">
            <v>Пион (Paeonia Marie Lemoine BR 2-3 глазка)</v>
          </cell>
          <cell r="C168">
            <v>225</v>
          </cell>
        </row>
        <row r="169">
          <cell r="A169" t="str">
            <v>87-52-0118</v>
          </cell>
          <cell r="B169" t="str">
            <v>Пион (Paeonia Mary E. Nicholls BR 2-3 глазка)</v>
          </cell>
          <cell r="C169">
            <v>0</v>
          </cell>
        </row>
        <row r="170">
          <cell r="A170" t="str">
            <v>87-52-0119</v>
          </cell>
          <cell r="B170" t="str">
            <v>Пион (Paeonia Miss America BR 2-3 глазка)</v>
          </cell>
          <cell r="C170">
            <v>75</v>
          </cell>
        </row>
        <row r="171">
          <cell r="A171" t="str">
            <v>87-52-0123</v>
          </cell>
          <cell r="B171" t="str">
            <v>Пион (Paeonia Moon over Barrington BR 2-3 глазка)</v>
          </cell>
          <cell r="C171">
            <v>0</v>
          </cell>
        </row>
        <row r="172">
          <cell r="A172" t="str">
            <v>87-52-0125</v>
          </cell>
          <cell r="B172" t="str">
            <v>Пион (Paeonia My Love BR 2-3 глазка)</v>
          </cell>
          <cell r="C172">
            <v>225</v>
          </cell>
        </row>
        <row r="173">
          <cell r="A173" t="str">
            <v>87-52-0126</v>
          </cell>
          <cell r="B173" t="str">
            <v>Пион (Paeonia Nice Gal BR 2-3 глазка)</v>
          </cell>
          <cell r="C173">
            <v>150</v>
          </cell>
        </row>
        <row r="174">
          <cell r="A174" t="str">
            <v>87-52-0127</v>
          </cell>
          <cell r="B174" t="str">
            <v>Пион (Paeonia Nick Shaylor BR 2-3 глазка)</v>
          </cell>
          <cell r="C174">
            <v>0</v>
          </cell>
        </row>
        <row r="175">
          <cell r="A175" t="str">
            <v>87-52-0136</v>
          </cell>
          <cell r="B175" t="str">
            <v>Пион (Paeonia Pillow Talk BR 2-3 глазка)</v>
          </cell>
          <cell r="C175">
            <v>0</v>
          </cell>
        </row>
        <row r="176">
          <cell r="A176" t="str">
            <v>87-52-0138</v>
          </cell>
          <cell r="B176" t="str">
            <v>Пион (Paeonia Raspberry Sundae BR 2-3 глазка)</v>
          </cell>
          <cell r="C176">
            <v>0</v>
          </cell>
        </row>
        <row r="177">
          <cell r="A177" t="str">
            <v>87-52-0143</v>
          </cell>
          <cell r="B177" t="str">
            <v>Пион (Paeonia Sarah Bernhardt BR 2-3 глазка)</v>
          </cell>
          <cell r="C177">
            <v>75</v>
          </cell>
        </row>
        <row r="178">
          <cell r="A178" t="str">
            <v>87-52-0144</v>
          </cell>
          <cell r="B178" t="str">
            <v>Пион (Paeonia Sarah Bernhardt "Select" BR 2-3 глазка)</v>
          </cell>
          <cell r="C178">
            <v>150</v>
          </cell>
        </row>
        <row r="179">
          <cell r="A179" t="str">
            <v>87-52-0145</v>
          </cell>
          <cell r="B179" t="str">
            <v>Пион (Paeonia Sarah Bernhardt "Unique™" BR 2-3 глазка)</v>
          </cell>
          <cell r="C179">
            <v>0</v>
          </cell>
        </row>
        <row r="180">
          <cell r="A180" t="str">
            <v>87-52-0150</v>
          </cell>
          <cell r="B180" t="str">
            <v>Пион (Paeonia Sunny Girl BR 2-3 глазка)</v>
          </cell>
          <cell r="C180">
            <v>0</v>
          </cell>
        </row>
        <row r="181">
          <cell r="A181" t="str">
            <v>87-52-0151</v>
          </cell>
          <cell r="B181" t="str">
            <v>Пион (Paeonia Sword Dance BR 2-3 глазка)</v>
          </cell>
          <cell r="C181">
            <v>75</v>
          </cell>
        </row>
        <row r="182">
          <cell r="A182" t="str">
            <v>87-52-0157</v>
          </cell>
          <cell r="B182" t="str">
            <v>Пион (Paeonia Wladyslava BR 2-3 глазка)</v>
          </cell>
          <cell r="C182">
            <v>0</v>
          </cell>
        </row>
        <row r="183">
          <cell r="A183" t="str">
            <v>87-52-0158</v>
          </cell>
          <cell r="B183" t="str">
            <v>Пион Ито (Paeonia Itoh Ballerena de Saval BR 3-5 глазка)</v>
          </cell>
          <cell r="C183">
            <v>0</v>
          </cell>
        </row>
        <row r="184">
          <cell r="A184" t="str">
            <v>87-52-0159</v>
          </cell>
          <cell r="B184" t="str">
            <v>Пион Ито (Paeonia Itoh Bartzella BR 3-5 глазка)</v>
          </cell>
          <cell r="C184">
            <v>0</v>
          </cell>
        </row>
        <row r="185">
          <cell r="A185" t="str">
            <v>87-52-0160</v>
          </cell>
          <cell r="B185" t="str">
            <v>Пион Ито (Paeonia Itoh Border Charm BR 3-5 глазка)</v>
          </cell>
          <cell r="C185">
            <v>120</v>
          </cell>
        </row>
        <row r="186">
          <cell r="A186" t="str">
            <v>87-52-0161</v>
          </cell>
          <cell r="B186" t="str">
            <v xml:space="preserve">Пион Ито (Paeonia Itoh Callies Memory BR 3-5 глазка) </v>
          </cell>
          <cell r="C186">
            <v>0</v>
          </cell>
        </row>
        <row r="187">
          <cell r="A187" t="str">
            <v>87-52-0162</v>
          </cell>
          <cell r="B187" t="str">
            <v xml:space="preserve">Пион Ито (Paeonia Itoh Canary Brilliants BR 3-5 глазка) </v>
          </cell>
          <cell r="C187">
            <v>0</v>
          </cell>
        </row>
        <row r="188">
          <cell r="A188" t="str">
            <v>87-52-0164</v>
          </cell>
          <cell r="B188" t="str">
            <v>Пион Ито (Paeonia Itoh Cora Louise BR 3-5 глазка)</v>
          </cell>
          <cell r="C188">
            <v>240</v>
          </cell>
        </row>
        <row r="189">
          <cell r="A189" t="str">
            <v>87-52-0165</v>
          </cell>
          <cell r="B189" t="str">
            <v>Пион Ито (Paeonia Itoh First Arrival BR 3-5 глазка)</v>
          </cell>
          <cell r="C189">
            <v>0</v>
          </cell>
        </row>
        <row r="190">
          <cell r="A190" t="str">
            <v>87-52-0166</v>
          </cell>
          <cell r="B190" t="str">
            <v>Пион Ито (Paeonia Itoh Garden treasure BR 3-5 глазка)</v>
          </cell>
          <cell r="C190">
            <v>300</v>
          </cell>
        </row>
        <row r="191">
          <cell r="A191" t="str">
            <v>87-52-0169</v>
          </cell>
          <cell r="B191" t="str">
            <v>Пион Ито (Paeonia Itoh Julia Rose BR 3-5 глазка)</v>
          </cell>
          <cell r="C191">
            <v>180</v>
          </cell>
        </row>
        <row r="192">
          <cell r="A192" t="str">
            <v>87-52-0170</v>
          </cell>
          <cell r="B192" t="str">
            <v>Пион Ито (Paeonia Itoh Lemon Dream BR 3-5 глазка)</v>
          </cell>
          <cell r="C192">
            <v>0</v>
          </cell>
        </row>
        <row r="193">
          <cell r="A193" t="str">
            <v>87-52-0174</v>
          </cell>
          <cell r="B193" t="str">
            <v>Пион Ито (Paeonia Itoh Old Rose Dandy BR 3-5 глазка)</v>
          </cell>
          <cell r="C193">
            <v>0</v>
          </cell>
        </row>
        <row r="194">
          <cell r="A194" t="str">
            <v>87-52-0177</v>
          </cell>
          <cell r="B194" t="str">
            <v>Пион Ито (Paeonia Itoh Prairie Charm BR 3-5 глазка)</v>
          </cell>
          <cell r="C194">
            <v>0</v>
          </cell>
        </row>
        <row r="195">
          <cell r="A195" t="str">
            <v>87-52-0178</v>
          </cell>
          <cell r="B195" t="str">
            <v>Пион Ито (Paeonia Itoh Scarlet Heaven BR 3-5 глазка)</v>
          </cell>
          <cell r="C195">
            <v>120</v>
          </cell>
        </row>
        <row r="196">
          <cell r="A196" t="str">
            <v>87-52-0191</v>
          </cell>
          <cell r="B196" t="str">
            <v>Пион (Paeonia Patio Peony  Athens BR 3-5 глазка)</v>
          </cell>
          <cell r="C196">
            <v>0</v>
          </cell>
        </row>
        <row r="197">
          <cell r="A197" t="str">
            <v>87-52-0192</v>
          </cell>
          <cell r="B197" t="str">
            <v>Пион (Paeonia Patio Peony Dublin BR 3-5 глазка)</v>
          </cell>
          <cell r="C197">
            <v>0</v>
          </cell>
        </row>
        <row r="198">
          <cell r="A198" t="str">
            <v>87-52-0193</v>
          </cell>
          <cell r="B198" t="str">
            <v>Пион (Paeonia Patio Peony Kiev BR 3-5 глазка)</v>
          </cell>
          <cell r="C198">
            <v>0</v>
          </cell>
        </row>
        <row r="199">
          <cell r="A199" t="str">
            <v>87-52-0194</v>
          </cell>
          <cell r="B199" t="str">
            <v>Пион (Paeonia Patio Peony London BR 3-5 глазка)</v>
          </cell>
          <cell r="C199">
            <v>50</v>
          </cell>
        </row>
        <row r="200">
          <cell r="A200" t="str">
            <v>87-52-0195</v>
          </cell>
          <cell r="B200" t="str">
            <v>Пион (Paeonia Patio Peony Madrid BR 3-5 глазка)</v>
          </cell>
          <cell r="C200">
            <v>0</v>
          </cell>
        </row>
        <row r="201">
          <cell r="A201" t="str">
            <v>87-52-0196</v>
          </cell>
          <cell r="B201" t="str">
            <v>Пион (Paeonia Patio Peony Moscow BR 3-5 глазка)</v>
          </cell>
          <cell r="C201">
            <v>50</v>
          </cell>
        </row>
        <row r="202">
          <cell r="A202" t="str">
            <v>87-52-0197</v>
          </cell>
          <cell r="B202" t="str">
            <v>Пион (Paeonia Patio Peony Oslo BR 3-5 глазка)</v>
          </cell>
          <cell r="C202">
            <v>0</v>
          </cell>
        </row>
        <row r="203">
          <cell r="A203" t="str">
            <v>87-52-0198</v>
          </cell>
          <cell r="B203" t="str">
            <v>Пион (Paeonia Patio Peony Rome BR 3-5 глазка)</v>
          </cell>
          <cell r="C203">
            <v>0</v>
          </cell>
        </row>
        <row r="204">
          <cell r="A204" t="str">
            <v>87-52-0203</v>
          </cell>
          <cell r="B204" t="str">
            <v>Пион (Paeonia Alertie BR 3-5 глазка)</v>
          </cell>
          <cell r="C204">
            <v>0</v>
          </cell>
        </row>
        <row r="205">
          <cell r="A205" t="str">
            <v>87-52-0205</v>
          </cell>
          <cell r="B205" t="str">
            <v>Пион (Paeonia Amabilis BR 3-5 глазка)</v>
          </cell>
          <cell r="C205">
            <v>0</v>
          </cell>
        </row>
        <row r="206">
          <cell r="A206" t="str">
            <v>87-52-0206</v>
          </cell>
          <cell r="B206" t="str">
            <v>Пион (Paeonia Angel Cheeks BR 3-5 глазка)</v>
          </cell>
          <cell r="C206">
            <v>0</v>
          </cell>
        </row>
        <row r="207">
          <cell r="A207" t="str">
            <v>87-52-0213</v>
          </cell>
          <cell r="B207" t="str">
            <v>Пион (Paeonia Big Ben BR 3-5 глазка)</v>
          </cell>
          <cell r="C207">
            <v>0</v>
          </cell>
        </row>
        <row r="208">
          <cell r="A208" t="str">
            <v>87-52-0214</v>
          </cell>
          <cell r="B208" t="str">
            <v>Пион (Paeonia Black Beauty BR 3-5 глазка)</v>
          </cell>
          <cell r="C208">
            <v>50</v>
          </cell>
        </row>
        <row r="209">
          <cell r="A209" t="str">
            <v>87-52-0216</v>
          </cell>
          <cell r="B209" t="str">
            <v>Пион (Paeonia Blush Queen BR 3-5 глазка)</v>
          </cell>
          <cell r="C209">
            <v>50</v>
          </cell>
        </row>
        <row r="210">
          <cell r="A210" t="str">
            <v>87-52-0220</v>
          </cell>
          <cell r="B210" t="str">
            <v>Пион (Paeonia Bridal Shower BR 3-5 глазка)</v>
          </cell>
          <cell r="C210">
            <v>50</v>
          </cell>
        </row>
        <row r="211">
          <cell r="A211" t="str">
            <v>87-52-0221</v>
          </cell>
          <cell r="B211" t="str">
            <v>Пион (Paeonia Brother Chuck BR 3-5 глазка)</v>
          </cell>
          <cell r="C211">
            <v>0</v>
          </cell>
        </row>
        <row r="212">
          <cell r="A212" t="str">
            <v>87-52-0222</v>
          </cell>
          <cell r="B212" t="str">
            <v>Пион (Paeonia Buckeye Belle BR 3-5 глазка)</v>
          </cell>
          <cell r="C212">
            <v>100</v>
          </cell>
        </row>
        <row r="213">
          <cell r="A213" t="str">
            <v>87-52-0223</v>
          </cell>
          <cell r="B213" t="str">
            <v>Пион (Paeonia Bunker Hill BR 3-5 глазка)</v>
          </cell>
          <cell r="C213">
            <v>0</v>
          </cell>
        </row>
        <row r="214">
          <cell r="A214" t="str">
            <v>87-52-0225</v>
          </cell>
          <cell r="B214" t="str">
            <v>Пион (Paeonia Catharina Fontijn BR 3-5 глазка)</v>
          </cell>
          <cell r="C214">
            <v>50</v>
          </cell>
        </row>
        <row r="215">
          <cell r="A215" t="str">
            <v>87-52-0229</v>
          </cell>
          <cell r="B215" t="str">
            <v>Пион (Paeonia Chiffon Parfait BR 3-5 глазка)</v>
          </cell>
          <cell r="C215">
            <v>50</v>
          </cell>
        </row>
        <row r="216">
          <cell r="A216" t="str">
            <v>87-52-0230</v>
          </cell>
          <cell r="B216" t="str">
            <v>Пион (Paeonia Christmas Velvet BR 3-5 глазка)</v>
          </cell>
          <cell r="C216">
            <v>50</v>
          </cell>
        </row>
        <row r="217">
          <cell r="A217" t="str">
            <v>87-52-0231</v>
          </cell>
          <cell r="B217" t="str">
            <v>Пион (Paeonia Class Act BR 3-5 глазка)</v>
          </cell>
          <cell r="C217">
            <v>50</v>
          </cell>
        </row>
        <row r="218">
          <cell r="A218" t="str">
            <v>87-52-0232</v>
          </cell>
          <cell r="B218" t="str">
            <v>Пион (Paeonia Command Performance BR 3-5 глазка)</v>
          </cell>
          <cell r="C218">
            <v>0</v>
          </cell>
        </row>
        <row r="219">
          <cell r="A219" t="str">
            <v>87-52-0233</v>
          </cell>
          <cell r="B219" t="str">
            <v>Пион (Paeonia Coral Charm BR 3-5 глазка)</v>
          </cell>
          <cell r="C219">
            <v>300</v>
          </cell>
        </row>
        <row r="220">
          <cell r="A220" t="str">
            <v>87-52-0234</v>
          </cell>
          <cell r="B220" t="str">
            <v>Пион (Paeonia Coral Sunset BR 3-5 глазка)</v>
          </cell>
          <cell r="C220">
            <v>250</v>
          </cell>
        </row>
        <row r="221">
          <cell r="A221" t="str">
            <v>87-52-0238</v>
          </cell>
          <cell r="B221" t="str">
            <v>Пион (Paeonia Diana Parks BR 3-5 глазка)</v>
          </cell>
          <cell r="C221">
            <v>0</v>
          </cell>
        </row>
        <row r="222">
          <cell r="A222" t="str">
            <v>87-52-0242</v>
          </cell>
          <cell r="B222" t="str">
            <v>Пион (Paeonia Duchesse de Nemours "Select" BR 3-5 глазка)</v>
          </cell>
          <cell r="C222">
            <v>50</v>
          </cell>
        </row>
        <row r="223">
          <cell r="A223" t="str">
            <v>87-52-0250</v>
          </cell>
          <cell r="B223" t="str">
            <v>Пион (Paeonia Francoise Ortegat BR 3-5 глазка)</v>
          </cell>
          <cell r="C223">
            <v>0</v>
          </cell>
        </row>
        <row r="224">
          <cell r="A224" t="str">
            <v>87-52-0251</v>
          </cell>
          <cell r="B224" t="str">
            <v>Пион (Paeonia Garden Lace BR 3-5 глазка)</v>
          </cell>
          <cell r="C224">
            <v>0</v>
          </cell>
        </row>
        <row r="225">
          <cell r="A225" t="str">
            <v>87-52-0252</v>
          </cell>
          <cell r="B225" t="str">
            <v>Пион (Paeonia Gardenia BR 3-5 глазка)</v>
          </cell>
          <cell r="C225">
            <v>0</v>
          </cell>
        </row>
        <row r="226">
          <cell r="A226" t="str">
            <v>87-52-0255</v>
          </cell>
          <cell r="B226" t="str">
            <v>Пион (Paeonia Henry Bockstoce BR 3-5 глазка)</v>
          </cell>
          <cell r="C226">
            <v>50</v>
          </cell>
        </row>
        <row r="227">
          <cell r="A227" t="str">
            <v>87-52-0258</v>
          </cell>
          <cell r="B227" t="str">
            <v>Пион (Paeonia Highlight BR 3-5 глазка)</v>
          </cell>
          <cell r="C227">
            <v>50</v>
          </cell>
        </row>
        <row r="228">
          <cell r="A228" t="str">
            <v>87-52-0263</v>
          </cell>
          <cell r="B228" t="str">
            <v>Пион (Paeonia Jacorma BR 3-5 глазка)</v>
          </cell>
          <cell r="C228">
            <v>100</v>
          </cell>
        </row>
        <row r="229">
          <cell r="A229" t="str">
            <v>87-52-0264</v>
          </cell>
          <cell r="B229" t="str">
            <v>Пион (Paeonia Jan van Leeuwen BR 3-5 глазка)</v>
          </cell>
          <cell r="C229">
            <v>0</v>
          </cell>
        </row>
        <row r="230">
          <cell r="A230" t="str">
            <v>87-52-0265</v>
          </cell>
          <cell r="B230" t="str">
            <v>Пион (Paeonia Joker BR 3-5 глазка)</v>
          </cell>
          <cell r="C230">
            <v>50</v>
          </cell>
        </row>
        <row r="231">
          <cell r="A231" t="str">
            <v>87-52-0266</v>
          </cell>
          <cell r="B231" t="str">
            <v>Пион (Paeonia Jubilee BR 3-5 глазка)</v>
          </cell>
          <cell r="C231">
            <v>0</v>
          </cell>
        </row>
        <row r="232">
          <cell r="A232" t="str">
            <v>87-52-0274</v>
          </cell>
          <cell r="B232" t="str">
            <v>Пион (Paeonia Lemon Chiffon BR 3-5 глазка)</v>
          </cell>
          <cell r="C232">
            <v>250</v>
          </cell>
        </row>
        <row r="233">
          <cell r="A233" t="str">
            <v>87-52-0276</v>
          </cell>
          <cell r="B233" t="str">
            <v>Пион (Paeonia Many Happy Returns BR 3-5 глазка)</v>
          </cell>
          <cell r="C233">
            <v>50</v>
          </cell>
        </row>
        <row r="234">
          <cell r="A234" t="str">
            <v>87-52-0277</v>
          </cell>
          <cell r="B234" t="str">
            <v>Пион (Paeonia Marie Lemoine BR 3-5 глазка)</v>
          </cell>
          <cell r="C234">
            <v>300</v>
          </cell>
        </row>
        <row r="235">
          <cell r="A235" t="str">
            <v>87-52-0279</v>
          </cell>
          <cell r="B235" t="str">
            <v>Пион (Paeonia Mary E. Nicholls BR 3-5 глазка)</v>
          </cell>
          <cell r="C235">
            <v>50</v>
          </cell>
        </row>
        <row r="236">
          <cell r="A236" t="str">
            <v>87-52-0280</v>
          </cell>
          <cell r="B236" t="str">
            <v>Пион (Paeonia Miss America BR 3-5 глазка)</v>
          </cell>
          <cell r="C236">
            <v>50</v>
          </cell>
        </row>
        <row r="237">
          <cell r="A237" t="str">
            <v>87-52-0284</v>
          </cell>
          <cell r="B237" t="str">
            <v>Пион (Paeonia Moon over Barrington BR 3-5 глазка)</v>
          </cell>
          <cell r="C237">
            <v>0</v>
          </cell>
        </row>
        <row r="238">
          <cell r="A238" t="str">
            <v>87-52-0286</v>
          </cell>
          <cell r="B238" t="str">
            <v>Пион (Paeonia My Love BR 3-5 глазка)</v>
          </cell>
          <cell r="C238">
            <v>150</v>
          </cell>
        </row>
        <row r="239">
          <cell r="A239" t="str">
            <v>87-52-0287</v>
          </cell>
          <cell r="B239" t="str">
            <v>Пион (Paeonia Nice Gal BR 3-5 глазка)</v>
          </cell>
          <cell r="C239">
            <v>0</v>
          </cell>
        </row>
        <row r="240">
          <cell r="A240" t="str">
            <v>87-52-0288</v>
          </cell>
          <cell r="B240" t="str">
            <v>Пион (Paeonia Nick Shaylor BR 3-5 глазка)</v>
          </cell>
          <cell r="C240">
            <v>100</v>
          </cell>
        </row>
        <row r="241">
          <cell r="A241" t="str">
            <v>87-52-0290</v>
          </cell>
          <cell r="B241" t="str">
            <v>Пион (Paeonia Ole Faithful BR 3-5 глазка)</v>
          </cell>
          <cell r="C241">
            <v>0</v>
          </cell>
        </row>
        <row r="242">
          <cell r="A242" t="str">
            <v>87-52-0297</v>
          </cell>
          <cell r="B242" t="str">
            <v>Пион (Paeonia Pillow Talk BR 3-5 глазка)</v>
          </cell>
          <cell r="C242">
            <v>0</v>
          </cell>
        </row>
        <row r="243">
          <cell r="A243" t="str">
            <v>87-52-0299</v>
          </cell>
          <cell r="B243" t="str">
            <v>Пион (Paeonia Raspberry Sundae BR 3-5 глазка)</v>
          </cell>
          <cell r="C243">
            <v>0</v>
          </cell>
        </row>
        <row r="244">
          <cell r="A244" t="str">
            <v>87-52-0300</v>
          </cell>
          <cell r="B244" t="str">
            <v>Пион (Paeonia Red Charm BR 3-5 глазка)</v>
          </cell>
          <cell r="C244">
            <v>0</v>
          </cell>
        </row>
        <row r="245">
          <cell r="A245" t="str">
            <v>87-52-0304</v>
          </cell>
          <cell r="B245" t="str">
            <v>Пион (Paeonia Sarah Bernhardt BR 3-5 глазка)</v>
          </cell>
          <cell r="C245">
            <v>50</v>
          </cell>
        </row>
        <row r="246">
          <cell r="A246" t="str">
            <v>87-52-0305</v>
          </cell>
          <cell r="B246" t="str">
            <v>Пион (Paeonia Sarah Bernhardt "Select" BR 3-5 глазка)</v>
          </cell>
          <cell r="C246">
            <v>0</v>
          </cell>
        </row>
        <row r="247">
          <cell r="A247" t="str">
            <v>87-52-0306</v>
          </cell>
          <cell r="B247" t="str">
            <v>Пион (Paeonia Sarah Bernhardt "Unique™" BR 3-5 глазка)</v>
          </cell>
          <cell r="C247">
            <v>0</v>
          </cell>
        </row>
        <row r="248">
          <cell r="A248" t="str">
            <v>87-52-0311</v>
          </cell>
          <cell r="B248" t="str">
            <v>Пион (Paeonia Sunny Girl BR 3-5 глазка)</v>
          </cell>
          <cell r="C248">
            <v>0</v>
          </cell>
        </row>
        <row r="249">
          <cell r="A249" t="str">
            <v>87-52-0312</v>
          </cell>
          <cell r="B249" t="str">
            <v>Пион (Paeonia Sword Dance BR 3-5 глазка)</v>
          </cell>
          <cell r="C249">
            <v>0</v>
          </cell>
        </row>
        <row r="250">
          <cell r="A250" t="str">
            <v>87-52-0315</v>
          </cell>
          <cell r="B250" t="str">
            <v>Пион (Paeonia Victore de la Marne BR 3-5 глазка)</v>
          </cell>
          <cell r="C250">
            <v>0</v>
          </cell>
        </row>
        <row r="251">
          <cell r="A251" t="str">
            <v>87-52-0318</v>
          </cell>
          <cell r="B251" t="str">
            <v>Пион (Paeonia Wladyslava BR 3-5 глазка)</v>
          </cell>
          <cell r="C251">
            <v>0</v>
          </cell>
        </row>
        <row r="252">
          <cell r="A252" t="str">
            <v>87-52-0335</v>
          </cell>
          <cell r="B252" t="str">
            <v>Пион ITO (Paeonia ITO Bartzella BR 5/+)</v>
          </cell>
          <cell r="C252">
            <v>270</v>
          </cell>
        </row>
        <row r="253">
          <cell r="A253" t="str">
            <v>87-52-0340</v>
          </cell>
          <cell r="B253" t="str">
            <v>Пион Ито (Paeonia Itoh Cora Louise BR 5/+)</v>
          </cell>
          <cell r="C253">
            <v>0</v>
          </cell>
        </row>
        <row r="254">
          <cell r="A254" t="str">
            <v>87-52-0341</v>
          </cell>
          <cell r="B254" t="str">
            <v>Пион Ито (Paeonia Itoh First Arrival BR 5/+)</v>
          </cell>
          <cell r="C254">
            <v>0</v>
          </cell>
        </row>
        <row r="255">
          <cell r="A255" t="str">
            <v>87-52-0342</v>
          </cell>
          <cell r="B255" t="str">
            <v>Пион Ито (Paeonia Itoh Garden treasure BR 5/+)</v>
          </cell>
          <cell r="C255">
            <v>30</v>
          </cell>
        </row>
        <row r="256">
          <cell r="A256" t="str">
            <v>87-52-0344</v>
          </cell>
          <cell r="B256" t="str">
            <v>Пион Ито (Paeonia Itoh Hillary BR 5/+)</v>
          </cell>
          <cell r="C256">
            <v>35</v>
          </cell>
        </row>
        <row r="257">
          <cell r="A257" t="str">
            <v>87-52-0346</v>
          </cell>
          <cell r="B257" t="str">
            <v>Пион Ито (Paeonia Itoh Lemon Dream BR 5/+)</v>
          </cell>
          <cell r="C257">
            <v>40</v>
          </cell>
        </row>
        <row r="258">
          <cell r="A258" t="str">
            <v>87-52-0379</v>
          </cell>
          <cell r="B258" t="str">
            <v xml:space="preserve">Пион (Paeonia Colonel Owens Cousins BR 3-5 глазка) </v>
          </cell>
          <cell r="C258">
            <v>0</v>
          </cell>
        </row>
        <row r="259">
          <cell r="A259" t="str">
            <v>87-52-0380</v>
          </cell>
          <cell r="B259" t="str">
            <v xml:space="preserve">Пион (Paeonia Do Tell BR 2-3 глазка) </v>
          </cell>
          <cell r="C259">
            <v>0</v>
          </cell>
        </row>
        <row r="260">
          <cell r="A260" t="str">
            <v>87-52-0381</v>
          </cell>
          <cell r="B260" t="str">
            <v xml:space="preserve">Пион (Paeonia Do Tell BR 3-5 глазка) </v>
          </cell>
          <cell r="C260">
            <v>0</v>
          </cell>
        </row>
        <row r="261">
          <cell r="A261" t="str">
            <v>87-52-0382</v>
          </cell>
          <cell r="B261" t="str">
            <v xml:space="preserve">Пион (Paeonia Eliza Lundy BR 2-3 глазка) </v>
          </cell>
          <cell r="C261">
            <v>0</v>
          </cell>
        </row>
        <row r="262">
          <cell r="A262" t="str">
            <v>87-52-0387</v>
          </cell>
          <cell r="B262" t="str">
            <v xml:space="preserve">Пион (Paeonia Lorelei BR 2-3 глазка) </v>
          </cell>
          <cell r="C262">
            <v>0</v>
          </cell>
        </row>
        <row r="263">
          <cell r="A263" t="str">
            <v>87-52-0388</v>
          </cell>
          <cell r="B263" t="str">
            <v xml:space="preserve">Пион (Paeonia Lorelei BR 3-5 глазка) </v>
          </cell>
          <cell r="C263">
            <v>0</v>
          </cell>
        </row>
        <row r="264">
          <cell r="A264" t="str">
            <v>87-52-0391</v>
          </cell>
          <cell r="B264" t="str">
            <v xml:space="preserve">Пион (Paeonia Madame Claude Tain BR 2-3 глазка) </v>
          </cell>
          <cell r="C264">
            <v>0</v>
          </cell>
        </row>
        <row r="265">
          <cell r="A265" t="str">
            <v>87-52-0392</v>
          </cell>
          <cell r="B265" t="str">
            <v xml:space="preserve">Пион (Paeonia Madame Claude Tain BR 3-5 глазка) </v>
          </cell>
          <cell r="C265">
            <v>0</v>
          </cell>
        </row>
        <row r="266">
          <cell r="A266" t="str">
            <v>87-52-0395</v>
          </cell>
          <cell r="B266" t="str">
            <v xml:space="preserve">Пион (Paeonia Pastelegance BR 3-5 глазка) </v>
          </cell>
          <cell r="C266">
            <v>0</v>
          </cell>
        </row>
        <row r="267">
          <cell r="A267" t="str">
            <v>87-52-0399</v>
          </cell>
          <cell r="B267" t="str">
            <v xml:space="preserve">Пион (Paeonia Soft Salmon Saucer BR 3-5 глазка) </v>
          </cell>
          <cell r="C267">
            <v>0</v>
          </cell>
        </row>
        <row r="268">
          <cell r="A268" t="str">
            <v>87-52-0448</v>
          </cell>
          <cell r="B268" t="str">
            <v xml:space="preserve">Пион молочноцветковый (Paeonia lactiflora Carl G. Klehm BR 3-5 глазка) </v>
          </cell>
          <cell r="C268">
            <v>50</v>
          </cell>
        </row>
        <row r="269">
          <cell r="A269" t="str">
            <v>87-52-0465</v>
          </cell>
          <cell r="B269" t="str">
            <v xml:space="preserve">Пион гибридный (Paeonia hybrida Mary Jo Legare BR 3-5 глазка) </v>
          </cell>
          <cell r="C269">
            <v>0</v>
          </cell>
        </row>
        <row r="270">
          <cell r="A270" t="str">
            <v>87-52-0488</v>
          </cell>
          <cell r="B270" t="str">
            <v xml:space="preserve">Пион гибридный (Paeonia hybrida Salmon Dream BR 2-3 глазка) </v>
          </cell>
          <cell r="C270">
            <v>0</v>
          </cell>
        </row>
        <row r="271">
          <cell r="A271" t="str">
            <v>87-52-0489</v>
          </cell>
          <cell r="B271" t="str">
            <v xml:space="preserve">Пион гибридный (Paeonia hybrida Salmon Dream BR 3-5 глазка) </v>
          </cell>
          <cell r="C271">
            <v>50</v>
          </cell>
        </row>
        <row r="272">
          <cell r="A272" t="str">
            <v>87-52-0493</v>
          </cell>
          <cell r="B272" t="str">
            <v xml:space="preserve">Пион молочноцветковый (Paeonia lactiflora TheFawn BR 3-5 глазка) </v>
          </cell>
          <cell r="C272">
            <v>0</v>
          </cell>
        </row>
        <row r="273">
          <cell r="A273" t="str">
            <v>87-52-0495</v>
          </cell>
          <cell r="B273" t="str">
            <v xml:space="preserve">Пион молочноцветковый (Paeonia lactiflora Vogue BR 3-5 глазка) </v>
          </cell>
          <cell r="C273">
            <v>0</v>
          </cell>
        </row>
        <row r="274">
          <cell r="A274" t="str">
            <v>87-52-0500</v>
          </cell>
          <cell r="B274" t="str">
            <v xml:space="preserve">Пион Ито (Paeonia Itoh Callies Memory BR 5/+) </v>
          </cell>
          <cell r="C274">
            <v>0</v>
          </cell>
        </row>
        <row r="275">
          <cell r="A275" t="str">
            <v>87-52-0501</v>
          </cell>
          <cell r="B275" t="str">
            <v xml:space="preserve">Пион Ито (Paeonia Itoh Canary Brilliants BR 5/+) </v>
          </cell>
          <cell r="C275">
            <v>0</v>
          </cell>
        </row>
        <row r="276">
          <cell r="A276" t="str">
            <v>87-52-0503</v>
          </cell>
          <cell r="B276" t="str">
            <v xml:space="preserve">Пион Ито (Paeonia Itoh Pink Ardour BR 3-5 глазка) </v>
          </cell>
          <cell r="C276">
            <v>0</v>
          </cell>
        </row>
        <row r="277">
          <cell r="A277" t="str">
            <v>87-52-0511</v>
          </cell>
          <cell r="B277" t="str">
            <v>Пион молочноцветковый (Paeonia lactiflora Charles White BR 2-3 глазка)</v>
          </cell>
          <cell r="C277">
            <v>0</v>
          </cell>
        </row>
        <row r="278">
          <cell r="A278" t="str">
            <v>87-52-0512</v>
          </cell>
          <cell r="B278" t="str">
            <v>Пион молочноцветковый (Paeonia lactiflora Charles White BR 3-5 глазка)</v>
          </cell>
          <cell r="C278">
            <v>0</v>
          </cell>
        </row>
        <row r="279">
          <cell r="A279" t="str">
            <v>87-52-0515</v>
          </cell>
          <cell r="B279" t="str">
            <v>Пион гибридный (Paeonia hybrida Claire de Lune BR 2-3 глазка)</v>
          </cell>
          <cell r="C279">
            <v>75</v>
          </cell>
        </row>
        <row r="280">
          <cell r="A280" t="str">
            <v>87-52-0516</v>
          </cell>
          <cell r="B280" t="str">
            <v>Пион гибридный (Paeonia hybrida Claire de Lune BR 3-5 глазка)</v>
          </cell>
          <cell r="C280">
            <v>150</v>
          </cell>
        </row>
        <row r="281">
          <cell r="A281" t="str">
            <v>87-52-0526</v>
          </cell>
          <cell r="B281" t="str">
            <v>Пион молочноцветковый (Paeonia lactiflora Glory Hallelujah BR 3-5 глазка)</v>
          </cell>
          <cell r="C281">
            <v>0</v>
          </cell>
        </row>
        <row r="282">
          <cell r="A282" t="str">
            <v>87-52-0541</v>
          </cell>
          <cell r="B282" t="str">
            <v>Пион молочноцветковый (Paeonia lactiflora Mister Ed BR 2-3 глазка)</v>
          </cell>
          <cell r="C282">
            <v>0</v>
          </cell>
        </row>
        <row r="283">
          <cell r="A283" t="str">
            <v>87-52-0542</v>
          </cell>
          <cell r="B283" t="str">
            <v>Пион молочноцветковый (Paeonia lactiflora Mister Ed BR 3-5 глазка)</v>
          </cell>
          <cell r="C283">
            <v>50</v>
          </cell>
        </row>
        <row r="284">
          <cell r="A284" t="str">
            <v>87-52-0551</v>
          </cell>
          <cell r="B284" t="str">
            <v>Пион молочноцветковый (Paeonia lactiflora Pink Giant BR 2-3 глазка)</v>
          </cell>
          <cell r="C284">
            <v>0</v>
          </cell>
        </row>
        <row r="285">
          <cell r="A285" t="str">
            <v>87-52-0552</v>
          </cell>
          <cell r="B285" t="str">
            <v>Пион молочноцветковый (Paeonia lactiflora Pink Giant BR 3-5 глазка)</v>
          </cell>
          <cell r="C285">
            <v>100</v>
          </cell>
        </row>
        <row r="286">
          <cell r="A286" t="str">
            <v>87-52-0575</v>
          </cell>
          <cell r="B286" t="str">
            <v xml:space="preserve">Пион ито-гибрид (Paeonia Itoh-Hybrids Magical Mystery Tour BR 2-3 глазка) </v>
          </cell>
          <cell r="C286">
            <v>0</v>
          </cell>
        </row>
        <row r="287">
          <cell r="A287" t="str">
            <v>87-52-0576</v>
          </cell>
          <cell r="B287" t="str">
            <v xml:space="preserve">Пион ито-гибрид (Paeonia Itoh-Hybrids Magical Mystery Tour BR 3-5 глазка) </v>
          </cell>
          <cell r="C287">
            <v>0</v>
          </cell>
        </row>
        <row r="288">
          <cell r="A288" t="str">
            <v>87-52-0579</v>
          </cell>
          <cell r="B288" t="str">
            <v>Пион ито-гибрид (Paeonia Itoh-Hybrids Orange Victory BR 3-5 глазка)</v>
          </cell>
          <cell r="C288">
            <v>0</v>
          </cell>
        </row>
        <row r="289">
          <cell r="A289" t="str">
            <v>87-52-0585</v>
          </cell>
          <cell r="B289" t="str">
            <v>Пион ито-гибрид (Paeonia Itoh-Hybrids Scrumdidleumptious BR 3-5 глазка)</v>
          </cell>
          <cell r="C289">
            <v>0</v>
          </cell>
        </row>
        <row r="290">
          <cell r="A290" t="str">
            <v>87-77-0017</v>
          </cell>
          <cell r="B290" t="str">
            <v xml:space="preserve">Пион молочноцветковый (Paeonia lactiflora Candy Stripe BR 2-3 eye) </v>
          </cell>
          <cell r="C290">
            <v>0</v>
          </cell>
        </row>
        <row r="291">
          <cell r="A291" t="str">
            <v>87-77-0023</v>
          </cell>
          <cell r="B291" t="str">
            <v xml:space="preserve">Пион молочноцветковый (Paeonia lactiflora Evening Dream BR 2-3 eye) </v>
          </cell>
          <cell r="C291">
            <v>0</v>
          </cell>
        </row>
        <row r="292">
          <cell r="A292" t="str">
            <v>87-77-0039</v>
          </cell>
          <cell r="B292" t="str">
            <v xml:space="preserve">Пион лекарственный (Paeonia officinalis Rosea Plena BR 2/+ eye) </v>
          </cell>
          <cell r="C292">
            <v>0</v>
          </cell>
        </row>
        <row r="293">
          <cell r="A293" t="str">
            <v>87-77-0040</v>
          </cell>
          <cell r="B293" t="str">
            <v xml:space="preserve">Пион лекарственный (Paeonia officinalis Rubra Plena BR 2/+ eye) </v>
          </cell>
          <cell r="C293">
            <v>0</v>
          </cell>
        </row>
        <row r="294">
          <cell r="A294" t="str">
            <v>87-77-0045</v>
          </cell>
          <cell r="B294" t="str">
            <v xml:space="preserve">Пион молочноцветковый (Paeonia lactiflora Red Magic BR 2-3 eye) </v>
          </cell>
          <cell r="C294">
            <v>100</v>
          </cell>
        </row>
        <row r="295">
          <cell r="A295" t="str">
            <v>87-77-0053</v>
          </cell>
          <cell r="B295" t="str">
            <v xml:space="preserve">Пион молочноцветковый (Paeonia lactiflora Top Brass BR 2-3 eye) </v>
          </cell>
          <cell r="C295">
            <v>0</v>
          </cell>
        </row>
        <row r="296">
          <cell r="A296" t="str">
            <v>87-77-1308</v>
          </cell>
          <cell r="B296" t="str">
            <v>Пион молочноцветковый (Paeonia lactiflora Adolphe Rousseau BR 2-3 eye)</v>
          </cell>
          <cell r="C296">
            <v>0</v>
          </cell>
        </row>
        <row r="297">
          <cell r="A297" t="str">
            <v>87-77-1314</v>
          </cell>
          <cell r="B297" t="str">
            <v>Пион молочноцветковый (Paeonia lactiflora Alexander Fleming BR 2-3 eye)</v>
          </cell>
          <cell r="C297">
            <v>0</v>
          </cell>
        </row>
        <row r="298">
          <cell r="A298" t="str">
            <v>87-77-1315</v>
          </cell>
          <cell r="B298" t="str">
            <v>Пион молочноцветковый (Paeonia lactiflora Alexander Fleming BR 3-5 eye)</v>
          </cell>
          <cell r="C298">
            <v>0</v>
          </cell>
        </row>
        <row r="299">
          <cell r="A299" t="str">
            <v>87-77-1331</v>
          </cell>
          <cell r="B299" t="str">
            <v>Пион молочноцветковый (Paeonia lactiflora Armani BR 2-3 eye)</v>
          </cell>
          <cell r="C299">
            <v>0</v>
          </cell>
        </row>
        <row r="300">
          <cell r="A300" t="str">
            <v>87-77-1332</v>
          </cell>
          <cell r="B300" t="str">
            <v>Пион молочноцветковый (Paeonia lactiflora Armani BR 3-5 eye)</v>
          </cell>
          <cell r="C300">
            <v>50</v>
          </cell>
        </row>
        <row r="301">
          <cell r="A301" t="str">
            <v>87-77-1336</v>
          </cell>
          <cell r="B301" t="str">
            <v>Пион молочноцветковый (Paeonia lactiflora Avalanche BR 2-3 eye)</v>
          </cell>
          <cell r="C301">
            <v>0</v>
          </cell>
        </row>
        <row r="302">
          <cell r="A302" t="str">
            <v>87-77-1344</v>
          </cell>
          <cell r="B302" t="str">
            <v>Пион гибридный (Paeonia hybrida Belgravia BR 2-3 eye)</v>
          </cell>
          <cell r="C302">
            <v>0</v>
          </cell>
        </row>
        <row r="303">
          <cell r="A303" t="str">
            <v>87-52-0210</v>
          </cell>
          <cell r="B303" t="str">
            <v>Belgravia_3-5</v>
          </cell>
          <cell r="C303">
            <v>50</v>
          </cell>
        </row>
        <row r="304">
          <cell r="A304" t="str">
            <v>87-77-1346</v>
          </cell>
          <cell r="B304" t="str">
            <v>Пион молочноцветковый (Paeonia lactiflora Belleville BR 2-3 eye)</v>
          </cell>
          <cell r="C304">
            <v>0</v>
          </cell>
        </row>
        <row r="305">
          <cell r="A305" t="str">
            <v>87-77-1379</v>
          </cell>
          <cell r="B305" t="str">
            <v>Пион молочноцветковый (Paeonia lactiflora Bridal shower BR 2-3 eye)</v>
          </cell>
          <cell r="C305">
            <v>100</v>
          </cell>
        </row>
        <row r="306">
          <cell r="A306" t="str">
            <v>87-77-1381</v>
          </cell>
          <cell r="B306" t="str">
            <v>Пион молочноцветковый (Paeonia lactiflora Brother Chuck BR 2-3 eye)</v>
          </cell>
          <cell r="C306">
            <v>0</v>
          </cell>
        </row>
        <row r="307">
          <cell r="A307" t="str">
            <v>87-77-1399</v>
          </cell>
          <cell r="B307" t="str">
            <v>Пион молочноцветковый (Paeonia lactiflora Catharina Fontijn BR 2-3 eye)</v>
          </cell>
          <cell r="C307">
            <v>0</v>
          </cell>
        </row>
        <row r="308">
          <cell r="A308" t="str">
            <v>87-77-1422</v>
          </cell>
          <cell r="B308" t="str">
            <v>Пион гибридный (Paeonia hybrida Command Performance BR 3-5 eye)</v>
          </cell>
          <cell r="C308">
            <v>450</v>
          </cell>
        </row>
        <row r="309">
          <cell r="A309" t="str">
            <v>87-77-1428</v>
          </cell>
          <cell r="B309" t="str">
            <v>Пион гибридный (Paeonia hybrida Coral Charm BR 2-3 eye)</v>
          </cell>
          <cell r="C309">
            <v>275</v>
          </cell>
        </row>
        <row r="310">
          <cell r="A310" t="str">
            <v>87-77-1434</v>
          </cell>
          <cell r="B310" t="str">
            <v>Пион гибридный (Paeonia hybrida Coral Sunset BR 2-3 eye)</v>
          </cell>
          <cell r="C310">
            <v>275</v>
          </cell>
        </row>
        <row r="311">
          <cell r="A311" t="str">
            <v>87-77-1456</v>
          </cell>
          <cell r="B311" t="str">
            <v>Пион молочноцветковый (Paeonia lactiflora Dr. F.G. Brethour BR 2-3 eye)</v>
          </cell>
          <cell r="C311">
            <v>100</v>
          </cell>
        </row>
        <row r="312">
          <cell r="A312" t="str">
            <v>87-77-1472</v>
          </cell>
          <cell r="B312" t="str">
            <v>Пион гибридный (Paeonia hybrida Ellen Cowley BR 3-5 eye)</v>
          </cell>
          <cell r="C312">
            <v>0</v>
          </cell>
        </row>
        <row r="313">
          <cell r="A313" t="str">
            <v>87-77-1479</v>
          </cell>
          <cell r="B313" t="str">
            <v>Пион молочноцветковый (Paeonia lactiflora Etched Salmon BR 3-5 eye)</v>
          </cell>
          <cell r="C313">
            <v>0</v>
          </cell>
        </row>
        <row r="314">
          <cell r="A314" t="str">
            <v>87-77-1501</v>
          </cell>
          <cell r="B314" t="str">
            <v>Пион гибридный (Paeonia hybrida Flame BR 3-5 eye)</v>
          </cell>
          <cell r="C314">
            <v>50</v>
          </cell>
        </row>
        <row r="315">
          <cell r="A315" t="str">
            <v>87-77-1556</v>
          </cell>
          <cell r="B315" t="str">
            <v>Пион молочноцветковый (Paeonia lactiflora Kansas BR 2-3 eye)</v>
          </cell>
          <cell r="C315">
            <v>0</v>
          </cell>
        </row>
        <row r="316">
          <cell r="A316" t="str">
            <v>87-77-1557</v>
          </cell>
          <cell r="B316" t="str">
            <v>Пион молочноцветковый (Paeonia lactiflora Kansas BR 3-5 eye)</v>
          </cell>
          <cell r="C316">
            <v>250</v>
          </cell>
        </row>
        <row r="317">
          <cell r="A317" t="str">
            <v>87-77-1606</v>
          </cell>
          <cell r="B317" t="str">
            <v>Пион молочноцветковый (Paeonia lactiflora Madame Calot BR 3-5 eye)</v>
          </cell>
          <cell r="C317">
            <v>50</v>
          </cell>
        </row>
        <row r="318">
          <cell r="A318" t="str">
            <v>87-77-1643</v>
          </cell>
          <cell r="B318" t="str">
            <v>Пион молочноцветковый (Paeonia lactiflora Monsieur Jules Elie BR 2-3 eye)</v>
          </cell>
          <cell r="C318">
            <v>75</v>
          </cell>
        </row>
        <row r="319">
          <cell r="A319" t="str">
            <v>87-77-1654</v>
          </cell>
          <cell r="B319" t="str">
            <v>Пион гибридный (Paeonia hybrida Moonrise BR 3-5 eye)</v>
          </cell>
          <cell r="C319">
            <v>0</v>
          </cell>
        </row>
        <row r="320">
          <cell r="A320" t="str">
            <v>87-77-1691</v>
          </cell>
          <cell r="B320" t="str">
            <v>Пион молочноцветковый (Paeonia lactiflora Peter Brand BR 2-3 eye)</v>
          </cell>
          <cell r="C320">
            <v>100</v>
          </cell>
        </row>
        <row r="321">
          <cell r="A321" t="str">
            <v>87-77-1692</v>
          </cell>
          <cell r="B321" t="str">
            <v>Пион молочноцветковый (Paeonia lactiflora Peter Brand BR 3-5 eye)</v>
          </cell>
          <cell r="C321">
            <v>50</v>
          </cell>
        </row>
        <row r="322">
          <cell r="A322" t="str">
            <v>87-77-1706</v>
          </cell>
          <cell r="B322" t="str">
            <v>Пион гибридный (Paeonia hybrida Pink Hawaiian Coral BR 2-3 eye)</v>
          </cell>
          <cell r="C322">
            <v>300</v>
          </cell>
        </row>
        <row r="323">
          <cell r="A323" t="str">
            <v>87-77-1707</v>
          </cell>
          <cell r="B323" t="str">
            <v>Пион гибридный (Paeonia hybrida Pink Hawaiian Coral BR 3-5 eye)</v>
          </cell>
          <cell r="C323">
            <v>300</v>
          </cell>
        </row>
        <row r="324">
          <cell r="A324" t="str">
            <v>87-77-1733</v>
          </cell>
          <cell r="B324" t="str">
            <v>Пион молочноцветковый (Paeonia lactiflora Red Magic BR 3-5 eye)</v>
          </cell>
          <cell r="C324">
            <v>0</v>
          </cell>
        </row>
        <row r="325">
          <cell r="A325" t="str">
            <v>87-77-1735</v>
          </cell>
          <cell r="B325" t="str">
            <v>Пион молочноцветковый (Paeonia lactiflora Red Queen BR 3-5 eye)</v>
          </cell>
          <cell r="C325">
            <v>50</v>
          </cell>
        </row>
        <row r="326">
          <cell r="A326" t="str">
            <v>87-77-1736</v>
          </cell>
          <cell r="B326" t="str">
            <v>Пион молочноцветковый (Paeonia lactiflora Red Sarah Bernhardt (Fiona) BR 2-3 eye)</v>
          </cell>
          <cell r="C326">
            <v>200</v>
          </cell>
        </row>
        <row r="327">
          <cell r="A327" t="str">
            <v>87-77-1737</v>
          </cell>
          <cell r="B327" t="str">
            <v>Пион молочноцветковый (Paeonia lactiflora Red Sarah Bernhardt (Fiona) BR 3-5 eye)</v>
          </cell>
          <cell r="C327">
            <v>0</v>
          </cell>
        </row>
        <row r="328">
          <cell r="A328" t="str">
            <v>87-77-1767</v>
          </cell>
          <cell r="B328" t="str">
            <v>Пион молочноцветковый (Paeonia lactiflora Shirley Temple BR 2-3 eye)</v>
          </cell>
          <cell r="C328">
            <v>100</v>
          </cell>
        </row>
        <row r="329">
          <cell r="A329" t="str">
            <v>87-77-1768</v>
          </cell>
          <cell r="B329" t="str">
            <v>Пион молочноцветковый (Paeonia lactiflora Shirley Temple BR 3-5 eye)</v>
          </cell>
          <cell r="C329">
            <v>200</v>
          </cell>
        </row>
        <row r="330">
          <cell r="A330" t="str">
            <v>87-77-1788</v>
          </cell>
          <cell r="B330" t="str">
            <v>Пион молочноцветковый (Paeonia lactiflora Sweet Sixteen BR 2-3 eye)</v>
          </cell>
          <cell r="C330">
            <v>0</v>
          </cell>
        </row>
        <row r="331">
          <cell r="A331" t="str">
            <v>87-77-1789</v>
          </cell>
          <cell r="B331" t="str">
            <v>Пион молочноцветковый (Paeonia lactiflora Sweet Sixteen BR 3-5 eye)</v>
          </cell>
          <cell r="C331">
            <v>50</v>
          </cell>
        </row>
        <row r="332">
          <cell r="A332" t="str">
            <v>87-77-1830</v>
          </cell>
          <cell r="B332" t="str">
            <v>Пион ито-гибрид (Paeonia Itoh-Hybrids Yellow Crown BR 3-5 eye)</v>
          </cell>
          <cell r="C332">
            <v>0</v>
          </cell>
        </row>
        <row r="333">
          <cell r="A333" t="str">
            <v>87-77-1834</v>
          </cell>
          <cell r="B333" t="str">
            <v>Пион ито-гибрид (Paeonia Itoh-Hybrids All That Jazz BR 3-5 eye)</v>
          </cell>
          <cell r="C333">
            <v>0</v>
          </cell>
        </row>
        <row r="334">
          <cell r="A334" t="str">
            <v>87-77-1848</v>
          </cell>
          <cell r="B334" t="str">
            <v>Пион ито-гибрид (Paeonia Itoh-Hybrids Clouds of Colour BR 3-5 eye)</v>
          </cell>
          <cell r="C334">
            <v>0</v>
          </cell>
        </row>
        <row r="335">
          <cell r="A335" t="str">
            <v>87-77-1858</v>
          </cell>
          <cell r="B335" t="str">
            <v>Пион ито-гибрид (Paeonia Itoh-Hybrids First Arrival BR 3-5 eye)</v>
          </cell>
          <cell r="C335">
            <v>100</v>
          </cell>
        </row>
        <row r="336">
          <cell r="A336" t="str">
            <v>87-77-1859</v>
          </cell>
          <cell r="B336" t="str">
            <v>Пион ито-гибрид (Paeonia Itoh-Hybrids Garden Treasure BR 2-3 eye)</v>
          </cell>
          <cell r="C336">
            <v>240</v>
          </cell>
        </row>
        <row r="337">
          <cell r="A337" t="str">
            <v>87-77-1862</v>
          </cell>
          <cell r="B337" t="str">
            <v>Пион ито-гибрид (Paeonia Itoh-Hybrids Going Bananas BR 3-5 eye)</v>
          </cell>
          <cell r="C337">
            <v>0</v>
          </cell>
        </row>
        <row r="338">
          <cell r="A338" t="str">
            <v>87-77-1871</v>
          </cell>
          <cell r="B338" t="str">
            <v>Пион ито-гибрид (Paeonia Itoh-Hybrids Lollipop BR 2-3 eye)</v>
          </cell>
          <cell r="C338">
            <v>0</v>
          </cell>
        </row>
        <row r="339">
          <cell r="A339" t="str">
            <v>87-77-1904</v>
          </cell>
          <cell r="B339" t="str">
            <v>Пион ито-гибрид (Paeonia Itoh-Hybrids Sonoma Halo BR 2-3 eye)</v>
          </cell>
          <cell r="C339">
            <v>0</v>
          </cell>
        </row>
        <row r="340">
          <cell r="A340" t="str">
            <v>87-77-1908</v>
          </cell>
          <cell r="B340" t="str">
            <v>Пион ито-гибрид (Paeonia Itoh-Hybrids Sonoma Yedo BR 2-3 eye)</v>
          </cell>
          <cell r="C340">
            <v>0</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62DAA-A9FF-4CDE-85FF-8B00E581D15C}">
  <sheetPr filterMode="1"/>
  <dimension ref="A1:AA1386"/>
  <sheetViews>
    <sheetView showGridLines="0" tabSelected="1" zoomScale="90" zoomScaleNormal="90" workbookViewId="0">
      <selection activeCell="R31" sqref="R31"/>
    </sheetView>
  </sheetViews>
  <sheetFormatPr defaultColWidth="9.26953125" defaultRowHeight="14.5" x14ac:dyDescent="0.35"/>
  <cols>
    <col min="1" max="1" width="10.453125" style="153" customWidth="1"/>
    <col min="2" max="2" width="14.26953125" style="1" hidden="1" customWidth="1"/>
    <col min="3" max="3" width="3.7265625" style="1" hidden="1" customWidth="1"/>
    <col min="4" max="4" width="3.81640625" style="1" hidden="1" customWidth="1"/>
    <col min="5" max="5" width="19.36328125" style="1" customWidth="1"/>
    <col min="6" max="6" width="27.26953125" style="1" customWidth="1"/>
    <col min="7" max="7" width="25.26953125" style="1" customWidth="1"/>
    <col min="8" max="8" width="8.54296875" style="1" customWidth="1"/>
    <col min="9" max="9" width="7.81640625" style="1" customWidth="1"/>
    <col min="10" max="10" width="6.1796875" style="1" customWidth="1"/>
    <col min="11" max="11" width="9.26953125" style="1" customWidth="1"/>
    <col min="12" max="12" width="6.08984375" style="1" customWidth="1"/>
    <col min="13" max="13" width="5.7265625" style="2" customWidth="1"/>
    <col min="14" max="14" width="8.81640625" style="1" hidden="1" customWidth="1"/>
    <col min="15" max="15" width="9.90625" style="1" hidden="1" customWidth="1"/>
    <col min="16" max="16" width="9" style="1" customWidth="1"/>
    <col min="17" max="17" width="8.54296875" style="1" customWidth="1"/>
    <col min="18" max="18" width="9" style="1" customWidth="1"/>
    <col min="19" max="19" width="10.7265625" style="1" customWidth="1"/>
    <col min="20" max="20" width="14.7265625" style="1" customWidth="1"/>
    <col min="21" max="21" width="6.453125" style="1" customWidth="1"/>
    <col min="22" max="22" width="9.7265625" style="1" customWidth="1"/>
    <col min="23" max="23" width="6.90625" style="95" customWidth="1"/>
    <col min="24" max="24" width="19.26953125" style="1" customWidth="1"/>
    <col min="25" max="25" width="17.26953125" style="1" customWidth="1"/>
    <col min="26" max="26" width="40.1796875" style="1" customWidth="1"/>
    <col min="27" max="16384" width="9.26953125" style="1"/>
  </cols>
  <sheetData>
    <row r="1" spans="2:26" x14ac:dyDescent="0.35">
      <c r="S1" s="199"/>
      <c r="T1" s="199"/>
      <c r="U1" s="199"/>
      <c r="V1" s="3"/>
      <c r="W1" s="94"/>
      <c r="X1" s="3"/>
      <c r="Y1" s="3"/>
      <c r="Z1" s="3"/>
    </row>
    <row r="3" spans="2:26" ht="37" x14ac:dyDescent="0.35">
      <c r="B3" s="4"/>
      <c r="C3" s="4"/>
      <c r="D3" s="4"/>
      <c r="E3" s="5"/>
      <c r="F3" s="6"/>
      <c r="G3" s="7"/>
      <c r="J3" s="8" t="s">
        <v>0</v>
      </c>
      <c r="L3" s="2"/>
      <c r="M3" s="4"/>
      <c r="N3" s="4"/>
      <c r="O3" s="4"/>
      <c r="P3" s="4"/>
      <c r="Q3" s="4"/>
      <c r="R3" s="9"/>
      <c r="S3" s="10"/>
      <c r="U3" s="11"/>
      <c r="V3" s="10"/>
      <c r="W3" s="10"/>
      <c r="X3" s="10"/>
      <c r="Y3" s="10"/>
      <c r="Z3" s="10"/>
    </row>
    <row r="4" spans="2:26" ht="18.75" customHeight="1" x14ac:dyDescent="0.55000000000000004">
      <c r="B4" s="4"/>
      <c r="C4" s="4"/>
      <c r="D4" s="4"/>
      <c r="E4" s="5"/>
      <c r="F4" s="6"/>
      <c r="G4" s="7"/>
      <c r="H4" s="7"/>
      <c r="J4" s="12" t="s">
        <v>1</v>
      </c>
      <c r="L4" s="13"/>
      <c r="M4" s="1"/>
      <c r="N4" s="14"/>
      <c r="O4" s="14"/>
      <c r="P4" s="14"/>
      <c r="Q4" s="4"/>
      <c r="R4" s="4"/>
      <c r="S4" s="10"/>
      <c r="T4" s="9"/>
      <c r="U4" s="11"/>
      <c r="V4" s="10"/>
      <c r="W4" s="10"/>
      <c r="X4" s="10"/>
      <c r="Y4" s="10"/>
      <c r="Z4" s="10"/>
    </row>
    <row r="5" spans="2:26" x14ac:dyDescent="0.35">
      <c r="B5" s="4"/>
      <c r="C5" s="4"/>
      <c r="D5" s="4"/>
      <c r="E5" s="5"/>
      <c r="F5" s="6"/>
      <c r="G5" s="6"/>
      <c r="H5" s="7"/>
      <c r="I5" s="7"/>
      <c r="J5" s="15" t="s">
        <v>2</v>
      </c>
      <c r="K5" s="4"/>
      <c r="L5" s="16"/>
      <c r="M5" s="1"/>
      <c r="N5" s="15"/>
      <c r="O5" s="15"/>
      <c r="P5" s="15"/>
      <c r="Q5" s="17"/>
      <c r="R5" s="4"/>
      <c r="S5" s="4"/>
      <c r="T5" s="10"/>
      <c r="U5" s="10"/>
      <c r="V5" s="11"/>
      <c r="W5" s="10"/>
      <c r="X5" s="11"/>
      <c r="Y5" s="11"/>
      <c r="Z5" s="11"/>
    </row>
    <row r="6" spans="2:26" x14ac:dyDescent="0.35">
      <c r="B6" s="4"/>
      <c r="C6" s="4"/>
      <c r="D6" s="4"/>
      <c r="E6" s="5"/>
      <c r="F6" s="6"/>
      <c r="K6" s="18" t="s">
        <v>3</v>
      </c>
      <c r="L6" s="19" t="s">
        <v>4</v>
      </c>
      <c r="M6" s="1"/>
      <c r="S6" s="10"/>
      <c r="T6" s="9"/>
      <c r="U6" s="11"/>
      <c r="V6" s="10"/>
      <c r="W6" s="10"/>
      <c r="X6" s="10"/>
      <c r="Y6" s="10"/>
      <c r="Z6" s="10"/>
    </row>
    <row r="7" spans="2:26" ht="7.5" customHeight="1" x14ac:dyDescent="0.35">
      <c r="B7" s="4"/>
      <c r="C7" s="4"/>
      <c r="D7" s="4"/>
      <c r="F7" s="6"/>
      <c r="G7" s="6"/>
      <c r="H7" s="7"/>
      <c r="I7" s="7"/>
      <c r="J7" s="5"/>
      <c r="K7" s="4"/>
      <c r="L7" s="20"/>
      <c r="M7" s="21"/>
      <c r="R7" s="4"/>
      <c r="S7" s="4"/>
    </row>
    <row r="8" spans="2:26" x14ac:dyDescent="0.35">
      <c r="B8" s="4"/>
      <c r="C8" s="4"/>
      <c r="D8" s="4"/>
      <c r="E8" s="22" t="s">
        <v>5</v>
      </c>
      <c r="F8" s="6"/>
      <c r="G8" s="6"/>
      <c r="H8" s="7"/>
      <c r="I8" s="7"/>
      <c r="J8" s="5"/>
      <c r="K8" s="4"/>
      <c r="L8" s="4"/>
      <c r="M8" s="23"/>
      <c r="N8" s="4"/>
      <c r="O8" s="4"/>
      <c r="P8" s="4"/>
      <c r="Q8" s="4"/>
      <c r="R8" s="200">
        <v>84.86</v>
      </c>
      <c r="S8" s="200"/>
      <c r="T8" s="24" t="s">
        <v>6</v>
      </c>
      <c r="U8" s="10"/>
    </row>
    <row r="9" spans="2:26" x14ac:dyDescent="0.35">
      <c r="B9" s="4"/>
      <c r="C9" s="4"/>
      <c r="D9" s="4"/>
      <c r="E9" s="2"/>
      <c r="F9" s="6"/>
      <c r="G9" s="6"/>
      <c r="H9" s="7"/>
      <c r="I9" s="7"/>
      <c r="J9" s="5"/>
      <c r="K9" s="4"/>
      <c r="L9" s="4"/>
      <c r="M9" s="23"/>
      <c r="N9" s="4"/>
      <c r="O9" s="4"/>
      <c r="P9" s="4"/>
      <c r="Q9" s="4"/>
      <c r="R9" s="201" t="s">
        <v>7</v>
      </c>
      <c r="S9" s="202"/>
      <c r="T9" s="25" t="s">
        <v>8</v>
      </c>
      <c r="U9" s="10"/>
    </row>
    <row r="10" spans="2:26" x14ac:dyDescent="0.35">
      <c r="B10" s="4"/>
      <c r="C10" s="4"/>
      <c r="D10" s="4"/>
      <c r="E10" s="26" t="s">
        <v>3163</v>
      </c>
      <c r="F10" s="6"/>
      <c r="G10" s="6"/>
      <c r="H10" s="7"/>
      <c r="I10" s="7"/>
      <c r="J10" s="5"/>
      <c r="K10" s="4"/>
      <c r="L10" s="4"/>
      <c r="M10" s="23"/>
      <c r="N10" s="4"/>
      <c r="O10" s="4"/>
      <c r="P10" s="4"/>
      <c r="Q10" s="4"/>
      <c r="R10" s="203">
        <f>SUM(R23:R3065)</f>
        <v>0</v>
      </c>
      <c r="S10" s="204"/>
      <c r="T10" s="27" t="s">
        <v>9</v>
      </c>
      <c r="U10" s="10"/>
    </row>
    <row r="11" spans="2:26" x14ac:dyDescent="0.35">
      <c r="B11" s="4"/>
      <c r="C11" s="4"/>
      <c r="D11" s="4"/>
      <c r="E11" s="26" t="s">
        <v>10</v>
      </c>
      <c r="F11" s="6"/>
      <c r="G11" s="6"/>
      <c r="H11" s="7"/>
      <c r="I11" s="7"/>
      <c r="J11" s="5"/>
      <c r="K11" s="4"/>
      <c r="L11" s="4"/>
      <c r="M11" s="23"/>
      <c r="N11" s="4"/>
      <c r="O11" s="4"/>
      <c r="P11" s="4"/>
      <c r="Q11" s="4"/>
      <c r="R11" s="205">
        <f>IF($R$9="","-",SUMIF(C21:C3065,"евро",S21:S3065))</f>
        <v>0</v>
      </c>
      <c r="S11" s="206"/>
      <c r="T11" s="27" t="s">
        <v>11</v>
      </c>
      <c r="U11" s="10"/>
    </row>
    <row r="12" spans="2:26" x14ac:dyDescent="0.35">
      <c r="B12" s="4"/>
      <c r="C12" s="4"/>
      <c r="D12" s="4"/>
      <c r="E12" s="28" t="s">
        <v>12</v>
      </c>
      <c r="F12" s="6"/>
      <c r="G12" s="6"/>
      <c r="H12" s="7"/>
      <c r="I12" s="7"/>
      <c r="J12" s="5"/>
      <c r="K12" s="4"/>
      <c r="L12" s="4"/>
      <c r="M12" s="23"/>
      <c r="N12" s="4"/>
      <c r="O12" s="4"/>
      <c r="P12" s="4"/>
      <c r="Q12" s="4"/>
      <c r="R12" s="207">
        <f>IF($R$9="","-",SUMIF(C21:C3065,"руб",T21:T3065))</f>
        <v>0</v>
      </c>
      <c r="S12" s="207"/>
      <c r="T12" s="29" t="s">
        <v>13</v>
      </c>
      <c r="U12" s="10"/>
    </row>
    <row r="13" spans="2:26" x14ac:dyDescent="0.35">
      <c r="B13" s="4"/>
      <c r="C13" s="4"/>
      <c r="D13" s="4"/>
      <c r="E13" s="22" t="s">
        <v>14</v>
      </c>
      <c r="F13" s="6"/>
      <c r="G13" s="6"/>
      <c r="H13" s="7"/>
      <c r="I13" s="7"/>
      <c r="J13" s="5"/>
      <c r="K13" s="4"/>
      <c r="L13" s="4"/>
      <c r="M13" s="23"/>
      <c r="N13" s="4"/>
      <c r="O13" s="4"/>
      <c r="P13" s="4"/>
      <c r="Q13" s="4"/>
      <c r="R13" s="194">
        <f>IF($R$9="","-",R12+R11*$R$8)</f>
        <v>0</v>
      </c>
      <c r="S13" s="194"/>
      <c r="T13" s="29" t="s">
        <v>15</v>
      </c>
      <c r="U13" s="10"/>
    </row>
    <row r="14" spans="2:26" x14ac:dyDescent="0.35">
      <c r="B14" s="4"/>
      <c r="C14" s="4"/>
      <c r="D14" s="4"/>
      <c r="E14" s="1" t="s">
        <v>16</v>
      </c>
      <c r="F14" s="30"/>
      <c r="G14" s="6"/>
      <c r="H14" s="7"/>
      <c r="I14" s="7"/>
      <c r="J14" s="5"/>
      <c r="K14" s="4"/>
      <c r="L14" s="4"/>
      <c r="M14" s="23"/>
      <c r="N14" s="4"/>
      <c r="O14" s="4"/>
      <c r="P14" s="4"/>
      <c r="Q14" s="4"/>
      <c r="R14" s="195" t="str">
        <f>IF($R$9="","-",IF(R13&gt;1000000,"7%","- %"))</f>
        <v>- %</v>
      </c>
      <c r="S14" s="195"/>
      <c r="T14" s="29" t="s">
        <v>17</v>
      </c>
      <c r="U14" s="10"/>
    </row>
    <row r="15" spans="2:26" ht="15.75" customHeight="1" x14ac:dyDescent="0.35">
      <c r="B15" s="4"/>
      <c r="C15" s="4"/>
      <c r="D15" s="4"/>
      <c r="E15" s="26" t="s">
        <v>18</v>
      </c>
      <c r="F15" s="6"/>
      <c r="G15" s="6"/>
      <c r="H15" s="7"/>
      <c r="I15" s="7"/>
      <c r="J15" s="5"/>
      <c r="L15" s="4"/>
      <c r="M15" s="23"/>
      <c r="N15" s="4"/>
      <c r="O15" s="4"/>
      <c r="P15" s="4"/>
      <c r="Q15" s="4"/>
      <c r="R15" s="196">
        <f>IF($R$9="","-",IF(R13&gt;1000000,R13*0.93,R13))</f>
        <v>0</v>
      </c>
      <c r="S15" s="197"/>
      <c r="T15" s="31" t="s">
        <v>19</v>
      </c>
      <c r="U15" s="10"/>
    </row>
    <row r="16" spans="2:26" ht="14.25" customHeight="1" x14ac:dyDescent="0.35">
      <c r="B16" s="4"/>
      <c r="C16" s="4"/>
      <c r="D16" s="4"/>
      <c r="E16" s="22" t="s">
        <v>20</v>
      </c>
      <c r="F16" s="6"/>
      <c r="G16" s="6"/>
      <c r="H16" s="7"/>
      <c r="I16" s="7"/>
      <c r="J16" s="5"/>
      <c r="L16" s="4"/>
      <c r="M16" s="23"/>
      <c r="N16" s="4"/>
      <c r="O16" s="4"/>
      <c r="P16" s="4"/>
      <c r="Q16" s="4"/>
      <c r="U16" s="10"/>
    </row>
    <row r="17" spans="1:27" x14ac:dyDescent="0.35">
      <c r="E17" s="7" t="s">
        <v>21</v>
      </c>
      <c r="F17" s="7"/>
      <c r="G17" s="7"/>
      <c r="H17" s="7"/>
      <c r="I17" s="5"/>
      <c r="J17" s="4"/>
      <c r="L17" s="5"/>
      <c r="M17" s="32"/>
      <c r="N17" s="4"/>
      <c r="O17" s="4"/>
      <c r="P17" s="4"/>
      <c r="Q17" s="4"/>
      <c r="U17" s="33"/>
    </row>
    <row r="18" spans="1:27" x14ac:dyDescent="0.35">
      <c r="F18" s="7"/>
      <c r="G18" s="7"/>
      <c r="H18" s="7"/>
      <c r="I18" s="5"/>
      <c r="J18" s="4"/>
      <c r="L18" s="5"/>
      <c r="M18" s="32"/>
      <c r="N18" s="4"/>
      <c r="O18" s="4"/>
      <c r="P18" s="4"/>
      <c r="Q18" s="4"/>
      <c r="U18" s="33"/>
    </row>
    <row r="19" spans="1:27" ht="79.25" customHeight="1" x14ac:dyDescent="0.35">
      <c r="E19" s="198" t="s">
        <v>3162</v>
      </c>
      <c r="F19" s="198"/>
      <c r="G19" s="198"/>
      <c r="H19" s="198"/>
      <c r="I19" s="198"/>
      <c r="J19" s="198"/>
      <c r="K19" s="198"/>
      <c r="L19" s="198"/>
      <c r="M19" s="198"/>
      <c r="N19" s="198"/>
      <c r="O19" s="198"/>
      <c r="P19" s="198"/>
      <c r="Q19" s="4"/>
      <c r="U19" s="33"/>
    </row>
    <row r="20" spans="1:27" ht="24" customHeight="1" x14ac:dyDescent="0.35">
      <c r="A20" s="154">
        <v>44987</v>
      </c>
      <c r="D20" s="4"/>
      <c r="E20" s="4"/>
      <c r="F20" s="4"/>
      <c r="G20" s="4"/>
      <c r="H20" s="4"/>
      <c r="I20" s="4"/>
      <c r="J20" s="4"/>
      <c r="K20" s="4"/>
      <c r="L20" s="4"/>
      <c r="M20" s="4"/>
      <c r="N20" s="4"/>
      <c r="O20" s="4"/>
      <c r="P20" s="4"/>
      <c r="Q20" s="4"/>
      <c r="R20" s="35" t="str">
        <f>IF($R$9="-","Пожалуйста, выберите способ оплаты!","")</f>
        <v>Пожалуйста, выберите способ оплаты!</v>
      </c>
      <c r="T20" s="10"/>
      <c r="U20" s="10"/>
    </row>
    <row r="21" spans="1:27" ht="79.25" customHeight="1" x14ac:dyDescent="0.35">
      <c r="A21" s="155" t="s">
        <v>3899</v>
      </c>
      <c r="B21" s="36"/>
      <c r="C21" s="36"/>
      <c r="D21" s="36"/>
      <c r="E21" s="37" t="s">
        <v>22</v>
      </c>
      <c r="F21" s="37" t="s">
        <v>23</v>
      </c>
      <c r="G21" s="37" t="s">
        <v>24</v>
      </c>
      <c r="H21" s="37" t="s">
        <v>25</v>
      </c>
      <c r="I21" s="37" t="s">
        <v>26</v>
      </c>
      <c r="J21" s="37" t="s">
        <v>27</v>
      </c>
      <c r="K21" s="37" t="s">
        <v>28</v>
      </c>
      <c r="L21" s="37" t="s">
        <v>29</v>
      </c>
      <c r="M21" s="37" t="s">
        <v>30</v>
      </c>
      <c r="N21" s="37" t="s">
        <v>31</v>
      </c>
      <c r="O21" s="37" t="s">
        <v>32</v>
      </c>
      <c r="P21" s="37" t="s">
        <v>31</v>
      </c>
      <c r="Q21" s="37" t="s">
        <v>32</v>
      </c>
      <c r="R21" s="37" t="s">
        <v>33</v>
      </c>
      <c r="S21" s="37" t="s">
        <v>34</v>
      </c>
      <c r="T21" s="37" t="s">
        <v>35</v>
      </c>
      <c r="U21" s="37" t="s">
        <v>2458</v>
      </c>
      <c r="V21" s="93" t="s">
        <v>2454</v>
      </c>
      <c r="W21" s="93" t="s">
        <v>2459</v>
      </c>
      <c r="X21" s="93" t="s">
        <v>2460</v>
      </c>
      <c r="Y21" s="93" t="s">
        <v>2461</v>
      </c>
      <c r="Z21" s="93" t="s">
        <v>2462</v>
      </c>
      <c r="AA21" s="104" t="s">
        <v>2463</v>
      </c>
    </row>
    <row r="22" spans="1:27" s="38" customFormat="1" ht="18.5" x14ac:dyDescent="0.45">
      <c r="A22" s="2"/>
      <c r="B22" s="39" t="s">
        <v>36</v>
      </c>
      <c r="C22" s="39"/>
      <c r="D22" s="39"/>
      <c r="E22" s="100" t="s">
        <v>37</v>
      </c>
      <c r="F22" s="39"/>
      <c r="G22" s="39"/>
      <c r="H22" s="40"/>
      <c r="I22" s="41"/>
      <c r="J22" s="41"/>
      <c r="K22" s="40"/>
      <c r="L22" s="40"/>
      <c r="M22" s="40"/>
      <c r="N22" s="42"/>
      <c r="O22" s="43"/>
      <c r="P22" s="42"/>
      <c r="Q22" s="43"/>
      <c r="R22" s="44"/>
      <c r="S22" s="43"/>
      <c r="T22" s="43"/>
      <c r="U22" s="45"/>
      <c r="V22" s="48"/>
      <c r="W22" s="48"/>
      <c r="X22" s="48"/>
      <c r="Y22" s="48"/>
      <c r="Z22" s="48"/>
      <c r="AA22" s="104" t="s">
        <v>2463</v>
      </c>
    </row>
    <row r="23" spans="1:27" s="126" customFormat="1" hidden="1" x14ac:dyDescent="0.35">
      <c r="A23" s="144">
        <v>0</v>
      </c>
      <c r="B23" s="109" t="s">
        <v>38</v>
      </c>
      <c r="C23" s="110" t="s">
        <v>39</v>
      </c>
      <c r="D23" s="109" t="s">
        <v>37</v>
      </c>
      <c r="E23" s="111" t="s">
        <v>40</v>
      </c>
      <c r="F23" s="111" t="s">
        <v>41</v>
      </c>
      <c r="G23" s="111" t="s">
        <v>42</v>
      </c>
      <c r="H23" s="112" t="s">
        <v>43</v>
      </c>
      <c r="I23" s="113" t="s">
        <v>44</v>
      </c>
      <c r="J23" s="113"/>
      <c r="K23" s="113" t="s">
        <v>45</v>
      </c>
      <c r="L23" s="114" t="s">
        <v>2451</v>
      </c>
      <c r="M23" s="114">
        <v>1</v>
      </c>
      <c r="N23" s="148">
        <v>46.949999999999996</v>
      </c>
      <c r="O23" s="149">
        <f t="shared" ref="O23:O88" si="0">N23*$R$8</f>
        <v>3984.1769999999997</v>
      </c>
      <c r="P23" s="118">
        <f t="shared" ref="P23:P88" si="1">IF($R$9="-",N23,IF($R$9="в кассу предприятия",N23,IF($R$9="на р/счет.",N23*1.075,"-")))</f>
        <v>46.949999999999996</v>
      </c>
      <c r="Q23" s="119">
        <f>IF($R$9="-",O23,IF($R$9="в кассу предприятия",O23,IF($R$9="на р/счет.",O23*1.075,"-")))</f>
        <v>3984.1769999999997</v>
      </c>
      <c r="R23" s="120"/>
      <c r="S23" s="121">
        <f t="shared" ref="S23:S88" si="2">IF($R$9="","-",P23*R23)</f>
        <v>0</v>
      </c>
      <c r="T23" s="122">
        <f t="shared" ref="T23:T88" si="3">IF($R$9="","-",Q23*R23)</f>
        <v>0</v>
      </c>
      <c r="U23" s="123"/>
      <c r="V23" s="124" t="s">
        <v>2455</v>
      </c>
      <c r="W23" s="123"/>
      <c r="X23" s="111" t="s">
        <v>2464</v>
      </c>
      <c r="Y23" s="115" t="s">
        <v>2465</v>
      </c>
      <c r="Z23" s="115" t="s">
        <v>2466</v>
      </c>
      <c r="AA23" s="125" t="s">
        <v>2463</v>
      </c>
    </row>
    <row r="24" spans="1:27" s="126" customFormat="1" hidden="1" x14ac:dyDescent="0.35">
      <c r="A24" s="144">
        <v>0</v>
      </c>
      <c r="B24" s="109" t="s">
        <v>46</v>
      </c>
      <c r="C24" s="110" t="s">
        <v>39</v>
      </c>
      <c r="D24" s="109" t="s">
        <v>37</v>
      </c>
      <c r="E24" s="115" t="s">
        <v>47</v>
      </c>
      <c r="F24" s="115" t="s">
        <v>48</v>
      </c>
      <c r="G24" s="115" t="s">
        <v>49</v>
      </c>
      <c r="H24" s="116" t="s">
        <v>50</v>
      </c>
      <c r="I24" s="117" t="s">
        <v>51</v>
      </c>
      <c r="J24" s="117"/>
      <c r="K24" s="117" t="s">
        <v>45</v>
      </c>
      <c r="L24" s="114" t="s">
        <v>2453</v>
      </c>
      <c r="M24" s="114">
        <v>1</v>
      </c>
      <c r="N24" s="148">
        <v>30.180000000000003</v>
      </c>
      <c r="O24" s="149">
        <f t="shared" si="0"/>
        <v>2561.0748000000003</v>
      </c>
      <c r="P24" s="118">
        <f t="shared" si="1"/>
        <v>30.180000000000003</v>
      </c>
      <c r="Q24" s="119">
        <f>IF($R$9="-",O24,IF($R$9="в кассу предприятия",O24,IF($R$9="на р/счет.",O24*1.075,"-")))</f>
        <v>2561.0748000000003</v>
      </c>
      <c r="R24" s="120"/>
      <c r="S24" s="121">
        <f t="shared" si="2"/>
        <v>0</v>
      </c>
      <c r="T24" s="122">
        <f t="shared" si="3"/>
        <v>0</v>
      </c>
      <c r="U24" s="123"/>
      <c r="V24" s="124" t="s">
        <v>2455</v>
      </c>
      <c r="W24" s="114"/>
      <c r="X24" s="115" t="s">
        <v>2467</v>
      </c>
      <c r="Y24" s="115"/>
      <c r="Z24" s="115" t="s">
        <v>2468</v>
      </c>
      <c r="AA24" s="125" t="s">
        <v>2463</v>
      </c>
    </row>
    <row r="25" spans="1:27" s="126" customFormat="1" hidden="1" x14ac:dyDescent="0.35">
      <c r="A25" s="144">
        <v>0</v>
      </c>
      <c r="B25" s="109" t="s">
        <v>52</v>
      </c>
      <c r="C25" s="110" t="s">
        <v>39</v>
      </c>
      <c r="D25" s="109" t="s">
        <v>37</v>
      </c>
      <c r="E25" s="115" t="s">
        <v>47</v>
      </c>
      <c r="F25" s="115" t="s">
        <v>48</v>
      </c>
      <c r="G25" s="115" t="s">
        <v>49</v>
      </c>
      <c r="H25" s="116" t="s">
        <v>50</v>
      </c>
      <c r="I25" s="117" t="s">
        <v>53</v>
      </c>
      <c r="J25" s="117"/>
      <c r="K25" s="117" t="s">
        <v>45</v>
      </c>
      <c r="L25" s="114" t="s">
        <v>2453</v>
      </c>
      <c r="M25" s="114">
        <v>1</v>
      </c>
      <c r="N25" s="148">
        <v>32.47</v>
      </c>
      <c r="O25" s="149">
        <f t="shared" si="0"/>
        <v>2755.4041999999999</v>
      </c>
      <c r="P25" s="118">
        <f t="shared" si="1"/>
        <v>32.47</v>
      </c>
      <c r="Q25" s="119">
        <f t="shared" ref="Q25:Q88" si="4">IF($R$9="-",O25,IF($R$9="в кассу предприятия",O25,IF($R$9="на р/счет.",O25*1.075,"-")))</f>
        <v>2755.4041999999999</v>
      </c>
      <c r="R25" s="120"/>
      <c r="S25" s="121">
        <f t="shared" si="2"/>
        <v>0</v>
      </c>
      <c r="T25" s="122">
        <f t="shared" si="3"/>
        <v>0</v>
      </c>
      <c r="U25" s="123"/>
      <c r="V25" s="124" t="s">
        <v>2455</v>
      </c>
      <c r="W25" s="114"/>
      <c r="X25" s="115" t="s">
        <v>2467</v>
      </c>
      <c r="Y25" s="115"/>
      <c r="Z25" s="115" t="s">
        <v>2468</v>
      </c>
      <c r="AA25" s="125" t="s">
        <v>2463</v>
      </c>
    </row>
    <row r="26" spans="1:27" s="126" customFormat="1" hidden="1" x14ac:dyDescent="0.35">
      <c r="A26" s="144">
        <v>0</v>
      </c>
      <c r="B26" s="109" t="s">
        <v>54</v>
      </c>
      <c r="C26" s="110" t="s">
        <v>39</v>
      </c>
      <c r="D26" s="109" t="s">
        <v>37</v>
      </c>
      <c r="E26" s="115" t="s">
        <v>47</v>
      </c>
      <c r="F26" s="115" t="s">
        <v>48</v>
      </c>
      <c r="G26" s="115" t="s">
        <v>55</v>
      </c>
      <c r="H26" s="116" t="s">
        <v>50</v>
      </c>
      <c r="I26" s="117" t="s">
        <v>45</v>
      </c>
      <c r="J26" s="117"/>
      <c r="K26" s="117" t="s">
        <v>56</v>
      </c>
      <c r="L26" s="114" t="s">
        <v>2453</v>
      </c>
      <c r="M26" s="114">
        <v>1</v>
      </c>
      <c r="N26" s="148">
        <v>39.35</v>
      </c>
      <c r="O26" s="149">
        <f t="shared" si="0"/>
        <v>3339.241</v>
      </c>
      <c r="P26" s="118">
        <f t="shared" si="1"/>
        <v>39.35</v>
      </c>
      <c r="Q26" s="119">
        <f t="shared" si="4"/>
        <v>3339.241</v>
      </c>
      <c r="R26" s="120"/>
      <c r="S26" s="121">
        <f t="shared" si="2"/>
        <v>0</v>
      </c>
      <c r="T26" s="122">
        <f t="shared" si="3"/>
        <v>0</v>
      </c>
      <c r="U26" s="123"/>
      <c r="V26" s="124" t="s">
        <v>2455</v>
      </c>
      <c r="W26" s="123"/>
      <c r="X26" s="115" t="s">
        <v>2469</v>
      </c>
      <c r="Y26" s="115"/>
      <c r="Z26" s="115" t="s">
        <v>2470</v>
      </c>
      <c r="AA26" s="125" t="s">
        <v>2463</v>
      </c>
    </row>
    <row r="27" spans="1:27" s="126" customFormat="1" hidden="1" x14ac:dyDescent="0.35">
      <c r="A27" s="144">
        <v>0</v>
      </c>
      <c r="B27" s="109" t="s">
        <v>57</v>
      </c>
      <c r="C27" s="110" t="s">
        <v>39</v>
      </c>
      <c r="D27" s="109" t="s">
        <v>37</v>
      </c>
      <c r="E27" s="115" t="s">
        <v>47</v>
      </c>
      <c r="F27" s="115" t="s">
        <v>48</v>
      </c>
      <c r="G27" s="115" t="s">
        <v>55</v>
      </c>
      <c r="H27" s="116" t="s">
        <v>50</v>
      </c>
      <c r="I27" s="117"/>
      <c r="J27" s="117" t="s">
        <v>58</v>
      </c>
      <c r="K27" s="117" t="s">
        <v>59</v>
      </c>
      <c r="L27" s="114" t="s">
        <v>2453</v>
      </c>
      <c r="M27" s="114">
        <v>1</v>
      </c>
      <c r="N27" s="148">
        <v>48.309999999999995</v>
      </c>
      <c r="O27" s="149">
        <f t="shared" si="0"/>
        <v>4099.5865999999996</v>
      </c>
      <c r="P27" s="118">
        <f t="shared" si="1"/>
        <v>48.309999999999995</v>
      </c>
      <c r="Q27" s="119">
        <f t="shared" si="4"/>
        <v>4099.5865999999996</v>
      </c>
      <c r="R27" s="120"/>
      <c r="S27" s="121">
        <f t="shared" si="2"/>
        <v>0</v>
      </c>
      <c r="T27" s="122">
        <f t="shared" si="3"/>
        <v>0</v>
      </c>
      <c r="U27" s="123"/>
      <c r="V27" s="124" t="s">
        <v>2455</v>
      </c>
      <c r="W27" s="114"/>
      <c r="X27" s="115" t="s">
        <v>2469</v>
      </c>
      <c r="Y27" s="115"/>
      <c r="Z27" s="115" t="s">
        <v>2471</v>
      </c>
      <c r="AA27" s="125" t="s">
        <v>2463</v>
      </c>
    </row>
    <row r="28" spans="1:27" s="126" customFormat="1" hidden="1" x14ac:dyDescent="0.35">
      <c r="A28" s="144">
        <v>0</v>
      </c>
      <c r="B28" s="109" t="s">
        <v>60</v>
      </c>
      <c r="C28" s="110" t="s">
        <v>39</v>
      </c>
      <c r="D28" s="109" t="s">
        <v>37</v>
      </c>
      <c r="E28" s="115" t="s">
        <v>47</v>
      </c>
      <c r="F28" s="115" t="s">
        <v>48</v>
      </c>
      <c r="G28" s="115" t="s">
        <v>61</v>
      </c>
      <c r="H28" s="116" t="s">
        <v>50</v>
      </c>
      <c r="I28" s="117" t="s">
        <v>53</v>
      </c>
      <c r="J28" s="117"/>
      <c r="K28" s="117" t="s">
        <v>45</v>
      </c>
      <c r="L28" s="114" t="s">
        <v>2453</v>
      </c>
      <c r="M28" s="114">
        <v>1</v>
      </c>
      <c r="N28" s="148">
        <v>36.669999999999995</v>
      </c>
      <c r="O28" s="149">
        <f t="shared" si="0"/>
        <v>3111.8161999999993</v>
      </c>
      <c r="P28" s="118">
        <f t="shared" si="1"/>
        <v>36.669999999999995</v>
      </c>
      <c r="Q28" s="119">
        <f t="shared" si="4"/>
        <v>3111.8161999999993</v>
      </c>
      <c r="R28" s="120"/>
      <c r="S28" s="121">
        <f t="shared" si="2"/>
        <v>0</v>
      </c>
      <c r="T28" s="122">
        <f t="shared" si="3"/>
        <v>0</v>
      </c>
      <c r="U28" s="123"/>
      <c r="V28" s="124" t="s">
        <v>2455</v>
      </c>
      <c r="W28" s="114"/>
      <c r="X28" s="115" t="s">
        <v>2472</v>
      </c>
      <c r="Y28" s="115"/>
      <c r="Z28" s="115" t="s">
        <v>2473</v>
      </c>
      <c r="AA28" s="125" t="s">
        <v>2463</v>
      </c>
    </row>
    <row r="29" spans="1:27" s="126" customFormat="1" hidden="1" x14ac:dyDescent="0.35">
      <c r="A29" s="156">
        <v>0</v>
      </c>
      <c r="B29" s="109" t="s">
        <v>62</v>
      </c>
      <c r="C29" s="110" t="s">
        <v>39</v>
      </c>
      <c r="D29" s="109" t="s">
        <v>37</v>
      </c>
      <c r="E29" s="115" t="s">
        <v>47</v>
      </c>
      <c r="F29" s="115" t="s">
        <v>48</v>
      </c>
      <c r="G29" s="115" t="s">
        <v>63</v>
      </c>
      <c r="H29" s="116" t="s">
        <v>64</v>
      </c>
      <c r="I29" s="117" t="s">
        <v>65</v>
      </c>
      <c r="J29" s="117"/>
      <c r="K29" s="117" t="s">
        <v>45</v>
      </c>
      <c r="L29" s="114" t="s">
        <v>2453</v>
      </c>
      <c r="M29" s="114">
        <v>5</v>
      </c>
      <c r="N29" s="46">
        <v>13.47</v>
      </c>
      <c r="O29" s="47">
        <f t="shared" si="0"/>
        <v>1143.0642</v>
      </c>
      <c r="P29" s="118">
        <f t="shared" si="1"/>
        <v>13.47</v>
      </c>
      <c r="Q29" s="119">
        <f t="shared" si="4"/>
        <v>1143.0642</v>
      </c>
      <c r="R29" s="120"/>
      <c r="S29" s="121">
        <f t="shared" si="2"/>
        <v>0</v>
      </c>
      <c r="T29" s="122">
        <f t="shared" si="3"/>
        <v>0</v>
      </c>
      <c r="U29" s="123"/>
      <c r="V29" s="124" t="s">
        <v>2455</v>
      </c>
      <c r="W29" s="123"/>
      <c r="X29" s="115" t="s">
        <v>2472</v>
      </c>
      <c r="Y29" s="115"/>
      <c r="Z29" s="115" t="s">
        <v>2474</v>
      </c>
      <c r="AA29" s="147" t="s">
        <v>2463</v>
      </c>
    </row>
    <row r="30" spans="1:27" s="126" customFormat="1" hidden="1" x14ac:dyDescent="0.35">
      <c r="A30" s="144">
        <v>0</v>
      </c>
      <c r="B30" s="109" t="s">
        <v>66</v>
      </c>
      <c r="C30" s="110" t="s">
        <v>39</v>
      </c>
      <c r="D30" s="109" t="s">
        <v>37</v>
      </c>
      <c r="E30" s="115" t="s">
        <v>47</v>
      </c>
      <c r="F30" s="115" t="s">
        <v>48</v>
      </c>
      <c r="G30" s="115" t="s">
        <v>67</v>
      </c>
      <c r="H30" s="116" t="s">
        <v>50</v>
      </c>
      <c r="I30" s="117" t="s">
        <v>53</v>
      </c>
      <c r="J30" s="117"/>
      <c r="K30" s="117" t="s">
        <v>45</v>
      </c>
      <c r="L30" s="114" t="s">
        <v>2453</v>
      </c>
      <c r="M30" s="114">
        <v>1</v>
      </c>
      <c r="N30" s="148">
        <v>30.42</v>
      </c>
      <c r="O30" s="149">
        <f t="shared" si="0"/>
        <v>2581.4412000000002</v>
      </c>
      <c r="P30" s="118">
        <f t="shared" si="1"/>
        <v>30.42</v>
      </c>
      <c r="Q30" s="119">
        <f t="shared" si="4"/>
        <v>2581.4412000000002</v>
      </c>
      <c r="R30" s="120"/>
      <c r="S30" s="121">
        <f t="shared" si="2"/>
        <v>0</v>
      </c>
      <c r="T30" s="122">
        <f t="shared" si="3"/>
        <v>0</v>
      </c>
      <c r="U30" s="123"/>
      <c r="V30" s="124" t="s">
        <v>2455</v>
      </c>
      <c r="W30" s="114"/>
      <c r="X30" s="115" t="s">
        <v>2472</v>
      </c>
      <c r="Y30" s="115"/>
      <c r="Z30" s="115" t="s">
        <v>2475</v>
      </c>
      <c r="AA30" s="125" t="s">
        <v>2463</v>
      </c>
    </row>
    <row r="31" spans="1:27" s="172" customFormat="1" x14ac:dyDescent="0.35">
      <c r="A31" s="157">
        <v>2</v>
      </c>
      <c r="B31" s="158" t="s">
        <v>68</v>
      </c>
      <c r="C31" s="159" t="s">
        <v>39</v>
      </c>
      <c r="D31" s="158" t="s">
        <v>37</v>
      </c>
      <c r="E31" s="160" t="s">
        <v>47</v>
      </c>
      <c r="F31" s="160" t="s">
        <v>48</v>
      </c>
      <c r="G31" s="160" t="s">
        <v>69</v>
      </c>
      <c r="H31" s="161" t="s">
        <v>50</v>
      </c>
      <c r="I31" s="162"/>
      <c r="J31" s="162" t="s">
        <v>51</v>
      </c>
      <c r="K31" s="162" t="s">
        <v>56</v>
      </c>
      <c r="L31" s="163" t="s">
        <v>2453</v>
      </c>
      <c r="M31" s="163">
        <v>1</v>
      </c>
      <c r="N31" s="46">
        <v>49.339999999999996</v>
      </c>
      <c r="O31" s="47">
        <f t="shared" si="0"/>
        <v>4186.9924000000001</v>
      </c>
      <c r="P31" s="164">
        <f t="shared" si="1"/>
        <v>49.339999999999996</v>
      </c>
      <c r="Q31" s="165">
        <f t="shared" si="4"/>
        <v>4186.9924000000001</v>
      </c>
      <c r="R31" s="166"/>
      <c r="S31" s="167">
        <f t="shared" si="2"/>
        <v>0</v>
      </c>
      <c r="T31" s="168">
        <f t="shared" si="3"/>
        <v>0</v>
      </c>
      <c r="U31" s="169"/>
      <c r="V31" s="170" t="s">
        <v>2455</v>
      </c>
      <c r="W31" s="169"/>
      <c r="X31" s="160" t="s">
        <v>2469</v>
      </c>
      <c r="Y31" s="160"/>
      <c r="Z31" s="160" t="s">
        <v>2476</v>
      </c>
      <c r="AA31" s="171" t="s">
        <v>2463</v>
      </c>
    </row>
    <row r="32" spans="1:27" s="172" customFormat="1" x14ac:dyDescent="0.35">
      <c r="A32" s="157">
        <v>64</v>
      </c>
      <c r="B32" s="158" t="s">
        <v>70</v>
      </c>
      <c r="C32" s="159" t="s">
        <v>39</v>
      </c>
      <c r="D32" s="158" t="s">
        <v>37</v>
      </c>
      <c r="E32" s="160" t="s">
        <v>47</v>
      </c>
      <c r="F32" s="160" t="s">
        <v>48</v>
      </c>
      <c r="G32" s="160" t="s">
        <v>71</v>
      </c>
      <c r="H32" s="161" t="s">
        <v>50</v>
      </c>
      <c r="I32" s="162" t="s">
        <v>72</v>
      </c>
      <c r="J32" s="162"/>
      <c r="K32" s="162" t="s">
        <v>45</v>
      </c>
      <c r="L32" s="163" t="s">
        <v>2453</v>
      </c>
      <c r="M32" s="163">
        <v>1</v>
      </c>
      <c r="N32" s="46">
        <v>29.16</v>
      </c>
      <c r="O32" s="47">
        <f t="shared" si="0"/>
        <v>2474.5176000000001</v>
      </c>
      <c r="P32" s="164">
        <f t="shared" si="1"/>
        <v>29.16</v>
      </c>
      <c r="Q32" s="165">
        <f t="shared" si="4"/>
        <v>2474.5176000000001</v>
      </c>
      <c r="R32" s="166"/>
      <c r="S32" s="167">
        <f t="shared" si="2"/>
        <v>0</v>
      </c>
      <c r="T32" s="168">
        <f t="shared" si="3"/>
        <v>0</v>
      </c>
      <c r="U32" s="169"/>
      <c r="V32" s="170" t="s">
        <v>2455</v>
      </c>
      <c r="W32" s="169"/>
      <c r="X32" s="160" t="s">
        <v>2469</v>
      </c>
      <c r="Y32" s="160"/>
      <c r="Z32" s="160" t="s">
        <v>2477</v>
      </c>
      <c r="AA32" s="171" t="s">
        <v>2463</v>
      </c>
    </row>
    <row r="33" spans="1:27" s="126" customFormat="1" hidden="1" x14ac:dyDescent="0.35">
      <c r="A33" s="144">
        <v>0</v>
      </c>
      <c r="B33" s="109" t="s">
        <v>73</v>
      </c>
      <c r="C33" s="127" t="s">
        <v>39</v>
      </c>
      <c r="D33" s="109" t="s">
        <v>37</v>
      </c>
      <c r="E33" s="115" t="s">
        <v>47</v>
      </c>
      <c r="F33" s="115" t="s">
        <v>48</v>
      </c>
      <c r="G33" s="115" t="s">
        <v>71</v>
      </c>
      <c r="H33" s="116" t="s">
        <v>74</v>
      </c>
      <c r="I33" s="117" t="s">
        <v>45</v>
      </c>
      <c r="J33" s="117" t="s">
        <v>72</v>
      </c>
      <c r="K33" s="117" t="s">
        <v>75</v>
      </c>
      <c r="L33" s="114" t="s">
        <v>2453</v>
      </c>
      <c r="M33" s="114">
        <v>1</v>
      </c>
      <c r="N33" s="148">
        <v>40.68</v>
      </c>
      <c r="O33" s="149">
        <f t="shared" si="0"/>
        <v>3452.1048000000001</v>
      </c>
      <c r="P33" s="128">
        <f t="shared" si="1"/>
        <v>40.68</v>
      </c>
      <c r="Q33" s="119">
        <f t="shared" si="4"/>
        <v>3452.1048000000001</v>
      </c>
      <c r="R33" s="120"/>
      <c r="S33" s="121">
        <f t="shared" si="2"/>
        <v>0</v>
      </c>
      <c r="T33" s="122">
        <f t="shared" si="3"/>
        <v>0</v>
      </c>
      <c r="U33" s="129"/>
      <c r="V33" s="124" t="s">
        <v>2455</v>
      </c>
      <c r="W33" s="129"/>
      <c r="X33" s="115" t="s">
        <v>2469</v>
      </c>
      <c r="Y33" s="115"/>
      <c r="Z33" s="115" t="s">
        <v>2477</v>
      </c>
      <c r="AA33" s="125" t="s">
        <v>2463</v>
      </c>
    </row>
    <row r="34" spans="1:27" s="126" customFormat="1" hidden="1" x14ac:dyDescent="0.35">
      <c r="A34" s="144">
        <v>0</v>
      </c>
      <c r="B34" s="109" t="s">
        <v>76</v>
      </c>
      <c r="C34" s="127" t="s">
        <v>39</v>
      </c>
      <c r="D34" s="109" t="s">
        <v>37</v>
      </c>
      <c r="E34" s="115" t="s">
        <v>47</v>
      </c>
      <c r="F34" s="115" t="s">
        <v>48</v>
      </c>
      <c r="G34" s="115" t="s">
        <v>77</v>
      </c>
      <c r="H34" s="116" t="s">
        <v>50</v>
      </c>
      <c r="I34" s="117" t="s">
        <v>78</v>
      </c>
      <c r="J34" s="117"/>
      <c r="K34" s="117" t="s">
        <v>45</v>
      </c>
      <c r="L34" s="114" t="s">
        <v>2453</v>
      </c>
      <c r="M34" s="114">
        <v>1</v>
      </c>
      <c r="N34" s="148">
        <v>29.16</v>
      </c>
      <c r="O34" s="149">
        <f t="shared" si="0"/>
        <v>2474.5176000000001</v>
      </c>
      <c r="P34" s="128">
        <f t="shared" si="1"/>
        <v>29.16</v>
      </c>
      <c r="Q34" s="119">
        <f t="shared" si="4"/>
        <v>2474.5176000000001</v>
      </c>
      <c r="R34" s="120"/>
      <c r="S34" s="121">
        <f t="shared" si="2"/>
        <v>0</v>
      </c>
      <c r="T34" s="122">
        <f t="shared" si="3"/>
        <v>0</v>
      </c>
      <c r="U34" s="129"/>
      <c r="V34" s="124" t="s">
        <v>2455</v>
      </c>
      <c r="W34" s="129"/>
      <c r="X34" s="115" t="s">
        <v>2469</v>
      </c>
      <c r="Y34" s="115"/>
      <c r="Z34" s="115" t="s">
        <v>2478</v>
      </c>
      <c r="AA34" s="125" t="s">
        <v>2463</v>
      </c>
    </row>
    <row r="35" spans="1:27" s="126" customFormat="1" hidden="1" x14ac:dyDescent="0.35">
      <c r="A35" s="144">
        <v>0</v>
      </c>
      <c r="B35" s="109" t="s">
        <v>79</v>
      </c>
      <c r="C35" s="110" t="s">
        <v>39</v>
      </c>
      <c r="D35" s="109" t="s">
        <v>37</v>
      </c>
      <c r="E35" s="115" t="s">
        <v>47</v>
      </c>
      <c r="F35" s="115" t="s">
        <v>48</v>
      </c>
      <c r="G35" s="115" t="s">
        <v>80</v>
      </c>
      <c r="H35" s="116" t="s">
        <v>50</v>
      </c>
      <c r="I35" s="117" t="s">
        <v>81</v>
      </c>
      <c r="J35" s="117"/>
      <c r="K35" s="117" t="s">
        <v>45</v>
      </c>
      <c r="L35" s="114" t="s">
        <v>2453</v>
      </c>
      <c r="M35" s="114">
        <v>1</v>
      </c>
      <c r="N35" s="148">
        <v>41.37</v>
      </c>
      <c r="O35" s="149">
        <f t="shared" si="0"/>
        <v>3510.6581999999999</v>
      </c>
      <c r="P35" s="118">
        <f t="shared" si="1"/>
        <v>41.37</v>
      </c>
      <c r="Q35" s="119">
        <f t="shared" si="4"/>
        <v>3510.6581999999999</v>
      </c>
      <c r="R35" s="120"/>
      <c r="S35" s="121">
        <f t="shared" si="2"/>
        <v>0</v>
      </c>
      <c r="T35" s="122">
        <f t="shared" si="3"/>
        <v>0</v>
      </c>
      <c r="U35" s="123"/>
      <c r="V35" s="124" t="s">
        <v>2455</v>
      </c>
      <c r="W35" s="114"/>
      <c r="X35" s="115" t="s">
        <v>2472</v>
      </c>
      <c r="Y35" s="115"/>
      <c r="Z35" s="115" t="s">
        <v>2479</v>
      </c>
      <c r="AA35" s="125" t="s">
        <v>2463</v>
      </c>
    </row>
    <row r="36" spans="1:27" s="126" customFormat="1" hidden="1" x14ac:dyDescent="0.35">
      <c r="A36" s="144">
        <v>0</v>
      </c>
      <c r="B36" s="109" t="s">
        <v>82</v>
      </c>
      <c r="C36" s="110" t="s">
        <v>39</v>
      </c>
      <c r="D36" s="109" t="s">
        <v>37</v>
      </c>
      <c r="E36" s="115" t="s">
        <v>47</v>
      </c>
      <c r="F36" s="115" t="s">
        <v>48</v>
      </c>
      <c r="G36" s="115" t="s">
        <v>80</v>
      </c>
      <c r="H36" s="116" t="s">
        <v>50</v>
      </c>
      <c r="I36" s="117" t="s">
        <v>83</v>
      </c>
      <c r="J36" s="117"/>
      <c r="K36" s="117" t="s">
        <v>45</v>
      </c>
      <c r="L36" s="114" t="s">
        <v>2453</v>
      </c>
      <c r="M36" s="114">
        <v>1</v>
      </c>
      <c r="N36" s="148">
        <v>36.669999999999995</v>
      </c>
      <c r="O36" s="149">
        <f t="shared" si="0"/>
        <v>3111.8161999999993</v>
      </c>
      <c r="P36" s="118">
        <f t="shared" si="1"/>
        <v>36.669999999999995</v>
      </c>
      <c r="Q36" s="119">
        <f t="shared" si="4"/>
        <v>3111.8161999999993</v>
      </c>
      <c r="R36" s="120"/>
      <c r="S36" s="121">
        <f t="shared" si="2"/>
        <v>0</v>
      </c>
      <c r="T36" s="122">
        <f t="shared" si="3"/>
        <v>0</v>
      </c>
      <c r="U36" s="123"/>
      <c r="V36" s="124" t="s">
        <v>2455</v>
      </c>
      <c r="W36" s="123"/>
      <c r="X36" s="115" t="s">
        <v>2472</v>
      </c>
      <c r="Y36" s="115"/>
      <c r="Z36" s="115" t="s">
        <v>2479</v>
      </c>
      <c r="AA36" s="125" t="s">
        <v>2463</v>
      </c>
    </row>
    <row r="37" spans="1:27" s="126" customFormat="1" hidden="1" x14ac:dyDescent="0.35">
      <c r="A37" s="144">
        <v>0</v>
      </c>
      <c r="B37" s="109" t="s">
        <v>3886</v>
      </c>
      <c r="C37" s="110" t="s">
        <v>39</v>
      </c>
      <c r="D37" s="109" t="s">
        <v>37</v>
      </c>
      <c r="E37" s="115" t="s">
        <v>47</v>
      </c>
      <c r="F37" s="115" t="s">
        <v>48</v>
      </c>
      <c r="G37" s="115" t="s">
        <v>80</v>
      </c>
      <c r="H37" s="116" t="s">
        <v>3719</v>
      </c>
      <c r="I37" s="117" t="s">
        <v>176</v>
      </c>
      <c r="J37" s="117"/>
      <c r="K37" s="117"/>
      <c r="L37" s="114" t="s">
        <v>2453</v>
      </c>
      <c r="M37" s="114">
        <v>2</v>
      </c>
      <c r="N37" s="148">
        <v>38.15</v>
      </c>
      <c r="O37" s="149">
        <f t="shared" ref="O37" si="5">N37*$R$8</f>
        <v>3237.4089999999997</v>
      </c>
      <c r="P37" s="118">
        <f t="shared" ref="P37" si="6">IF($R$9="-",N37,IF($R$9="в кассу предприятия",N37,IF($R$9="на р/счет.",N37*1.075,"-")))</f>
        <v>38.15</v>
      </c>
      <c r="Q37" s="119">
        <f t="shared" ref="Q37" si="7">IF($R$9="-",O37,IF($R$9="в кассу предприятия",O37,IF($R$9="на р/счет.",O37*1.075,"-")))</f>
        <v>3237.4089999999997</v>
      </c>
      <c r="R37" s="120"/>
      <c r="S37" s="121">
        <f t="shared" ref="S37" si="8">IF($R$9="","-",P37*R37)</f>
        <v>0</v>
      </c>
      <c r="T37" s="122">
        <f t="shared" ref="T37" si="9">IF($R$9="","-",Q37*R37)</f>
        <v>0</v>
      </c>
      <c r="U37" s="123"/>
      <c r="V37" s="124" t="s">
        <v>2455</v>
      </c>
      <c r="W37" s="123"/>
      <c r="X37" s="115" t="s">
        <v>2472</v>
      </c>
      <c r="Y37" s="115"/>
      <c r="Z37" s="115" t="s">
        <v>2479</v>
      </c>
      <c r="AA37" s="147" t="s">
        <v>2463</v>
      </c>
    </row>
    <row r="38" spans="1:27" s="126" customFormat="1" hidden="1" x14ac:dyDescent="0.35">
      <c r="A38" s="144">
        <v>0</v>
      </c>
      <c r="B38" s="109" t="s">
        <v>84</v>
      </c>
      <c r="C38" s="110" t="s">
        <v>39</v>
      </c>
      <c r="D38" s="109" t="s">
        <v>37</v>
      </c>
      <c r="E38" s="115" t="s">
        <v>47</v>
      </c>
      <c r="F38" s="115" t="s">
        <v>48</v>
      </c>
      <c r="G38" s="115" t="s">
        <v>85</v>
      </c>
      <c r="H38" s="116" t="s">
        <v>50</v>
      </c>
      <c r="I38" s="117" t="s">
        <v>53</v>
      </c>
      <c r="J38" s="117"/>
      <c r="K38" s="117" t="s">
        <v>45</v>
      </c>
      <c r="L38" s="114" t="s">
        <v>2453</v>
      </c>
      <c r="M38" s="114">
        <v>1</v>
      </c>
      <c r="N38" s="148">
        <v>30.42</v>
      </c>
      <c r="O38" s="149">
        <f t="shared" si="0"/>
        <v>2581.4412000000002</v>
      </c>
      <c r="P38" s="118">
        <f t="shared" si="1"/>
        <v>30.42</v>
      </c>
      <c r="Q38" s="119">
        <f t="shared" si="4"/>
        <v>2581.4412000000002</v>
      </c>
      <c r="R38" s="120"/>
      <c r="S38" s="121">
        <f t="shared" si="2"/>
        <v>0</v>
      </c>
      <c r="T38" s="122">
        <f t="shared" si="3"/>
        <v>0</v>
      </c>
      <c r="U38" s="123"/>
      <c r="V38" s="124" t="s">
        <v>2455</v>
      </c>
      <c r="W38" s="114"/>
      <c r="X38" s="115" t="s">
        <v>2469</v>
      </c>
      <c r="Y38" s="115"/>
      <c r="Z38" s="115" t="s">
        <v>2480</v>
      </c>
      <c r="AA38" s="125" t="s">
        <v>2463</v>
      </c>
    </row>
    <row r="39" spans="1:27" s="126" customFormat="1" hidden="1" x14ac:dyDescent="0.35">
      <c r="A39" s="144">
        <v>0</v>
      </c>
      <c r="B39" s="109" t="s">
        <v>86</v>
      </c>
      <c r="C39" s="110" t="s">
        <v>39</v>
      </c>
      <c r="D39" s="109" t="s">
        <v>37</v>
      </c>
      <c r="E39" s="115" t="s">
        <v>47</v>
      </c>
      <c r="F39" s="115" t="s">
        <v>48</v>
      </c>
      <c r="G39" s="115" t="s">
        <v>87</v>
      </c>
      <c r="H39" s="116" t="s">
        <v>50</v>
      </c>
      <c r="I39" s="117" t="s">
        <v>65</v>
      </c>
      <c r="J39" s="117"/>
      <c r="K39" s="117" t="s">
        <v>45</v>
      </c>
      <c r="L39" s="114" t="s">
        <v>2453</v>
      </c>
      <c r="M39" s="114">
        <v>1</v>
      </c>
      <c r="N39" s="148">
        <v>36.669999999999995</v>
      </c>
      <c r="O39" s="149">
        <f t="shared" si="0"/>
        <v>3111.8161999999993</v>
      </c>
      <c r="P39" s="118">
        <f t="shared" si="1"/>
        <v>36.669999999999995</v>
      </c>
      <c r="Q39" s="119">
        <f t="shared" si="4"/>
        <v>3111.8161999999993</v>
      </c>
      <c r="R39" s="120"/>
      <c r="S39" s="121">
        <f t="shared" si="2"/>
        <v>0</v>
      </c>
      <c r="T39" s="122">
        <f t="shared" si="3"/>
        <v>0</v>
      </c>
      <c r="U39" s="123"/>
      <c r="V39" s="124" t="s">
        <v>2455</v>
      </c>
      <c r="W39" s="123"/>
      <c r="X39" s="115" t="s">
        <v>2469</v>
      </c>
      <c r="Y39" s="115"/>
      <c r="Z39" s="115" t="s">
        <v>2481</v>
      </c>
      <c r="AA39" s="125" t="s">
        <v>2463</v>
      </c>
    </row>
    <row r="40" spans="1:27" s="172" customFormat="1" x14ac:dyDescent="0.35">
      <c r="A40" s="157">
        <v>14</v>
      </c>
      <c r="B40" s="158" t="s">
        <v>3187</v>
      </c>
      <c r="C40" s="159" t="s">
        <v>39</v>
      </c>
      <c r="D40" s="158" t="s">
        <v>37</v>
      </c>
      <c r="E40" s="173" t="s">
        <v>47</v>
      </c>
      <c r="F40" s="173" t="s">
        <v>48</v>
      </c>
      <c r="G40" s="173" t="s">
        <v>89</v>
      </c>
      <c r="H40" s="174" t="s">
        <v>50</v>
      </c>
      <c r="I40" s="175" t="s">
        <v>116</v>
      </c>
      <c r="J40" s="175"/>
      <c r="K40" s="175"/>
      <c r="L40" s="163" t="s">
        <v>2453</v>
      </c>
      <c r="M40" s="163">
        <v>1</v>
      </c>
      <c r="N40" s="46">
        <v>29.16</v>
      </c>
      <c r="O40" s="47">
        <f t="shared" si="0"/>
        <v>2474.5176000000001</v>
      </c>
      <c r="P40" s="164">
        <f t="shared" si="1"/>
        <v>29.16</v>
      </c>
      <c r="Q40" s="165">
        <f t="shared" si="4"/>
        <v>2474.5176000000001</v>
      </c>
      <c r="R40" s="166"/>
      <c r="S40" s="167">
        <f t="shared" si="2"/>
        <v>0</v>
      </c>
      <c r="T40" s="168">
        <f t="shared" si="3"/>
        <v>0</v>
      </c>
      <c r="U40" s="169"/>
      <c r="V40" s="170" t="s">
        <v>2455</v>
      </c>
      <c r="W40" s="169"/>
      <c r="X40" s="160" t="s">
        <v>2469</v>
      </c>
      <c r="Y40" s="160"/>
      <c r="Z40" s="160" t="s">
        <v>2482</v>
      </c>
      <c r="AA40" s="171" t="s">
        <v>2463</v>
      </c>
    </row>
    <row r="41" spans="1:27" s="126" customFormat="1" hidden="1" x14ac:dyDescent="0.35">
      <c r="A41" s="144">
        <v>0</v>
      </c>
      <c r="B41" s="109" t="s">
        <v>88</v>
      </c>
      <c r="C41" s="110" t="s">
        <v>39</v>
      </c>
      <c r="D41" s="109" t="s">
        <v>37</v>
      </c>
      <c r="E41" s="115" t="s">
        <v>47</v>
      </c>
      <c r="F41" s="115" t="s">
        <v>48</v>
      </c>
      <c r="G41" s="115" t="s">
        <v>89</v>
      </c>
      <c r="H41" s="116" t="s">
        <v>50</v>
      </c>
      <c r="I41" s="117"/>
      <c r="J41" s="117" t="s">
        <v>51</v>
      </c>
      <c r="K41" s="117" t="s">
        <v>90</v>
      </c>
      <c r="L41" s="114" t="s">
        <v>2453</v>
      </c>
      <c r="M41" s="114">
        <v>1</v>
      </c>
      <c r="N41" s="148">
        <v>53.059999999999995</v>
      </c>
      <c r="O41" s="149">
        <f t="shared" si="0"/>
        <v>4502.6715999999997</v>
      </c>
      <c r="P41" s="118">
        <f t="shared" si="1"/>
        <v>53.059999999999995</v>
      </c>
      <c r="Q41" s="119">
        <f t="shared" si="4"/>
        <v>4502.6715999999997</v>
      </c>
      <c r="R41" s="120"/>
      <c r="S41" s="121">
        <f t="shared" si="2"/>
        <v>0</v>
      </c>
      <c r="T41" s="122">
        <f t="shared" si="3"/>
        <v>0</v>
      </c>
      <c r="U41" s="123"/>
      <c r="V41" s="124" t="s">
        <v>2455</v>
      </c>
      <c r="W41" s="114"/>
      <c r="X41" s="115" t="s">
        <v>2469</v>
      </c>
      <c r="Y41" s="115"/>
      <c r="Z41" s="115" t="s">
        <v>2482</v>
      </c>
      <c r="AA41" s="125" t="s">
        <v>2463</v>
      </c>
    </row>
    <row r="42" spans="1:27" s="172" customFormat="1" x14ac:dyDescent="0.35">
      <c r="A42" s="157">
        <v>28</v>
      </c>
      <c r="B42" s="158" t="s">
        <v>3188</v>
      </c>
      <c r="C42" s="159" t="s">
        <v>39</v>
      </c>
      <c r="D42" s="158" t="s">
        <v>37</v>
      </c>
      <c r="E42" s="173" t="s">
        <v>47</v>
      </c>
      <c r="F42" s="173" t="s">
        <v>48</v>
      </c>
      <c r="G42" s="173" t="s">
        <v>89</v>
      </c>
      <c r="H42" s="174" t="s">
        <v>50</v>
      </c>
      <c r="I42" s="175"/>
      <c r="J42" s="175"/>
      <c r="K42" s="175" t="s">
        <v>3326</v>
      </c>
      <c r="L42" s="163" t="s">
        <v>2453</v>
      </c>
      <c r="M42" s="163">
        <v>1</v>
      </c>
      <c r="N42" s="46">
        <v>53.06</v>
      </c>
      <c r="O42" s="47">
        <f t="shared" si="0"/>
        <v>4502.6716000000006</v>
      </c>
      <c r="P42" s="164">
        <f t="shared" si="1"/>
        <v>53.06</v>
      </c>
      <c r="Q42" s="165">
        <f t="shared" si="4"/>
        <v>4502.6716000000006</v>
      </c>
      <c r="R42" s="166"/>
      <c r="S42" s="167">
        <f t="shared" si="2"/>
        <v>0</v>
      </c>
      <c r="T42" s="168">
        <f t="shared" si="3"/>
        <v>0</v>
      </c>
      <c r="U42" s="169"/>
      <c r="V42" s="170" t="s">
        <v>2455</v>
      </c>
      <c r="W42" s="169"/>
      <c r="X42" s="160" t="s">
        <v>2469</v>
      </c>
      <c r="Y42" s="160"/>
      <c r="Z42" s="160" t="s">
        <v>2482</v>
      </c>
      <c r="AA42" s="171" t="s">
        <v>2463</v>
      </c>
    </row>
    <row r="43" spans="1:27" s="126" customFormat="1" hidden="1" x14ac:dyDescent="0.35">
      <c r="A43" s="144">
        <v>0</v>
      </c>
      <c r="B43" s="109" t="s">
        <v>91</v>
      </c>
      <c r="C43" s="110" t="s">
        <v>39</v>
      </c>
      <c r="D43" s="109" t="s">
        <v>37</v>
      </c>
      <c r="E43" s="115" t="s">
        <v>47</v>
      </c>
      <c r="F43" s="115" t="s">
        <v>48</v>
      </c>
      <c r="G43" s="115" t="s">
        <v>89</v>
      </c>
      <c r="H43" s="116" t="s">
        <v>50</v>
      </c>
      <c r="I43" s="117"/>
      <c r="J43" s="117" t="s">
        <v>51</v>
      </c>
      <c r="K43" s="117" t="s">
        <v>92</v>
      </c>
      <c r="L43" s="114" t="s">
        <v>2453</v>
      </c>
      <c r="M43" s="114">
        <v>1</v>
      </c>
      <c r="N43" s="148">
        <v>37.949999999999996</v>
      </c>
      <c r="O43" s="149">
        <f t="shared" si="0"/>
        <v>3220.4369999999994</v>
      </c>
      <c r="P43" s="118">
        <f t="shared" si="1"/>
        <v>37.949999999999996</v>
      </c>
      <c r="Q43" s="119">
        <f t="shared" si="4"/>
        <v>3220.4369999999994</v>
      </c>
      <c r="R43" s="120"/>
      <c r="S43" s="121">
        <f t="shared" si="2"/>
        <v>0</v>
      </c>
      <c r="T43" s="122">
        <f t="shared" si="3"/>
        <v>0</v>
      </c>
      <c r="U43" s="123"/>
      <c r="V43" s="124" t="s">
        <v>2455</v>
      </c>
      <c r="W43" s="123"/>
      <c r="X43" s="115" t="s">
        <v>2469</v>
      </c>
      <c r="Y43" s="115"/>
      <c r="Z43" s="115" t="s">
        <v>2482</v>
      </c>
      <c r="AA43" s="125" t="s">
        <v>2463</v>
      </c>
    </row>
    <row r="44" spans="1:27" s="172" customFormat="1" x14ac:dyDescent="0.35">
      <c r="A44" s="157">
        <v>52</v>
      </c>
      <c r="B44" s="158" t="s">
        <v>93</v>
      </c>
      <c r="C44" s="159" t="s">
        <v>39</v>
      </c>
      <c r="D44" s="158" t="s">
        <v>37</v>
      </c>
      <c r="E44" s="160" t="s">
        <v>47</v>
      </c>
      <c r="F44" s="160" t="s">
        <v>48</v>
      </c>
      <c r="G44" s="160" t="s">
        <v>89</v>
      </c>
      <c r="H44" s="161" t="s">
        <v>50</v>
      </c>
      <c r="I44" s="162"/>
      <c r="J44" s="162" t="s">
        <v>51</v>
      </c>
      <c r="K44" s="162" t="s">
        <v>94</v>
      </c>
      <c r="L44" s="163" t="s">
        <v>2453</v>
      </c>
      <c r="M44" s="163">
        <v>1</v>
      </c>
      <c r="N44" s="46">
        <v>41.87</v>
      </c>
      <c r="O44" s="47">
        <f t="shared" si="0"/>
        <v>3553.0881999999997</v>
      </c>
      <c r="P44" s="164">
        <f t="shared" si="1"/>
        <v>41.87</v>
      </c>
      <c r="Q44" s="165">
        <f t="shared" si="4"/>
        <v>3553.0881999999997</v>
      </c>
      <c r="R44" s="166"/>
      <c r="S44" s="167">
        <f t="shared" si="2"/>
        <v>0</v>
      </c>
      <c r="T44" s="168">
        <f t="shared" si="3"/>
        <v>0</v>
      </c>
      <c r="U44" s="169"/>
      <c r="V44" s="170" t="s">
        <v>2455</v>
      </c>
      <c r="W44" s="169"/>
      <c r="X44" s="160" t="s">
        <v>2469</v>
      </c>
      <c r="Y44" s="160"/>
      <c r="Z44" s="160" t="s">
        <v>2482</v>
      </c>
      <c r="AA44" s="171" t="s">
        <v>2463</v>
      </c>
    </row>
    <row r="45" spans="1:27" s="172" customFormat="1" x14ac:dyDescent="0.35">
      <c r="A45" s="157">
        <v>16</v>
      </c>
      <c r="B45" s="158" t="s">
        <v>95</v>
      </c>
      <c r="C45" s="159" t="s">
        <v>39</v>
      </c>
      <c r="D45" s="158" t="s">
        <v>37</v>
      </c>
      <c r="E45" s="160" t="s">
        <v>47</v>
      </c>
      <c r="F45" s="160" t="s">
        <v>48</v>
      </c>
      <c r="G45" s="160" t="s">
        <v>89</v>
      </c>
      <c r="H45" s="161" t="s">
        <v>50</v>
      </c>
      <c r="I45" s="162"/>
      <c r="J45" s="162" t="s">
        <v>51</v>
      </c>
      <c r="K45" s="162" t="s">
        <v>56</v>
      </c>
      <c r="L45" s="163" t="s">
        <v>2453</v>
      </c>
      <c r="M45" s="163">
        <v>1</v>
      </c>
      <c r="N45" s="46">
        <v>49.339999999999996</v>
      </c>
      <c r="O45" s="47">
        <f t="shared" si="0"/>
        <v>4186.9924000000001</v>
      </c>
      <c r="P45" s="164">
        <f t="shared" si="1"/>
        <v>49.339999999999996</v>
      </c>
      <c r="Q45" s="165">
        <f t="shared" si="4"/>
        <v>4186.9924000000001</v>
      </c>
      <c r="R45" s="166"/>
      <c r="S45" s="167">
        <f t="shared" si="2"/>
        <v>0</v>
      </c>
      <c r="T45" s="168">
        <f t="shared" si="3"/>
        <v>0</v>
      </c>
      <c r="U45" s="169"/>
      <c r="V45" s="170" t="s">
        <v>2455</v>
      </c>
      <c r="W45" s="169"/>
      <c r="X45" s="160" t="s">
        <v>2469</v>
      </c>
      <c r="Y45" s="160"/>
      <c r="Z45" s="160" t="s">
        <v>2482</v>
      </c>
      <c r="AA45" s="171" t="s">
        <v>2463</v>
      </c>
    </row>
    <row r="46" spans="1:27" s="126" customFormat="1" hidden="1" x14ac:dyDescent="0.35">
      <c r="A46" s="144">
        <v>0</v>
      </c>
      <c r="B46" s="109" t="s">
        <v>96</v>
      </c>
      <c r="C46" s="110" t="s">
        <v>39</v>
      </c>
      <c r="D46" s="109" t="s">
        <v>37</v>
      </c>
      <c r="E46" s="115" t="s">
        <v>47</v>
      </c>
      <c r="F46" s="115" t="s">
        <v>48</v>
      </c>
      <c r="G46" s="115" t="s">
        <v>97</v>
      </c>
      <c r="H46" s="116" t="s">
        <v>98</v>
      </c>
      <c r="I46" s="117" t="s">
        <v>99</v>
      </c>
      <c r="J46" s="117"/>
      <c r="K46" s="117" t="s">
        <v>45</v>
      </c>
      <c r="L46" s="114" t="s">
        <v>2453</v>
      </c>
      <c r="M46" s="114">
        <v>5</v>
      </c>
      <c r="N46" s="148">
        <v>13.23</v>
      </c>
      <c r="O46" s="149">
        <f t="shared" si="0"/>
        <v>1122.6977999999999</v>
      </c>
      <c r="P46" s="118">
        <f t="shared" si="1"/>
        <v>13.23</v>
      </c>
      <c r="Q46" s="119">
        <f t="shared" si="4"/>
        <v>1122.6977999999999</v>
      </c>
      <c r="R46" s="120"/>
      <c r="S46" s="121">
        <f t="shared" si="2"/>
        <v>0</v>
      </c>
      <c r="T46" s="122">
        <f t="shared" si="3"/>
        <v>0</v>
      </c>
      <c r="U46" s="123"/>
      <c r="V46" s="124" t="s">
        <v>2455</v>
      </c>
      <c r="W46" s="114"/>
      <c r="X46" s="115" t="s">
        <v>2472</v>
      </c>
      <c r="Y46" s="115"/>
      <c r="Z46" s="115" t="s">
        <v>2483</v>
      </c>
      <c r="AA46" s="125" t="s">
        <v>2463</v>
      </c>
    </row>
    <row r="47" spans="1:27" s="126" customFormat="1" hidden="1" x14ac:dyDescent="0.35">
      <c r="A47" s="144">
        <v>0</v>
      </c>
      <c r="B47" s="109" t="s">
        <v>3189</v>
      </c>
      <c r="C47" s="110" t="s">
        <v>39</v>
      </c>
      <c r="D47" s="109" t="s">
        <v>37</v>
      </c>
      <c r="E47" s="111" t="s">
        <v>47</v>
      </c>
      <c r="F47" s="111" t="s">
        <v>48</v>
      </c>
      <c r="G47" s="111" t="s">
        <v>97</v>
      </c>
      <c r="H47" s="112" t="s">
        <v>64</v>
      </c>
      <c r="I47" s="113"/>
      <c r="J47" s="113"/>
      <c r="K47" s="113" t="s">
        <v>3534</v>
      </c>
      <c r="L47" s="114" t="s">
        <v>2453</v>
      </c>
      <c r="M47" s="114">
        <v>5</v>
      </c>
      <c r="N47" s="46">
        <v>26.51</v>
      </c>
      <c r="O47" s="47">
        <f t="shared" si="0"/>
        <v>2249.6386000000002</v>
      </c>
      <c r="P47" s="118">
        <f t="shared" si="1"/>
        <v>26.51</v>
      </c>
      <c r="Q47" s="119">
        <f t="shared" si="4"/>
        <v>2249.6386000000002</v>
      </c>
      <c r="R47" s="120"/>
      <c r="S47" s="121">
        <f t="shared" si="2"/>
        <v>0</v>
      </c>
      <c r="T47" s="122">
        <f t="shared" si="3"/>
        <v>0</v>
      </c>
      <c r="U47" s="123"/>
      <c r="V47" s="124" t="s">
        <v>2455</v>
      </c>
      <c r="W47" s="123"/>
      <c r="X47" s="115" t="s">
        <v>2472</v>
      </c>
      <c r="Y47" s="115"/>
      <c r="Z47" s="115" t="s">
        <v>2483</v>
      </c>
      <c r="AA47" s="147" t="s">
        <v>2463</v>
      </c>
    </row>
    <row r="48" spans="1:27" s="126" customFormat="1" hidden="1" x14ac:dyDescent="0.35">
      <c r="A48" s="144">
        <v>0</v>
      </c>
      <c r="B48" s="109" t="s">
        <v>100</v>
      </c>
      <c r="C48" s="110" t="s">
        <v>39</v>
      </c>
      <c r="D48" s="109" t="s">
        <v>37</v>
      </c>
      <c r="E48" s="115" t="s">
        <v>47</v>
      </c>
      <c r="F48" s="115" t="s">
        <v>48</v>
      </c>
      <c r="G48" s="115" t="s">
        <v>97</v>
      </c>
      <c r="H48" s="116" t="s">
        <v>50</v>
      </c>
      <c r="I48" s="117" t="s">
        <v>45</v>
      </c>
      <c r="J48" s="117"/>
      <c r="K48" s="117" t="s">
        <v>45</v>
      </c>
      <c r="L48" s="114" t="s">
        <v>2453</v>
      </c>
      <c r="M48" s="114">
        <v>1</v>
      </c>
      <c r="N48" s="148">
        <v>30.290000000000003</v>
      </c>
      <c r="O48" s="149">
        <f t="shared" si="0"/>
        <v>2570.4094</v>
      </c>
      <c r="P48" s="118">
        <f t="shared" si="1"/>
        <v>30.290000000000003</v>
      </c>
      <c r="Q48" s="119">
        <f t="shared" si="4"/>
        <v>2570.4094</v>
      </c>
      <c r="R48" s="120"/>
      <c r="S48" s="121">
        <f t="shared" si="2"/>
        <v>0</v>
      </c>
      <c r="T48" s="122">
        <f t="shared" si="3"/>
        <v>0</v>
      </c>
      <c r="U48" s="123"/>
      <c r="V48" s="124" t="s">
        <v>2455</v>
      </c>
      <c r="W48" s="114"/>
      <c r="X48" s="115" t="s">
        <v>2472</v>
      </c>
      <c r="Y48" s="115"/>
      <c r="Z48" s="115" t="s">
        <v>2483</v>
      </c>
      <c r="AA48" s="125" t="s">
        <v>2463</v>
      </c>
    </row>
    <row r="49" spans="1:27" s="126" customFormat="1" hidden="1" x14ac:dyDescent="0.35">
      <c r="A49" s="144">
        <v>0</v>
      </c>
      <c r="B49" s="109" t="s">
        <v>101</v>
      </c>
      <c r="C49" s="110" t="s">
        <v>39</v>
      </c>
      <c r="D49" s="109" t="s">
        <v>37</v>
      </c>
      <c r="E49" s="115" t="s">
        <v>47</v>
      </c>
      <c r="F49" s="115" t="s">
        <v>48</v>
      </c>
      <c r="G49" s="115" t="s">
        <v>97</v>
      </c>
      <c r="H49" s="116" t="s">
        <v>50</v>
      </c>
      <c r="I49" s="117" t="s">
        <v>51</v>
      </c>
      <c r="J49" s="117"/>
      <c r="K49" s="117" t="s">
        <v>45</v>
      </c>
      <c r="L49" s="114" t="s">
        <v>2453</v>
      </c>
      <c r="M49" s="114">
        <v>1</v>
      </c>
      <c r="N49" s="148">
        <v>29.16</v>
      </c>
      <c r="O49" s="149">
        <f t="shared" si="0"/>
        <v>2474.5176000000001</v>
      </c>
      <c r="P49" s="118">
        <f t="shared" si="1"/>
        <v>29.16</v>
      </c>
      <c r="Q49" s="119">
        <f t="shared" si="4"/>
        <v>2474.5176000000001</v>
      </c>
      <c r="R49" s="120"/>
      <c r="S49" s="121">
        <f t="shared" si="2"/>
        <v>0</v>
      </c>
      <c r="T49" s="122">
        <f t="shared" si="3"/>
        <v>0</v>
      </c>
      <c r="U49" s="123"/>
      <c r="V49" s="124" t="s">
        <v>2455</v>
      </c>
      <c r="W49" s="114"/>
      <c r="X49" s="115" t="s">
        <v>2472</v>
      </c>
      <c r="Y49" s="115"/>
      <c r="Z49" s="115" t="s">
        <v>2483</v>
      </c>
      <c r="AA49" s="125" t="s">
        <v>2463</v>
      </c>
    </row>
    <row r="50" spans="1:27" s="126" customFormat="1" hidden="1" x14ac:dyDescent="0.35">
      <c r="A50" s="144">
        <v>0</v>
      </c>
      <c r="B50" s="109" t="s">
        <v>102</v>
      </c>
      <c r="C50" s="110" t="s">
        <v>39</v>
      </c>
      <c r="D50" s="109" t="s">
        <v>37</v>
      </c>
      <c r="E50" s="115" t="s">
        <v>47</v>
      </c>
      <c r="F50" s="115" t="s">
        <v>48</v>
      </c>
      <c r="G50" s="115" t="s">
        <v>97</v>
      </c>
      <c r="H50" s="116" t="s">
        <v>43</v>
      </c>
      <c r="I50" s="117" t="s">
        <v>103</v>
      </c>
      <c r="J50" s="117"/>
      <c r="K50" s="117" t="s">
        <v>45</v>
      </c>
      <c r="L50" s="114" t="s">
        <v>2451</v>
      </c>
      <c r="M50" s="114">
        <v>1</v>
      </c>
      <c r="N50" s="148">
        <v>45.559999999999995</v>
      </c>
      <c r="O50" s="149">
        <f t="shared" si="0"/>
        <v>3866.2215999999994</v>
      </c>
      <c r="P50" s="118">
        <f t="shared" si="1"/>
        <v>45.559999999999995</v>
      </c>
      <c r="Q50" s="119">
        <f t="shared" si="4"/>
        <v>3866.2215999999994</v>
      </c>
      <c r="R50" s="120"/>
      <c r="S50" s="121">
        <f t="shared" si="2"/>
        <v>0</v>
      </c>
      <c r="T50" s="122">
        <f t="shared" si="3"/>
        <v>0</v>
      </c>
      <c r="U50" s="123"/>
      <c r="V50" s="124" t="s">
        <v>2455</v>
      </c>
      <c r="W50" s="114"/>
      <c r="X50" s="115" t="s">
        <v>2472</v>
      </c>
      <c r="Y50" s="115"/>
      <c r="Z50" s="115" t="s">
        <v>2483</v>
      </c>
      <c r="AA50" s="125" t="s">
        <v>2463</v>
      </c>
    </row>
    <row r="51" spans="1:27" s="126" customFormat="1" hidden="1" x14ac:dyDescent="0.35">
      <c r="A51" s="144">
        <v>0</v>
      </c>
      <c r="B51" s="109" t="s">
        <v>104</v>
      </c>
      <c r="C51" s="110" t="s">
        <v>39</v>
      </c>
      <c r="D51" s="109" t="s">
        <v>37</v>
      </c>
      <c r="E51" s="115" t="s">
        <v>47</v>
      </c>
      <c r="F51" s="115" t="s">
        <v>48</v>
      </c>
      <c r="G51" s="115" t="s">
        <v>97</v>
      </c>
      <c r="H51" s="116" t="s">
        <v>105</v>
      </c>
      <c r="I51" s="117" t="s">
        <v>106</v>
      </c>
      <c r="J51" s="117"/>
      <c r="K51" s="117" t="s">
        <v>45</v>
      </c>
      <c r="L51" s="114" t="s">
        <v>2451</v>
      </c>
      <c r="M51" s="114">
        <v>1</v>
      </c>
      <c r="N51" s="148">
        <v>70.800000000000011</v>
      </c>
      <c r="O51" s="149">
        <f t="shared" si="0"/>
        <v>6008.0880000000006</v>
      </c>
      <c r="P51" s="118">
        <f t="shared" si="1"/>
        <v>70.800000000000011</v>
      </c>
      <c r="Q51" s="119">
        <f t="shared" si="4"/>
        <v>6008.0880000000006</v>
      </c>
      <c r="R51" s="120"/>
      <c r="S51" s="121">
        <f t="shared" si="2"/>
        <v>0</v>
      </c>
      <c r="T51" s="122">
        <f t="shared" si="3"/>
        <v>0</v>
      </c>
      <c r="U51" s="123"/>
      <c r="V51" s="124" t="s">
        <v>2455</v>
      </c>
      <c r="W51" s="114"/>
      <c r="X51" s="115" t="s">
        <v>2472</v>
      </c>
      <c r="Y51" s="115"/>
      <c r="Z51" s="115" t="s">
        <v>2483</v>
      </c>
      <c r="AA51" s="125" t="s">
        <v>2463</v>
      </c>
    </row>
    <row r="52" spans="1:27" s="126" customFormat="1" hidden="1" x14ac:dyDescent="0.35">
      <c r="A52" s="144">
        <v>0</v>
      </c>
      <c r="B52" s="109" t="s">
        <v>107</v>
      </c>
      <c r="C52" s="110" t="s">
        <v>39</v>
      </c>
      <c r="D52" s="109" t="s">
        <v>37</v>
      </c>
      <c r="E52" s="115" t="s">
        <v>47</v>
      </c>
      <c r="F52" s="115" t="s">
        <v>48</v>
      </c>
      <c r="G52" s="115" t="s">
        <v>97</v>
      </c>
      <c r="H52" s="116" t="s">
        <v>105</v>
      </c>
      <c r="I52" s="117" t="s">
        <v>44</v>
      </c>
      <c r="J52" s="117"/>
      <c r="K52" s="117" t="s">
        <v>45</v>
      </c>
      <c r="L52" s="114" t="s">
        <v>2451</v>
      </c>
      <c r="M52" s="114">
        <v>1</v>
      </c>
      <c r="N52" s="148">
        <v>78.47</v>
      </c>
      <c r="O52" s="149">
        <f t="shared" si="0"/>
        <v>6658.9641999999994</v>
      </c>
      <c r="P52" s="118">
        <f t="shared" si="1"/>
        <v>78.47</v>
      </c>
      <c r="Q52" s="119">
        <f t="shared" si="4"/>
        <v>6658.9641999999994</v>
      </c>
      <c r="R52" s="120"/>
      <c r="S52" s="121">
        <f t="shared" si="2"/>
        <v>0</v>
      </c>
      <c r="T52" s="122">
        <f t="shared" si="3"/>
        <v>0</v>
      </c>
      <c r="U52" s="123"/>
      <c r="V52" s="124" t="s">
        <v>2455</v>
      </c>
      <c r="W52" s="114"/>
      <c r="X52" s="115" t="s">
        <v>2472</v>
      </c>
      <c r="Y52" s="115"/>
      <c r="Z52" s="115" t="s">
        <v>2483</v>
      </c>
      <c r="AA52" s="125" t="s">
        <v>2463</v>
      </c>
    </row>
    <row r="53" spans="1:27" s="126" customFormat="1" hidden="1" x14ac:dyDescent="0.35">
      <c r="A53" s="144">
        <v>0</v>
      </c>
      <c r="B53" s="109" t="s">
        <v>108</v>
      </c>
      <c r="C53" s="110" t="s">
        <v>39</v>
      </c>
      <c r="D53" s="109" t="s">
        <v>37</v>
      </c>
      <c r="E53" s="115" t="s">
        <v>47</v>
      </c>
      <c r="F53" s="115" t="s">
        <v>48</v>
      </c>
      <c r="G53" s="115" t="s">
        <v>109</v>
      </c>
      <c r="H53" s="116" t="s">
        <v>50</v>
      </c>
      <c r="I53" s="117" t="s">
        <v>45</v>
      </c>
      <c r="J53" s="117"/>
      <c r="K53" s="117" t="s">
        <v>56</v>
      </c>
      <c r="L53" s="114" t="s">
        <v>2453</v>
      </c>
      <c r="M53" s="114">
        <v>1</v>
      </c>
      <c r="N53" s="148">
        <v>49.339999999999996</v>
      </c>
      <c r="O53" s="149">
        <f t="shared" si="0"/>
        <v>4186.9924000000001</v>
      </c>
      <c r="P53" s="118">
        <f t="shared" si="1"/>
        <v>49.339999999999996</v>
      </c>
      <c r="Q53" s="119">
        <f t="shared" si="4"/>
        <v>4186.9924000000001</v>
      </c>
      <c r="R53" s="120"/>
      <c r="S53" s="121">
        <f t="shared" si="2"/>
        <v>0</v>
      </c>
      <c r="T53" s="122">
        <f t="shared" si="3"/>
        <v>0</v>
      </c>
      <c r="U53" s="123"/>
      <c r="V53" s="124" t="s">
        <v>2455</v>
      </c>
      <c r="W53" s="114"/>
      <c r="X53" s="115" t="s">
        <v>2469</v>
      </c>
      <c r="Y53" s="115"/>
      <c r="Z53" s="115" t="s">
        <v>2484</v>
      </c>
      <c r="AA53" s="125" t="s">
        <v>2463</v>
      </c>
    </row>
    <row r="54" spans="1:27" s="126" customFormat="1" hidden="1" x14ac:dyDescent="0.35">
      <c r="A54" s="144">
        <v>0</v>
      </c>
      <c r="B54" s="109" t="s">
        <v>110</v>
      </c>
      <c r="C54" s="110" t="s">
        <v>39</v>
      </c>
      <c r="D54" s="109" t="s">
        <v>37</v>
      </c>
      <c r="E54" s="115" t="s">
        <v>47</v>
      </c>
      <c r="F54" s="115" t="s">
        <v>48</v>
      </c>
      <c r="G54" s="115" t="s">
        <v>111</v>
      </c>
      <c r="H54" s="116" t="s">
        <v>50</v>
      </c>
      <c r="I54" s="117" t="s">
        <v>103</v>
      </c>
      <c r="J54" s="117"/>
      <c r="K54" s="117" t="s">
        <v>45</v>
      </c>
      <c r="L54" s="114" t="s">
        <v>2453</v>
      </c>
      <c r="M54" s="114">
        <v>1</v>
      </c>
      <c r="N54" s="148">
        <v>29.080000000000002</v>
      </c>
      <c r="O54" s="149">
        <f t="shared" si="0"/>
        <v>2467.7288000000003</v>
      </c>
      <c r="P54" s="118">
        <f t="shared" si="1"/>
        <v>29.080000000000002</v>
      </c>
      <c r="Q54" s="119">
        <f t="shared" si="4"/>
        <v>2467.7288000000003</v>
      </c>
      <c r="R54" s="120"/>
      <c r="S54" s="121">
        <f t="shared" si="2"/>
        <v>0</v>
      </c>
      <c r="T54" s="122">
        <f t="shared" si="3"/>
        <v>0</v>
      </c>
      <c r="U54" s="123"/>
      <c r="V54" s="124" t="s">
        <v>2455</v>
      </c>
      <c r="W54" s="114"/>
      <c r="X54" s="115" t="s">
        <v>2485</v>
      </c>
      <c r="Y54" s="115"/>
      <c r="Z54" s="115" t="s">
        <v>2486</v>
      </c>
      <c r="AA54" s="125" t="s">
        <v>2463</v>
      </c>
    </row>
    <row r="55" spans="1:27" s="126" customFormat="1" hidden="1" x14ac:dyDescent="0.35">
      <c r="A55" s="144">
        <v>0</v>
      </c>
      <c r="B55" s="109" t="s">
        <v>112</v>
      </c>
      <c r="C55" s="110" t="s">
        <v>39</v>
      </c>
      <c r="D55" s="109" t="s">
        <v>37</v>
      </c>
      <c r="E55" s="115" t="s">
        <v>47</v>
      </c>
      <c r="F55" s="115" t="s">
        <v>48</v>
      </c>
      <c r="G55" s="115" t="s">
        <v>111</v>
      </c>
      <c r="H55" s="116" t="s">
        <v>50</v>
      </c>
      <c r="I55" s="117" t="s">
        <v>53</v>
      </c>
      <c r="J55" s="117"/>
      <c r="K55" s="117" t="s">
        <v>45</v>
      </c>
      <c r="L55" s="114" t="s">
        <v>2453</v>
      </c>
      <c r="M55" s="114">
        <v>1</v>
      </c>
      <c r="N55" s="148">
        <v>29.75</v>
      </c>
      <c r="O55" s="149">
        <f t="shared" si="0"/>
        <v>2524.585</v>
      </c>
      <c r="P55" s="118">
        <f t="shared" si="1"/>
        <v>29.75</v>
      </c>
      <c r="Q55" s="119">
        <f t="shared" si="4"/>
        <v>2524.585</v>
      </c>
      <c r="R55" s="120"/>
      <c r="S55" s="121">
        <f t="shared" si="2"/>
        <v>0</v>
      </c>
      <c r="T55" s="122">
        <f t="shared" si="3"/>
        <v>0</v>
      </c>
      <c r="U55" s="123"/>
      <c r="V55" s="124" t="s">
        <v>2455</v>
      </c>
      <c r="W55" s="114"/>
      <c r="X55" s="115" t="s">
        <v>2485</v>
      </c>
      <c r="Y55" s="115"/>
      <c r="Z55" s="115" t="s">
        <v>2486</v>
      </c>
      <c r="AA55" s="125" t="s">
        <v>2463</v>
      </c>
    </row>
    <row r="56" spans="1:27" s="126" customFormat="1" hidden="1" x14ac:dyDescent="0.35">
      <c r="A56" s="144">
        <v>0</v>
      </c>
      <c r="B56" s="109" t="s">
        <v>113</v>
      </c>
      <c r="C56" s="110" t="s">
        <v>39</v>
      </c>
      <c r="D56" s="109" t="s">
        <v>37</v>
      </c>
      <c r="E56" s="115" t="s">
        <v>47</v>
      </c>
      <c r="F56" s="115" t="s">
        <v>48</v>
      </c>
      <c r="G56" s="115" t="s">
        <v>111</v>
      </c>
      <c r="H56" s="116" t="s">
        <v>50</v>
      </c>
      <c r="I56" s="117" t="s">
        <v>114</v>
      </c>
      <c r="J56" s="117"/>
      <c r="K56" s="117" t="s">
        <v>45</v>
      </c>
      <c r="L56" s="114" t="s">
        <v>2453</v>
      </c>
      <c r="M56" s="114">
        <v>1</v>
      </c>
      <c r="N56" s="148">
        <v>30.42</v>
      </c>
      <c r="O56" s="149">
        <f t="shared" si="0"/>
        <v>2581.4412000000002</v>
      </c>
      <c r="P56" s="118">
        <f t="shared" si="1"/>
        <v>30.42</v>
      </c>
      <c r="Q56" s="119">
        <f t="shared" si="4"/>
        <v>2581.4412000000002</v>
      </c>
      <c r="R56" s="120"/>
      <c r="S56" s="121">
        <f t="shared" si="2"/>
        <v>0</v>
      </c>
      <c r="T56" s="122">
        <f t="shared" si="3"/>
        <v>0</v>
      </c>
      <c r="U56" s="123"/>
      <c r="V56" s="124" t="s">
        <v>2455</v>
      </c>
      <c r="W56" s="114"/>
      <c r="X56" s="115" t="s">
        <v>2485</v>
      </c>
      <c r="Y56" s="115"/>
      <c r="Z56" s="115" t="s">
        <v>2486</v>
      </c>
      <c r="AA56" s="125" t="s">
        <v>2463</v>
      </c>
    </row>
    <row r="57" spans="1:27" s="126" customFormat="1" hidden="1" x14ac:dyDescent="0.35">
      <c r="A57" s="144">
        <v>0</v>
      </c>
      <c r="B57" s="109" t="s">
        <v>115</v>
      </c>
      <c r="C57" s="110" t="s">
        <v>39</v>
      </c>
      <c r="D57" s="109" t="s">
        <v>37</v>
      </c>
      <c r="E57" s="111" t="s">
        <v>47</v>
      </c>
      <c r="F57" s="111" t="s">
        <v>48</v>
      </c>
      <c r="G57" s="111" t="s">
        <v>111</v>
      </c>
      <c r="H57" s="112" t="s">
        <v>50</v>
      </c>
      <c r="I57" s="113"/>
      <c r="J57" s="113" t="s">
        <v>116</v>
      </c>
      <c r="K57" s="113" t="s">
        <v>56</v>
      </c>
      <c r="L57" s="114" t="s">
        <v>2453</v>
      </c>
      <c r="M57" s="114">
        <v>1</v>
      </c>
      <c r="N57" s="148">
        <v>49.339999999999996</v>
      </c>
      <c r="O57" s="149">
        <f t="shared" si="0"/>
        <v>4186.9924000000001</v>
      </c>
      <c r="P57" s="118">
        <f t="shared" si="1"/>
        <v>49.339999999999996</v>
      </c>
      <c r="Q57" s="119">
        <f t="shared" si="4"/>
        <v>4186.9924000000001</v>
      </c>
      <c r="R57" s="120"/>
      <c r="S57" s="121">
        <f t="shared" si="2"/>
        <v>0</v>
      </c>
      <c r="T57" s="122">
        <f t="shared" si="3"/>
        <v>0</v>
      </c>
      <c r="U57" s="123"/>
      <c r="V57" s="124" t="s">
        <v>2455</v>
      </c>
      <c r="W57" s="114" t="s">
        <v>2487</v>
      </c>
      <c r="X57" s="115" t="s">
        <v>2485</v>
      </c>
      <c r="Y57" s="115"/>
      <c r="Z57" s="115" t="s">
        <v>2486</v>
      </c>
      <c r="AA57" s="125" t="s">
        <v>2463</v>
      </c>
    </row>
    <row r="58" spans="1:27" s="172" customFormat="1" x14ac:dyDescent="0.35">
      <c r="A58" s="157">
        <v>13</v>
      </c>
      <c r="B58" s="158" t="s">
        <v>117</v>
      </c>
      <c r="C58" s="159" t="s">
        <v>39</v>
      </c>
      <c r="D58" s="158" t="s">
        <v>37</v>
      </c>
      <c r="E58" s="160" t="s">
        <v>47</v>
      </c>
      <c r="F58" s="160" t="s">
        <v>48</v>
      </c>
      <c r="G58" s="160" t="s">
        <v>118</v>
      </c>
      <c r="H58" s="161" t="s">
        <v>50</v>
      </c>
      <c r="I58" s="162" t="s">
        <v>51</v>
      </c>
      <c r="J58" s="162"/>
      <c r="K58" s="162" t="s">
        <v>45</v>
      </c>
      <c r="L58" s="163" t="s">
        <v>2453</v>
      </c>
      <c r="M58" s="163">
        <v>1</v>
      </c>
      <c r="N58" s="46">
        <v>29.16</v>
      </c>
      <c r="O58" s="47">
        <f t="shared" si="0"/>
        <v>2474.5176000000001</v>
      </c>
      <c r="P58" s="164">
        <f t="shared" si="1"/>
        <v>29.16</v>
      </c>
      <c r="Q58" s="165">
        <f t="shared" si="4"/>
        <v>2474.5176000000001</v>
      </c>
      <c r="R58" s="166"/>
      <c r="S58" s="167">
        <f t="shared" si="2"/>
        <v>0</v>
      </c>
      <c r="T58" s="168">
        <f t="shared" si="3"/>
        <v>0</v>
      </c>
      <c r="U58" s="169"/>
      <c r="V58" s="170" t="s">
        <v>2455</v>
      </c>
      <c r="W58" s="169"/>
      <c r="X58" s="160" t="s">
        <v>2469</v>
      </c>
      <c r="Y58" s="160"/>
      <c r="Z58" s="160" t="s">
        <v>2488</v>
      </c>
      <c r="AA58" s="171" t="s">
        <v>2463</v>
      </c>
    </row>
    <row r="59" spans="1:27" s="172" customFormat="1" x14ac:dyDescent="0.35">
      <c r="A59" s="157">
        <v>6</v>
      </c>
      <c r="B59" s="158" t="s">
        <v>119</v>
      </c>
      <c r="C59" s="159" t="s">
        <v>39</v>
      </c>
      <c r="D59" s="158" t="s">
        <v>37</v>
      </c>
      <c r="E59" s="160" t="s">
        <v>47</v>
      </c>
      <c r="F59" s="160" t="s">
        <v>48</v>
      </c>
      <c r="G59" s="160" t="s">
        <v>120</v>
      </c>
      <c r="H59" s="161" t="s">
        <v>50</v>
      </c>
      <c r="I59" s="162" t="s">
        <v>103</v>
      </c>
      <c r="J59" s="162"/>
      <c r="K59" s="162" t="s">
        <v>45</v>
      </c>
      <c r="L59" s="163" t="s">
        <v>2453</v>
      </c>
      <c r="M59" s="163">
        <v>1</v>
      </c>
      <c r="N59" s="46">
        <v>29.75</v>
      </c>
      <c r="O59" s="47">
        <f t="shared" si="0"/>
        <v>2524.585</v>
      </c>
      <c r="P59" s="164">
        <f t="shared" si="1"/>
        <v>29.75</v>
      </c>
      <c r="Q59" s="165">
        <f t="shared" si="4"/>
        <v>2524.585</v>
      </c>
      <c r="R59" s="166"/>
      <c r="S59" s="167">
        <f t="shared" si="2"/>
        <v>0</v>
      </c>
      <c r="T59" s="168">
        <f t="shared" si="3"/>
        <v>0</v>
      </c>
      <c r="U59" s="169"/>
      <c r="V59" s="170" t="s">
        <v>2455</v>
      </c>
      <c r="W59" s="169"/>
      <c r="X59" s="160" t="s">
        <v>2485</v>
      </c>
      <c r="Y59" s="160"/>
      <c r="Z59" s="160" t="s">
        <v>2489</v>
      </c>
      <c r="AA59" s="171" t="s">
        <v>2463</v>
      </c>
    </row>
    <row r="60" spans="1:27" s="126" customFormat="1" hidden="1" x14ac:dyDescent="0.35">
      <c r="A60" s="144">
        <v>0</v>
      </c>
      <c r="B60" s="109" t="s">
        <v>121</v>
      </c>
      <c r="C60" s="127" t="s">
        <v>39</v>
      </c>
      <c r="D60" s="109" t="s">
        <v>37</v>
      </c>
      <c r="E60" s="115" t="s">
        <v>47</v>
      </c>
      <c r="F60" s="115" t="s">
        <v>48</v>
      </c>
      <c r="G60" s="115" t="s">
        <v>120</v>
      </c>
      <c r="H60" s="116" t="s">
        <v>50</v>
      </c>
      <c r="I60" s="117" t="s">
        <v>122</v>
      </c>
      <c r="J60" s="117"/>
      <c r="K60" s="117" t="s">
        <v>45</v>
      </c>
      <c r="L60" s="114" t="s">
        <v>2453</v>
      </c>
      <c r="M60" s="114">
        <v>1</v>
      </c>
      <c r="N60" s="148">
        <v>28.53</v>
      </c>
      <c r="O60" s="149">
        <f t="shared" si="0"/>
        <v>2421.0558000000001</v>
      </c>
      <c r="P60" s="128">
        <f t="shared" si="1"/>
        <v>28.53</v>
      </c>
      <c r="Q60" s="119">
        <f t="shared" si="4"/>
        <v>2421.0558000000001</v>
      </c>
      <c r="R60" s="120"/>
      <c r="S60" s="121">
        <f t="shared" si="2"/>
        <v>0</v>
      </c>
      <c r="T60" s="122">
        <f t="shared" si="3"/>
        <v>0</v>
      </c>
      <c r="U60" s="129"/>
      <c r="V60" s="124" t="s">
        <v>2455</v>
      </c>
      <c r="W60" s="129"/>
      <c r="X60" s="115" t="s">
        <v>2485</v>
      </c>
      <c r="Y60" s="115"/>
      <c r="Z60" s="115" t="s">
        <v>2489</v>
      </c>
      <c r="AA60" s="125" t="s">
        <v>2463</v>
      </c>
    </row>
    <row r="61" spans="1:27" s="126" customFormat="1" hidden="1" x14ac:dyDescent="0.35">
      <c r="A61" s="144">
        <v>0</v>
      </c>
      <c r="B61" s="109" t="s">
        <v>123</v>
      </c>
      <c r="C61" s="110" t="s">
        <v>39</v>
      </c>
      <c r="D61" s="109" t="s">
        <v>37</v>
      </c>
      <c r="E61" s="115" t="s">
        <v>47</v>
      </c>
      <c r="F61" s="115" t="s">
        <v>48</v>
      </c>
      <c r="G61" s="115" t="s">
        <v>120</v>
      </c>
      <c r="H61" s="116" t="s">
        <v>50</v>
      </c>
      <c r="I61" s="117" t="s">
        <v>53</v>
      </c>
      <c r="J61" s="117"/>
      <c r="K61" s="117" t="s">
        <v>45</v>
      </c>
      <c r="L61" s="114" t="s">
        <v>2453</v>
      </c>
      <c r="M61" s="114">
        <v>1</v>
      </c>
      <c r="N61" s="148">
        <v>30.42</v>
      </c>
      <c r="O61" s="149">
        <f t="shared" si="0"/>
        <v>2581.4412000000002</v>
      </c>
      <c r="P61" s="118">
        <f t="shared" si="1"/>
        <v>30.42</v>
      </c>
      <c r="Q61" s="119">
        <f t="shared" si="4"/>
        <v>2581.4412000000002</v>
      </c>
      <c r="R61" s="120"/>
      <c r="S61" s="121">
        <f t="shared" si="2"/>
        <v>0</v>
      </c>
      <c r="T61" s="122">
        <f t="shared" si="3"/>
        <v>0</v>
      </c>
      <c r="U61" s="123"/>
      <c r="V61" s="124" t="s">
        <v>2455</v>
      </c>
      <c r="W61" s="114"/>
      <c r="X61" s="115" t="s">
        <v>2485</v>
      </c>
      <c r="Y61" s="115"/>
      <c r="Z61" s="115" t="s">
        <v>2489</v>
      </c>
      <c r="AA61" s="125" t="s">
        <v>2463</v>
      </c>
    </row>
    <row r="62" spans="1:27" s="126" customFormat="1" hidden="1" x14ac:dyDescent="0.35">
      <c r="A62" s="144">
        <v>0</v>
      </c>
      <c r="B62" s="109" t="s">
        <v>124</v>
      </c>
      <c r="C62" s="110" t="s">
        <v>39</v>
      </c>
      <c r="D62" s="109" t="s">
        <v>37</v>
      </c>
      <c r="E62" s="115" t="s">
        <v>47</v>
      </c>
      <c r="F62" s="115" t="s">
        <v>48</v>
      </c>
      <c r="G62" s="115" t="s">
        <v>125</v>
      </c>
      <c r="H62" s="116" t="s">
        <v>50</v>
      </c>
      <c r="I62" s="117" t="s">
        <v>53</v>
      </c>
      <c r="J62" s="117"/>
      <c r="K62" s="117" t="s">
        <v>45</v>
      </c>
      <c r="L62" s="114" t="s">
        <v>2453</v>
      </c>
      <c r="M62" s="114">
        <v>1</v>
      </c>
      <c r="N62" s="148">
        <v>30.42</v>
      </c>
      <c r="O62" s="149">
        <f t="shared" si="0"/>
        <v>2581.4412000000002</v>
      </c>
      <c r="P62" s="118">
        <f t="shared" si="1"/>
        <v>30.42</v>
      </c>
      <c r="Q62" s="119">
        <f t="shared" si="4"/>
        <v>2581.4412000000002</v>
      </c>
      <c r="R62" s="120"/>
      <c r="S62" s="121">
        <f t="shared" si="2"/>
        <v>0</v>
      </c>
      <c r="T62" s="122">
        <f t="shared" si="3"/>
        <v>0</v>
      </c>
      <c r="U62" s="123"/>
      <c r="V62" s="124" t="s">
        <v>2455</v>
      </c>
      <c r="W62" s="114"/>
      <c r="X62" s="115" t="s">
        <v>2469</v>
      </c>
      <c r="Y62" s="115"/>
      <c r="Z62" s="115" t="s">
        <v>2490</v>
      </c>
      <c r="AA62" s="125" t="s">
        <v>2463</v>
      </c>
    </row>
    <row r="63" spans="1:27" s="126" customFormat="1" hidden="1" x14ac:dyDescent="0.35">
      <c r="A63" s="144">
        <v>0</v>
      </c>
      <c r="B63" s="109" t="s">
        <v>126</v>
      </c>
      <c r="C63" s="110" t="s">
        <v>39</v>
      </c>
      <c r="D63" s="109" t="s">
        <v>37</v>
      </c>
      <c r="E63" s="115" t="s">
        <v>47</v>
      </c>
      <c r="F63" s="115" t="s">
        <v>48</v>
      </c>
      <c r="G63" s="115" t="s">
        <v>127</v>
      </c>
      <c r="H63" s="116" t="s">
        <v>98</v>
      </c>
      <c r="I63" s="117" t="s">
        <v>45</v>
      </c>
      <c r="J63" s="117"/>
      <c r="K63" s="117" t="s">
        <v>45</v>
      </c>
      <c r="L63" s="114" t="s">
        <v>2453</v>
      </c>
      <c r="M63" s="114">
        <v>5</v>
      </c>
      <c r="N63" s="148">
        <v>7.75</v>
      </c>
      <c r="O63" s="149">
        <f t="shared" si="0"/>
        <v>657.66499999999996</v>
      </c>
      <c r="P63" s="118">
        <f t="shared" si="1"/>
        <v>7.75</v>
      </c>
      <c r="Q63" s="119">
        <f t="shared" si="4"/>
        <v>657.66499999999996</v>
      </c>
      <c r="R63" s="120"/>
      <c r="S63" s="121">
        <f t="shared" si="2"/>
        <v>0</v>
      </c>
      <c r="T63" s="122">
        <f t="shared" si="3"/>
        <v>0</v>
      </c>
      <c r="U63" s="123"/>
      <c r="V63" s="124" t="s">
        <v>2455</v>
      </c>
      <c r="W63" s="114"/>
      <c r="X63" s="115" t="s">
        <v>2469</v>
      </c>
      <c r="Y63" s="115"/>
      <c r="Z63" s="115" t="s">
        <v>2491</v>
      </c>
      <c r="AA63" s="125" t="s">
        <v>2463</v>
      </c>
    </row>
    <row r="64" spans="1:27" s="126" customFormat="1" hidden="1" x14ac:dyDescent="0.35">
      <c r="A64" s="144">
        <v>0</v>
      </c>
      <c r="B64" s="109" t="s">
        <v>128</v>
      </c>
      <c r="C64" s="110" t="s">
        <v>39</v>
      </c>
      <c r="D64" s="109" t="s">
        <v>37</v>
      </c>
      <c r="E64" s="111" t="s">
        <v>47</v>
      </c>
      <c r="F64" s="111" t="s">
        <v>48</v>
      </c>
      <c r="G64" s="111" t="s">
        <v>129</v>
      </c>
      <c r="H64" s="112" t="s">
        <v>74</v>
      </c>
      <c r="I64" s="113" t="s">
        <v>45</v>
      </c>
      <c r="J64" s="113" t="s">
        <v>51</v>
      </c>
      <c r="K64" s="113" t="s">
        <v>130</v>
      </c>
      <c r="L64" s="114" t="s">
        <v>2453</v>
      </c>
      <c r="M64" s="114">
        <v>1</v>
      </c>
      <c r="N64" s="148">
        <v>40.989999999999995</v>
      </c>
      <c r="O64" s="149">
        <f t="shared" si="0"/>
        <v>3478.4113999999995</v>
      </c>
      <c r="P64" s="118">
        <f t="shared" si="1"/>
        <v>40.989999999999995</v>
      </c>
      <c r="Q64" s="119">
        <f t="shared" si="4"/>
        <v>3478.4113999999995</v>
      </c>
      <c r="R64" s="120"/>
      <c r="S64" s="121">
        <f t="shared" si="2"/>
        <v>0</v>
      </c>
      <c r="T64" s="122">
        <f t="shared" si="3"/>
        <v>0</v>
      </c>
      <c r="U64" s="123"/>
      <c r="V64" s="124" t="s">
        <v>2455</v>
      </c>
      <c r="W64" s="123" t="s">
        <v>2487</v>
      </c>
      <c r="X64" s="115" t="s">
        <v>2469</v>
      </c>
      <c r="Y64" s="115"/>
      <c r="Z64" s="115" t="s">
        <v>2492</v>
      </c>
      <c r="AA64" s="147" t="s">
        <v>2463</v>
      </c>
    </row>
    <row r="65" spans="1:27" s="126" customFormat="1" hidden="1" x14ac:dyDescent="0.35">
      <c r="A65" s="144">
        <v>0</v>
      </c>
      <c r="B65" s="109" t="s">
        <v>131</v>
      </c>
      <c r="C65" s="110" t="s">
        <v>39</v>
      </c>
      <c r="D65" s="109" t="s">
        <v>37</v>
      </c>
      <c r="E65" s="115" t="s">
        <v>47</v>
      </c>
      <c r="F65" s="115" t="s">
        <v>48</v>
      </c>
      <c r="G65" s="115" t="s">
        <v>132</v>
      </c>
      <c r="H65" s="116" t="s">
        <v>50</v>
      </c>
      <c r="I65" s="117" t="s">
        <v>53</v>
      </c>
      <c r="J65" s="117"/>
      <c r="K65" s="117" t="s">
        <v>45</v>
      </c>
      <c r="L65" s="114" t="s">
        <v>2453</v>
      </c>
      <c r="M65" s="114">
        <v>1</v>
      </c>
      <c r="N65" s="148">
        <v>30.42</v>
      </c>
      <c r="O65" s="149">
        <f t="shared" si="0"/>
        <v>2581.4412000000002</v>
      </c>
      <c r="P65" s="118">
        <f t="shared" si="1"/>
        <v>30.42</v>
      </c>
      <c r="Q65" s="119">
        <f t="shared" si="4"/>
        <v>2581.4412000000002</v>
      </c>
      <c r="R65" s="120"/>
      <c r="S65" s="121">
        <f t="shared" si="2"/>
        <v>0</v>
      </c>
      <c r="T65" s="122">
        <f t="shared" si="3"/>
        <v>0</v>
      </c>
      <c r="U65" s="123"/>
      <c r="V65" s="124" t="s">
        <v>2455</v>
      </c>
      <c r="W65" s="114"/>
      <c r="X65" s="115" t="s">
        <v>2469</v>
      </c>
      <c r="Y65" s="115"/>
      <c r="Z65" s="115" t="s">
        <v>2493</v>
      </c>
      <c r="AA65" s="125" t="s">
        <v>2463</v>
      </c>
    </row>
    <row r="66" spans="1:27" s="126" customFormat="1" hidden="1" x14ac:dyDescent="0.35">
      <c r="A66" s="144">
        <v>0</v>
      </c>
      <c r="B66" s="109" t="s">
        <v>133</v>
      </c>
      <c r="C66" s="110" t="s">
        <v>39</v>
      </c>
      <c r="D66" s="109" t="s">
        <v>37</v>
      </c>
      <c r="E66" s="111" t="s">
        <v>47</v>
      </c>
      <c r="F66" s="111" t="s">
        <v>48</v>
      </c>
      <c r="G66" s="111" t="s">
        <v>134</v>
      </c>
      <c r="H66" s="112" t="s">
        <v>43</v>
      </c>
      <c r="I66" s="113" t="s">
        <v>58</v>
      </c>
      <c r="J66" s="113"/>
      <c r="K66" s="113" t="s">
        <v>45</v>
      </c>
      <c r="L66" s="114" t="s">
        <v>2451</v>
      </c>
      <c r="M66" s="114">
        <v>1</v>
      </c>
      <c r="N66" s="148">
        <v>44.96</v>
      </c>
      <c r="O66" s="149">
        <f t="shared" si="0"/>
        <v>3815.3056000000001</v>
      </c>
      <c r="P66" s="118">
        <f t="shared" si="1"/>
        <v>44.96</v>
      </c>
      <c r="Q66" s="119">
        <f t="shared" si="4"/>
        <v>3815.3056000000001</v>
      </c>
      <c r="R66" s="120"/>
      <c r="S66" s="121">
        <f t="shared" si="2"/>
        <v>0</v>
      </c>
      <c r="T66" s="122">
        <f t="shared" si="3"/>
        <v>0</v>
      </c>
      <c r="U66" s="123"/>
      <c r="V66" s="124" t="s">
        <v>2455</v>
      </c>
      <c r="W66" s="123"/>
      <c r="X66" s="111" t="s">
        <v>2464</v>
      </c>
      <c r="Y66" s="115" t="s">
        <v>2494</v>
      </c>
      <c r="Z66" s="115" t="s">
        <v>2495</v>
      </c>
      <c r="AA66" s="125" t="s">
        <v>2463</v>
      </c>
    </row>
    <row r="67" spans="1:27" s="126" customFormat="1" hidden="1" x14ac:dyDescent="0.35">
      <c r="A67" s="144">
        <v>0</v>
      </c>
      <c r="B67" s="109" t="s">
        <v>135</v>
      </c>
      <c r="C67" s="110" t="s">
        <v>39</v>
      </c>
      <c r="D67" s="109" t="s">
        <v>37</v>
      </c>
      <c r="E67" s="115" t="s">
        <v>47</v>
      </c>
      <c r="F67" s="115" t="s">
        <v>48</v>
      </c>
      <c r="G67" s="115" t="s">
        <v>136</v>
      </c>
      <c r="H67" s="116" t="s">
        <v>98</v>
      </c>
      <c r="I67" s="117" t="s">
        <v>137</v>
      </c>
      <c r="J67" s="117"/>
      <c r="K67" s="117" t="s">
        <v>45</v>
      </c>
      <c r="L67" s="114" t="s">
        <v>2453</v>
      </c>
      <c r="M67" s="114">
        <v>5</v>
      </c>
      <c r="N67" s="148">
        <v>15.25</v>
      </c>
      <c r="O67" s="149">
        <f t="shared" si="0"/>
        <v>1294.115</v>
      </c>
      <c r="P67" s="118">
        <f t="shared" si="1"/>
        <v>15.25</v>
      </c>
      <c r="Q67" s="119">
        <f t="shared" si="4"/>
        <v>1294.115</v>
      </c>
      <c r="R67" s="120"/>
      <c r="S67" s="121">
        <f t="shared" si="2"/>
        <v>0</v>
      </c>
      <c r="T67" s="122">
        <f t="shared" si="3"/>
        <v>0</v>
      </c>
      <c r="U67" s="123"/>
      <c r="V67" s="124" t="s">
        <v>2455</v>
      </c>
      <c r="W67" s="114"/>
      <c r="X67" s="115" t="s">
        <v>2485</v>
      </c>
      <c r="Y67" s="115"/>
      <c r="Z67" s="115" t="s">
        <v>2496</v>
      </c>
      <c r="AA67" s="125" t="s">
        <v>2463</v>
      </c>
    </row>
    <row r="68" spans="1:27" s="126" customFormat="1" hidden="1" x14ac:dyDescent="0.35">
      <c r="A68" s="144">
        <v>0</v>
      </c>
      <c r="B68" s="109" t="s">
        <v>138</v>
      </c>
      <c r="C68" s="110" t="s">
        <v>39</v>
      </c>
      <c r="D68" s="109" t="s">
        <v>37</v>
      </c>
      <c r="E68" s="115" t="s">
        <v>47</v>
      </c>
      <c r="F68" s="115" t="s">
        <v>48</v>
      </c>
      <c r="G68" s="115" t="s">
        <v>136</v>
      </c>
      <c r="H68" s="116" t="s">
        <v>50</v>
      </c>
      <c r="I68" s="117" t="s">
        <v>139</v>
      </c>
      <c r="J68" s="117"/>
      <c r="K68" s="117" t="s">
        <v>45</v>
      </c>
      <c r="L68" s="114" t="s">
        <v>2453</v>
      </c>
      <c r="M68" s="114">
        <v>1</v>
      </c>
      <c r="N68" s="148">
        <v>29.16</v>
      </c>
      <c r="O68" s="149">
        <f t="shared" si="0"/>
        <v>2474.5176000000001</v>
      </c>
      <c r="P68" s="118">
        <f t="shared" si="1"/>
        <v>29.16</v>
      </c>
      <c r="Q68" s="119">
        <f t="shared" si="4"/>
        <v>2474.5176000000001</v>
      </c>
      <c r="R68" s="120"/>
      <c r="S68" s="121">
        <f t="shared" si="2"/>
        <v>0</v>
      </c>
      <c r="T68" s="122">
        <f t="shared" si="3"/>
        <v>0</v>
      </c>
      <c r="U68" s="123"/>
      <c r="V68" s="124" t="s">
        <v>2455</v>
      </c>
      <c r="W68" s="114"/>
      <c r="X68" s="115" t="s">
        <v>2485</v>
      </c>
      <c r="Y68" s="115"/>
      <c r="Z68" s="115" t="s">
        <v>2496</v>
      </c>
      <c r="AA68" s="125" t="s">
        <v>2463</v>
      </c>
    </row>
    <row r="69" spans="1:27" s="172" customFormat="1" x14ac:dyDescent="0.35">
      <c r="A69" s="157">
        <v>45</v>
      </c>
      <c r="B69" s="158" t="s">
        <v>140</v>
      </c>
      <c r="C69" s="159" t="s">
        <v>39</v>
      </c>
      <c r="D69" s="158" t="s">
        <v>37</v>
      </c>
      <c r="E69" s="160" t="s">
        <v>47</v>
      </c>
      <c r="F69" s="160" t="s">
        <v>48</v>
      </c>
      <c r="G69" s="160" t="s">
        <v>141</v>
      </c>
      <c r="H69" s="161" t="s">
        <v>50</v>
      </c>
      <c r="I69" s="162" t="s">
        <v>45</v>
      </c>
      <c r="J69" s="162"/>
      <c r="K69" s="162" t="s">
        <v>45</v>
      </c>
      <c r="L69" s="163" t="s">
        <v>2453</v>
      </c>
      <c r="M69" s="163">
        <v>1</v>
      </c>
      <c r="N69" s="46">
        <v>30.290000000000003</v>
      </c>
      <c r="O69" s="47">
        <f t="shared" si="0"/>
        <v>2570.4094</v>
      </c>
      <c r="P69" s="164">
        <f t="shared" si="1"/>
        <v>30.290000000000003</v>
      </c>
      <c r="Q69" s="165">
        <f t="shared" si="4"/>
        <v>2570.4094</v>
      </c>
      <c r="R69" s="166"/>
      <c r="S69" s="167">
        <f t="shared" si="2"/>
        <v>0</v>
      </c>
      <c r="T69" s="168">
        <f t="shared" si="3"/>
        <v>0</v>
      </c>
      <c r="U69" s="169"/>
      <c r="V69" s="170" t="s">
        <v>2455</v>
      </c>
      <c r="W69" s="169"/>
      <c r="X69" s="160" t="s">
        <v>2469</v>
      </c>
      <c r="Y69" s="160"/>
      <c r="Z69" s="160" t="s">
        <v>2497</v>
      </c>
      <c r="AA69" s="171" t="s">
        <v>2463</v>
      </c>
    </row>
    <row r="70" spans="1:27" s="172" customFormat="1" x14ac:dyDescent="0.35">
      <c r="A70" s="157">
        <v>94</v>
      </c>
      <c r="B70" s="158" t="s">
        <v>142</v>
      </c>
      <c r="C70" s="159" t="s">
        <v>39</v>
      </c>
      <c r="D70" s="158" t="s">
        <v>37</v>
      </c>
      <c r="E70" s="160" t="s">
        <v>47</v>
      </c>
      <c r="F70" s="160" t="s">
        <v>48</v>
      </c>
      <c r="G70" s="160" t="s">
        <v>141</v>
      </c>
      <c r="H70" s="161" t="s">
        <v>50</v>
      </c>
      <c r="I70" s="162" t="s">
        <v>143</v>
      </c>
      <c r="J70" s="162"/>
      <c r="K70" s="162" t="s">
        <v>45</v>
      </c>
      <c r="L70" s="163" t="s">
        <v>2453</v>
      </c>
      <c r="M70" s="163">
        <v>1</v>
      </c>
      <c r="N70" s="46">
        <v>33.65</v>
      </c>
      <c r="O70" s="47">
        <f t="shared" si="0"/>
        <v>2855.5389999999998</v>
      </c>
      <c r="P70" s="164">
        <f t="shared" si="1"/>
        <v>33.65</v>
      </c>
      <c r="Q70" s="165">
        <f t="shared" si="4"/>
        <v>2855.5389999999998</v>
      </c>
      <c r="R70" s="166"/>
      <c r="S70" s="167">
        <f t="shared" si="2"/>
        <v>0</v>
      </c>
      <c r="T70" s="168">
        <f t="shared" si="3"/>
        <v>0</v>
      </c>
      <c r="U70" s="169"/>
      <c r="V70" s="170" t="s">
        <v>2455</v>
      </c>
      <c r="W70" s="169"/>
      <c r="X70" s="160" t="s">
        <v>2469</v>
      </c>
      <c r="Y70" s="160"/>
      <c r="Z70" s="160" t="s">
        <v>2497</v>
      </c>
      <c r="AA70" s="171" t="s">
        <v>2463</v>
      </c>
    </row>
    <row r="71" spans="1:27" s="126" customFormat="1" hidden="1" x14ac:dyDescent="0.35">
      <c r="A71" s="144">
        <v>0</v>
      </c>
      <c r="B71" s="109" t="s">
        <v>144</v>
      </c>
      <c r="C71" s="110" t="s">
        <v>39</v>
      </c>
      <c r="D71" s="109" t="s">
        <v>37</v>
      </c>
      <c r="E71" s="115" t="s">
        <v>47</v>
      </c>
      <c r="F71" s="115" t="s">
        <v>48</v>
      </c>
      <c r="G71" s="115" t="s">
        <v>145</v>
      </c>
      <c r="H71" s="116" t="s">
        <v>64</v>
      </c>
      <c r="I71" s="117" t="s">
        <v>45</v>
      </c>
      <c r="J71" s="117"/>
      <c r="K71" s="117" t="s">
        <v>146</v>
      </c>
      <c r="L71" s="114" t="s">
        <v>2453</v>
      </c>
      <c r="M71" s="114">
        <v>5</v>
      </c>
      <c r="N71" s="46">
        <v>21.970000000000002</v>
      </c>
      <c r="O71" s="101">
        <f t="shared" si="0"/>
        <v>1864.3742000000002</v>
      </c>
      <c r="P71" s="118">
        <f t="shared" si="1"/>
        <v>21.970000000000002</v>
      </c>
      <c r="Q71" s="119">
        <f t="shared" si="4"/>
        <v>1864.3742000000002</v>
      </c>
      <c r="R71" s="120"/>
      <c r="S71" s="121">
        <f t="shared" si="2"/>
        <v>0</v>
      </c>
      <c r="T71" s="122">
        <f t="shared" si="3"/>
        <v>0</v>
      </c>
      <c r="U71" s="123"/>
      <c r="V71" s="124" t="s">
        <v>2455</v>
      </c>
      <c r="W71" s="114"/>
      <c r="X71" s="115" t="s">
        <v>2469</v>
      </c>
      <c r="Y71" s="115"/>
      <c r="Z71" s="115" t="s">
        <v>2498</v>
      </c>
      <c r="AA71" s="147" t="s">
        <v>2463</v>
      </c>
    </row>
    <row r="72" spans="1:27" s="172" customFormat="1" x14ac:dyDescent="0.35">
      <c r="A72" s="157">
        <v>9</v>
      </c>
      <c r="B72" s="158" t="s">
        <v>147</v>
      </c>
      <c r="C72" s="159" t="s">
        <v>39</v>
      </c>
      <c r="D72" s="158" t="s">
        <v>37</v>
      </c>
      <c r="E72" s="160" t="s">
        <v>47</v>
      </c>
      <c r="F72" s="160" t="s">
        <v>48</v>
      </c>
      <c r="G72" s="160" t="s">
        <v>145</v>
      </c>
      <c r="H72" s="161" t="s">
        <v>50</v>
      </c>
      <c r="I72" s="162" t="s">
        <v>51</v>
      </c>
      <c r="J72" s="162"/>
      <c r="K72" s="162" t="s">
        <v>45</v>
      </c>
      <c r="L72" s="163" t="s">
        <v>2453</v>
      </c>
      <c r="M72" s="163">
        <v>1</v>
      </c>
      <c r="N72" s="46">
        <v>29.16</v>
      </c>
      <c r="O72" s="47">
        <f t="shared" si="0"/>
        <v>2474.5176000000001</v>
      </c>
      <c r="P72" s="164">
        <f t="shared" si="1"/>
        <v>29.16</v>
      </c>
      <c r="Q72" s="165">
        <f t="shared" si="4"/>
        <v>2474.5176000000001</v>
      </c>
      <c r="R72" s="166"/>
      <c r="S72" s="167">
        <f t="shared" si="2"/>
        <v>0</v>
      </c>
      <c r="T72" s="168">
        <f t="shared" si="3"/>
        <v>0</v>
      </c>
      <c r="U72" s="169"/>
      <c r="V72" s="170" t="s">
        <v>2455</v>
      </c>
      <c r="W72" s="169"/>
      <c r="X72" s="160" t="s">
        <v>2469</v>
      </c>
      <c r="Y72" s="160"/>
      <c r="Z72" s="160" t="s">
        <v>2498</v>
      </c>
      <c r="AA72" s="171" t="s">
        <v>2463</v>
      </c>
    </row>
    <row r="73" spans="1:27" s="172" customFormat="1" x14ac:dyDescent="0.35">
      <c r="A73" s="157">
        <v>65</v>
      </c>
      <c r="B73" s="158" t="s">
        <v>148</v>
      </c>
      <c r="C73" s="159" t="s">
        <v>39</v>
      </c>
      <c r="D73" s="158" t="s">
        <v>37</v>
      </c>
      <c r="E73" s="160" t="s">
        <v>47</v>
      </c>
      <c r="F73" s="160" t="s">
        <v>48</v>
      </c>
      <c r="G73" s="160" t="s">
        <v>149</v>
      </c>
      <c r="H73" s="161" t="s">
        <v>64</v>
      </c>
      <c r="I73" s="162" t="s">
        <v>45</v>
      </c>
      <c r="J73" s="162"/>
      <c r="K73" s="162" t="s">
        <v>45</v>
      </c>
      <c r="L73" s="163" t="s">
        <v>2453</v>
      </c>
      <c r="M73" s="163">
        <v>5</v>
      </c>
      <c r="N73" s="148">
        <v>15.04</v>
      </c>
      <c r="O73" s="149">
        <f t="shared" si="0"/>
        <v>1276.2944</v>
      </c>
      <c r="P73" s="164">
        <f t="shared" si="1"/>
        <v>15.04</v>
      </c>
      <c r="Q73" s="165">
        <f t="shared" si="4"/>
        <v>1276.2944</v>
      </c>
      <c r="R73" s="166"/>
      <c r="S73" s="167">
        <f t="shared" si="2"/>
        <v>0</v>
      </c>
      <c r="T73" s="168">
        <f t="shared" si="3"/>
        <v>0</v>
      </c>
      <c r="U73" s="169"/>
      <c r="V73" s="170" t="s">
        <v>2455</v>
      </c>
      <c r="W73" s="169"/>
      <c r="X73" s="160" t="s">
        <v>2472</v>
      </c>
      <c r="Y73" s="160"/>
      <c r="Z73" s="160" t="s">
        <v>2499</v>
      </c>
      <c r="AA73" s="171" t="s">
        <v>2463</v>
      </c>
    </row>
    <row r="74" spans="1:27" s="126" customFormat="1" hidden="1" x14ac:dyDescent="0.35">
      <c r="A74" s="144">
        <v>0</v>
      </c>
      <c r="B74" s="109" t="s">
        <v>150</v>
      </c>
      <c r="C74" s="110" t="s">
        <v>39</v>
      </c>
      <c r="D74" s="109" t="s">
        <v>37</v>
      </c>
      <c r="E74" s="115" t="s">
        <v>47</v>
      </c>
      <c r="F74" s="115" t="s">
        <v>48</v>
      </c>
      <c r="G74" s="115" t="s">
        <v>149</v>
      </c>
      <c r="H74" s="116" t="s">
        <v>50</v>
      </c>
      <c r="I74" s="117" t="s">
        <v>53</v>
      </c>
      <c r="J74" s="117"/>
      <c r="K74" s="117" t="s">
        <v>45</v>
      </c>
      <c r="L74" s="114" t="s">
        <v>2453</v>
      </c>
      <c r="M74" s="114">
        <v>1</v>
      </c>
      <c r="N74" s="148">
        <v>30.42</v>
      </c>
      <c r="O74" s="149">
        <f t="shared" si="0"/>
        <v>2581.4412000000002</v>
      </c>
      <c r="P74" s="118">
        <f t="shared" si="1"/>
        <v>30.42</v>
      </c>
      <c r="Q74" s="119">
        <f t="shared" si="4"/>
        <v>2581.4412000000002</v>
      </c>
      <c r="R74" s="120"/>
      <c r="S74" s="121">
        <f t="shared" si="2"/>
        <v>0</v>
      </c>
      <c r="T74" s="122">
        <f t="shared" si="3"/>
        <v>0</v>
      </c>
      <c r="U74" s="123"/>
      <c r="V74" s="124" t="s">
        <v>2455</v>
      </c>
      <c r="W74" s="114"/>
      <c r="X74" s="115" t="s">
        <v>2469</v>
      </c>
      <c r="Y74" s="115"/>
      <c r="Z74" s="115" t="s">
        <v>2499</v>
      </c>
      <c r="AA74" s="125" t="s">
        <v>2463</v>
      </c>
    </row>
    <row r="75" spans="1:27" s="126" customFormat="1" hidden="1" x14ac:dyDescent="0.35">
      <c r="A75" s="144">
        <v>0</v>
      </c>
      <c r="B75" s="109" t="s">
        <v>3887</v>
      </c>
      <c r="C75" s="110" t="s">
        <v>39</v>
      </c>
      <c r="D75" s="109" t="s">
        <v>37</v>
      </c>
      <c r="E75" s="115" t="s">
        <v>47</v>
      </c>
      <c r="F75" s="115" t="s">
        <v>48</v>
      </c>
      <c r="G75" s="115" t="s">
        <v>149</v>
      </c>
      <c r="H75" s="116" t="s">
        <v>3719</v>
      </c>
      <c r="I75" s="117" t="s">
        <v>176</v>
      </c>
      <c r="J75" s="117"/>
      <c r="K75" s="117"/>
      <c r="L75" s="114" t="s">
        <v>2453</v>
      </c>
      <c r="M75" s="114">
        <v>1</v>
      </c>
      <c r="N75" s="107">
        <v>35.47</v>
      </c>
      <c r="O75" s="105">
        <f t="shared" ref="O75" si="10">N75*$R$8</f>
        <v>3009.9841999999999</v>
      </c>
      <c r="P75" s="118">
        <f t="shared" ref="P75" si="11">IF($R$9="-",N75,IF($R$9="в кассу предприятия",N75,IF($R$9="на р/счет.",N75*1.075,"-")))</f>
        <v>35.47</v>
      </c>
      <c r="Q75" s="119">
        <f t="shared" ref="Q75" si="12">IF($R$9="-",O75,IF($R$9="в кассу предприятия",O75,IF($R$9="на р/счет.",O75*1.075,"-")))</f>
        <v>3009.9841999999999</v>
      </c>
      <c r="R75" s="120"/>
      <c r="S75" s="121">
        <f t="shared" ref="S75" si="13">IF($R$9="","-",P75*R75)</f>
        <v>0</v>
      </c>
      <c r="T75" s="122">
        <f t="shared" ref="T75" si="14">IF($R$9="","-",Q75*R75)</f>
        <v>0</v>
      </c>
      <c r="U75" s="123"/>
      <c r="V75" s="124" t="s">
        <v>2455</v>
      </c>
      <c r="W75" s="114"/>
      <c r="X75" s="115" t="s">
        <v>2472</v>
      </c>
      <c r="Y75" s="115"/>
      <c r="Z75" s="115" t="s">
        <v>2499</v>
      </c>
      <c r="AA75" s="147" t="s">
        <v>2463</v>
      </c>
    </row>
    <row r="76" spans="1:27" s="126" customFormat="1" hidden="1" x14ac:dyDescent="0.35">
      <c r="A76" s="144">
        <v>0</v>
      </c>
      <c r="B76" s="109" t="s">
        <v>151</v>
      </c>
      <c r="C76" s="110" t="s">
        <v>39</v>
      </c>
      <c r="D76" s="109" t="s">
        <v>37</v>
      </c>
      <c r="E76" s="111" t="s">
        <v>47</v>
      </c>
      <c r="F76" s="111" t="s">
        <v>48</v>
      </c>
      <c r="G76" s="111" t="s">
        <v>152</v>
      </c>
      <c r="H76" s="112" t="s">
        <v>98</v>
      </c>
      <c r="I76" s="113" t="s">
        <v>116</v>
      </c>
      <c r="J76" s="113"/>
      <c r="K76" s="113" t="s">
        <v>45</v>
      </c>
      <c r="L76" s="114" t="s">
        <v>2451</v>
      </c>
      <c r="M76" s="114">
        <v>5</v>
      </c>
      <c r="N76" s="148">
        <v>11.709999999999999</v>
      </c>
      <c r="O76" s="149">
        <f t="shared" si="0"/>
        <v>993.71059999999989</v>
      </c>
      <c r="P76" s="118">
        <f t="shared" si="1"/>
        <v>11.709999999999999</v>
      </c>
      <c r="Q76" s="119">
        <f t="shared" si="4"/>
        <v>993.71059999999989</v>
      </c>
      <c r="R76" s="120"/>
      <c r="S76" s="121">
        <f t="shared" si="2"/>
        <v>0</v>
      </c>
      <c r="T76" s="122">
        <f t="shared" si="3"/>
        <v>0</v>
      </c>
      <c r="U76" s="123"/>
      <c r="V76" s="124" t="s">
        <v>2455</v>
      </c>
      <c r="W76" s="114" t="s">
        <v>2487</v>
      </c>
      <c r="X76" s="115" t="s">
        <v>2469</v>
      </c>
      <c r="Y76" s="115"/>
      <c r="Z76" s="115" t="s">
        <v>2500</v>
      </c>
      <c r="AA76" s="125" t="s">
        <v>2463</v>
      </c>
    </row>
    <row r="77" spans="1:27" s="172" customFormat="1" x14ac:dyDescent="0.35">
      <c r="A77" s="157">
        <v>39</v>
      </c>
      <c r="B77" s="158" t="s">
        <v>153</v>
      </c>
      <c r="C77" s="159" t="s">
        <v>39</v>
      </c>
      <c r="D77" s="158" t="s">
        <v>37</v>
      </c>
      <c r="E77" s="160" t="s">
        <v>47</v>
      </c>
      <c r="F77" s="160" t="s">
        <v>48</v>
      </c>
      <c r="G77" s="160" t="s">
        <v>154</v>
      </c>
      <c r="H77" s="161" t="s">
        <v>74</v>
      </c>
      <c r="I77" s="162" t="s">
        <v>45</v>
      </c>
      <c r="J77" s="162" t="s">
        <v>51</v>
      </c>
      <c r="K77" s="162" t="s">
        <v>155</v>
      </c>
      <c r="L77" s="163" t="s">
        <v>2453</v>
      </c>
      <c r="M77" s="163">
        <v>1</v>
      </c>
      <c r="N77" s="46">
        <v>40.989999999999995</v>
      </c>
      <c r="O77" s="47">
        <f t="shared" si="0"/>
        <v>3478.4113999999995</v>
      </c>
      <c r="P77" s="164">
        <f t="shared" si="1"/>
        <v>40.989999999999995</v>
      </c>
      <c r="Q77" s="165">
        <f t="shared" si="4"/>
        <v>3478.4113999999995</v>
      </c>
      <c r="R77" s="166"/>
      <c r="S77" s="167">
        <f t="shared" si="2"/>
        <v>0</v>
      </c>
      <c r="T77" s="168">
        <f t="shared" si="3"/>
        <v>0</v>
      </c>
      <c r="U77" s="169"/>
      <c r="V77" s="170" t="s">
        <v>2455</v>
      </c>
      <c r="W77" s="169"/>
      <c r="X77" s="160" t="s">
        <v>2469</v>
      </c>
      <c r="Y77" s="160"/>
      <c r="Z77" s="160" t="s">
        <v>2501</v>
      </c>
      <c r="AA77" s="171" t="s">
        <v>2463</v>
      </c>
    </row>
    <row r="78" spans="1:27" s="172" customFormat="1" x14ac:dyDescent="0.35">
      <c r="A78" s="157" t="s">
        <v>3900</v>
      </c>
      <c r="B78" s="158" t="s">
        <v>3190</v>
      </c>
      <c r="C78" s="159" t="s">
        <v>39</v>
      </c>
      <c r="D78" s="158" t="s">
        <v>37</v>
      </c>
      <c r="E78" s="160" t="s">
        <v>47</v>
      </c>
      <c r="F78" s="160" t="s">
        <v>48</v>
      </c>
      <c r="G78" s="160" t="s">
        <v>3327</v>
      </c>
      <c r="H78" s="161" t="s">
        <v>98</v>
      </c>
      <c r="I78" s="162"/>
      <c r="J78" s="162"/>
      <c r="K78" s="162"/>
      <c r="L78" s="163" t="s">
        <v>2453</v>
      </c>
      <c r="M78" s="163">
        <v>5</v>
      </c>
      <c r="N78" s="46">
        <v>9.5499999999999989</v>
      </c>
      <c r="O78" s="47">
        <f t="shared" si="0"/>
        <v>810.4129999999999</v>
      </c>
      <c r="P78" s="164">
        <f t="shared" si="1"/>
        <v>9.5499999999999989</v>
      </c>
      <c r="Q78" s="165">
        <f t="shared" si="4"/>
        <v>810.4129999999999</v>
      </c>
      <c r="R78" s="166"/>
      <c r="S78" s="167">
        <f t="shared" si="2"/>
        <v>0</v>
      </c>
      <c r="T78" s="168">
        <f t="shared" si="3"/>
        <v>0</v>
      </c>
      <c r="U78" s="169"/>
      <c r="V78" s="170" t="s">
        <v>2455</v>
      </c>
      <c r="W78" s="169"/>
      <c r="X78" s="160"/>
      <c r="Y78" s="160"/>
      <c r="Z78" s="160"/>
      <c r="AA78" s="171" t="s">
        <v>2463</v>
      </c>
    </row>
    <row r="79" spans="1:27" s="126" customFormat="1" hidden="1" x14ac:dyDescent="0.35">
      <c r="A79" s="144">
        <v>0</v>
      </c>
      <c r="B79" s="109" t="s">
        <v>156</v>
      </c>
      <c r="C79" s="110" t="s">
        <v>39</v>
      </c>
      <c r="D79" s="109" t="s">
        <v>37</v>
      </c>
      <c r="E79" s="115" t="s">
        <v>47</v>
      </c>
      <c r="F79" s="115" t="s">
        <v>48</v>
      </c>
      <c r="G79" s="115" t="s">
        <v>157</v>
      </c>
      <c r="H79" s="116" t="s">
        <v>158</v>
      </c>
      <c r="I79" s="117" t="s">
        <v>45</v>
      </c>
      <c r="J79" s="117"/>
      <c r="K79" s="117" t="s">
        <v>45</v>
      </c>
      <c r="L79" s="114" t="s">
        <v>2451</v>
      </c>
      <c r="M79" s="114">
        <v>5</v>
      </c>
      <c r="N79" s="148">
        <v>6.91</v>
      </c>
      <c r="O79" s="149">
        <f t="shared" si="0"/>
        <v>586.38260000000002</v>
      </c>
      <c r="P79" s="118">
        <f t="shared" si="1"/>
        <v>6.91</v>
      </c>
      <c r="Q79" s="119">
        <f t="shared" si="4"/>
        <v>586.38260000000002</v>
      </c>
      <c r="R79" s="120"/>
      <c r="S79" s="121">
        <f t="shared" si="2"/>
        <v>0</v>
      </c>
      <c r="T79" s="122">
        <f t="shared" si="3"/>
        <v>0</v>
      </c>
      <c r="U79" s="123"/>
      <c r="V79" s="124" t="s">
        <v>2455</v>
      </c>
      <c r="W79" s="114"/>
      <c r="X79" s="115" t="s">
        <v>2472</v>
      </c>
      <c r="Y79" s="115"/>
      <c r="Z79" s="115" t="s">
        <v>2502</v>
      </c>
      <c r="AA79" s="125" t="s">
        <v>2463</v>
      </c>
    </row>
    <row r="80" spans="1:27" s="172" customFormat="1" x14ac:dyDescent="0.35">
      <c r="A80" s="157">
        <v>34</v>
      </c>
      <c r="B80" s="158" t="s">
        <v>159</v>
      </c>
      <c r="C80" s="159" t="s">
        <v>39</v>
      </c>
      <c r="D80" s="158" t="s">
        <v>37</v>
      </c>
      <c r="E80" s="160" t="s">
        <v>160</v>
      </c>
      <c r="F80" s="160" t="s">
        <v>161</v>
      </c>
      <c r="G80" s="160" t="s">
        <v>162</v>
      </c>
      <c r="H80" s="161" t="s">
        <v>50</v>
      </c>
      <c r="I80" s="162"/>
      <c r="J80" s="162" t="s">
        <v>163</v>
      </c>
      <c r="K80" s="162" t="s">
        <v>94</v>
      </c>
      <c r="L80" s="163" t="s">
        <v>2453</v>
      </c>
      <c r="M80" s="163">
        <v>1</v>
      </c>
      <c r="N80" s="46">
        <v>41.87</v>
      </c>
      <c r="O80" s="47">
        <f t="shared" si="0"/>
        <v>3553.0881999999997</v>
      </c>
      <c r="P80" s="164">
        <f t="shared" si="1"/>
        <v>41.87</v>
      </c>
      <c r="Q80" s="165">
        <f t="shared" si="4"/>
        <v>3553.0881999999997</v>
      </c>
      <c r="R80" s="166"/>
      <c r="S80" s="167">
        <f t="shared" si="2"/>
        <v>0</v>
      </c>
      <c r="T80" s="168">
        <f t="shared" si="3"/>
        <v>0</v>
      </c>
      <c r="U80" s="169"/>
      <c r="V80" s="170" t="s">
        <v>2455</v>
      </c>
      <c r="W80" s="169"/>
      <c r="X80" s="160" t="s">
        <v>2469</v>
      </c>
      <c r="Y80" s="160"/>
      <c r="Z80" s="160" t="s">
        <v>2503</v>
      </c>
      <c r="AA80" s="171" t="s">
        <v>2463</v>
      </c>
    </row>
    <row r="81" spans="1:27" s="172" customFormat="1" x14ac:dyDescent="0.35">
      <c r="A81" s="157">
        <v>34</v>
      </c>
      <c r="B81" s="158" t="s">
        <v>164</v>
      </c>
      <c r="C81" s="159" t="s">
        <v>39</v>
      </c>
      <c r="D81" s="158" t="s">
        <v>37</v>
      </c>
      <c r="E81" s="160" t="s">
        <v>160</v>
      </c>
      <c r="F81" s="160" t="s">
        <v>161</v>
      </c>
      <c r="G81" s="160" t="s">
        <v>162</v>
      </c>
      <c r="H81" s="161" t="s">
        <v>43</v>
      </c>
      <c r="I81" s="162" t="s">
        <v>103</v>
      </c>
      <c r="J81" s="162"/>
      <c r="K81" s="162" t="s">
        <v>45</v>
      </c>
      <c r="L81" s="163" t="s">
        <v>2451</v>
      </c>
      <c r="M81" s="163">
        <v>1</v>
      </c>
      <c r="N81" s="46">
        <v>46.949999999999996</v>
      </c>
      <c r="O81" s="47">
        <f t="shared" si="0"/>
        <v>3984.1769999999997</v>
      </c>
      <c r="P81" s="164">
        <f t="shared" si="1"/>
        <v>46.949999999999996</v>
      </c>
      <c r="Q81" s="165">
        <f t="shared" si="4"/>
        <v>3984.1769999999997</v>
      </c>
      <c r="R81" s="166"/>
      <c r="S81" s="167">
        <f t="shared" si="2"/>
        <v>0</v>
      </c>
      <c r="T81" s="168">
        <f t="shared" si="3"/>
        <v>0</v>
      </c>
      <c r="U81" s="169"/>
      <c r="V81" s="170" t="s">
        <v>2455</v>
      </c>
      <c r="W81" s="169"/>
      <c r="X81" s="160" t="s">
        <v>2469</v>
      </c>
      <c r="Y81" s="160"/>
      <c r="Z81" s="160" t="s">
        <v>2503</v>
      </c>
      <c r="AA81" s="171" t="s">
        <v>2463</v>
      </c>
    </row>
    <row r="82" spans="1:27" s="126" customFormat="1" hidden="1" x14ac:dyDescent="0.35">
      <c r="A82" s="144">
        <v>0</v>
      </c>
      <c r="B82" s="109" t="s">
        <v>165</v>
      </c>
      <c r="C82" s="110" t="s">
        <v>39</v>
      </c>
      <c r="D82" s="109" t="s">
        <v>37</v>
      </c>
      <c r="E82" s="115" t="s">
        <v>166</v>
      </c>
      <c r="F82" s="115" t="s">
        <v>167</v>
      </c>
      <c r="G82" s="115" t="s">
        <v>168</v>
      </c>
      <c r="H82" s="116" t="s">
        <v>98</v>
      </c>
      <c r="I82" s="117" t="s">
        <v>169</v>
      </c>
      <c r="J82" s="117"/>
      <c r="K82" s="117" t="s">
        <v>45</v>
      </c>
      <c r="L82" s="114" t="s">
        <v>2453</v>
      </c>
      <c r="M82" s="114">
        <v>5</v>
      </c>
      <c r="N82" s="148">
        <v>13.23</v>
      </c>
      <c r="O82" s="149">
        <f t="shared" si="0"/>
        <v>1122.6977999999999</v>
      </c>
      <c r="P82" s="118">
        <f t="shared" si="1"/>
        <v>13.23</v>
      </c>
      <c r="Q82" s="119">
        <f t="shared" si="4"/>
        <v>1122.6977999999999</v>
      </c>
      <c r="R82" s="120"/>
      <c r="S82" s="121">
        <f t="shared" si="2"/>
        <v>0</v>
      </c>
      <c r="T82" s="122">
        <f t="shared" si="3"/>
        <v>0</v>
      </c>
      <c r="U82" s="123"/>
      <c r="V82" s="124" t="s">
        <v>2455</v>
      </c>
      <c r="W82" s="114"/>
      <c r="X82" s="115" t="s">
        <v>2504</v>
      </c>
      <c r="Y82" s="115" t="s">
        <v>2505</v>
      </c>
      <c r="Z82" s="115" t="s">
        <v>2506</v>
      </c>
      <c r="AA82" s="125" t="s">
        <v>2463</v>
      </c>
    </row>
    <row r="83" spans="1:27" s="126" customFormat="1" hidden="1" x14ac:dyDescent="0.35">
      <c r="A83" s="144">
        <v>0</v>
      </c>
      <c r="B83" s="109" t="s">
        <v>170</v>
      </c>
      <c r="C83" s="110" t="s">
        <v>39</v>
      </c>
      <c r="D83" s="109" t="s">
        <v>37</v>
      </c>
      <c r="E83" s="115" t="s">
        <v>166</v>
      </c>
      <c r="F83" s="115" t="s">
        <v>167</v>
      </c>
      <c r="G83" s="115" t="s">
        <v>168</v>
      </c>
      <c r="H83" s="116" t="s">
        <v>43</v>
      </c>
      <c r="I83" s="117" t="s">
        <v>58</v>
      </c>
      <c r="J83" s="117"/>
      <c r="K83" s="117" t="s">
        <v>45</v>
      </c>
      <c r="L83" s="114" t="s">
        <v>2451</v>
      </c>
      <c r="M83" s="114">
        <v>1</v>
      </c>
      <c r="N83" s="148">
        <v>47.26</v>
      </c>
      <c r="O83" s="149">
        <f t="shared" si="0"/>
        <v>4010.4836</v>
      </c>
      <c r="P83" s="118">
        <f t="shared" si="1"/>
        <v>47.26</v>
      </c>
      <c r="Q83" s="119">
        <f t="shared" si="4"/>
        <v>4010.4836</v>
      </c>
      <c r="R83" s="120"/>
      <c r="S83" s="121">
        <f t="shared" si="2"/>
        <v>0</v>
      </c>
      <c r="T83" s="122">
        <f t="shared" si="3"/>
        <v>0</v>
      </c>
      <c r="U83" s="123"/>
      <c r="V83" s="124" t="s">
        <v>2455</v>
      </c>
      <c r="W83" s="114"/>
      <c r="X83" s="115" t="s">
        <v>2504</v>
      </c>
      <c r="Y83" s="115" t="s">
        <v>2505</v>
      </c>
      <c r="Z83" s="115" t="s">
        <v>2506</v>
      </c>
      <c r="AA83" s="125" t="s">
        <v>2463</v>
      </c>
    </row>
    <row r="84" spans="1:27" s="126" customFormat="1" hidden="1" x14ac:dyDescent="0.35">
      <c r="A84" s="144">
        <v>0</v>
      </c>
      <c r="B84" s="109" t="s">
        <v>171</v>
      </c>
      <c r="C84" s="110" t="s">
        <v>39</v>
      </c>
      <c r="D84" s="109" t="s">
        <v>37</v>
      </c>
      <c r="E84" s="115" t="s">
        <v>166</v>
      </c>
      <c r="F84" s="115" t="s">
        <v>167</v>
      </c>
      <c r="G84" s="115" t="s">
        <v>168</v>
      </c>
      <c r="H84" s="116" t="s">
        <v>105</v>
      </c>
      <c r="I84" s="117" t="s">
        <v>44</v>
      </c>
      <c r="J84" s="117"/>
      <c r="K84" s="117" t="s">
        <v>45</v>
      </c>
      <c r="L84" s="114" t="s">
        <v>2451</v>
      </c>
      <c r="M84" s="114">
        <v>1</v>
      </c>
      <c r="N84" s="148">
        <v>78.47</v>
      </c>
      <c r="O84" s="149">
        <f t="shared" si="0"/>
        <v>6658.9641999999994</v>
      </c>
      <c r="P84" s="118">
        <f t="shared" si="1"/>
        <v>78.47</v>
      </c>
      <c r="Q84" s="119">
        <f t="shared" si="4"/>
        <v>6658.9641999999994</v>
      </c>
      <c r="R84" s="120"/>
      <c r="S84" s="121">
        <f t="shared" si="2"/>
        <v>0</v>
      </c>
      <c r="T84" s="122">
        <f t="shared" si="3"/>
        <v>0</v>
      </c>
      <c r="U84" s="123"/>
      <c r="V84" s="124" t="s">
        <v>2455</v>
      </c>
      <c r="W84" s="114"/>
      <c r="X84" s="115" t="s">
        <v>2504</v>
      </c>
      <c r="Y84" s="115" t="s">
        <v>2505</v>
      </c>
      <c r="Z84" s="115" t="s">
        <v>2506</v>
      </c>
      <c r="AA84" s="125" t="s">
        <v>2463</v>
      </c>
    </row>
    <row r="85" spans="1:27" s="172" customFormat="1" x14ac:dyDescent="0.35">
      <c r="A85" s="157">
        <v>24</v>
      </c>
      <c r="B85" s="158" t="s">
        <v>172</v>
      </c>
      <c r="C85" s="159" t="s">
        <v>39</v>
      </c>
      <c r="D85" s="158" t="s">
        <v>37</v>
      </c>
      <c r="E85" s="160" t="s">
        <v>166</v>
      </c>
      <c r="F85" s="160" t="s">
        <v>167</v>
      </c>
      <c r="G85" s="160" t="s">
        <v>173</v>
      </c>
      <c r="H85" s="161" t="s">
        <v>43</v>
      </c>
      <c r="I85" s="162" t="s">
        <v>44</v>
      </c>
      <c r="J85" s="162"/>
      <c r="K85" s="162" t="s">
        <v>45</v>
      </c>
      <c r="L85" s="163" t="s">
        <v>2451</v>
      </c>
      <c r="M85" s="163">
        <v>1</v>
      </c>
      <c r="N85" s="46">
        <v>44.96</v>
      </c>
      <c r="O85" s="47">
        <f t="shared" si="0"/>
        <v>3815.3056000000001</v>
      </c>
      <c r="P85" s="164">
        <f t="shared" si="1"/>
        <v>44.96</v>
      </c>
      <c r="Q85" s="165">
        <f t="shared" si="4"/>
        <v>3815.3056000000001</v>
      </c>
      <c r="R85" s="166"/>
      <c r="S85" s="167">
        <f t="shared" si="2"/>
        <v>0</v>
      </c>
      <c r="T85" s="168">
        <f t="shared" si="3"/>
        <v>0</v>
      </c>
      <c r="U85" s="169"/>
      <c r="V85" s="170" t="s">
        <v>2455</v>
      </c>
      <c r="W85" s="169"/>
      <c r="X85" s="160" t="s">
        <v>2469</v>
      </c>
      <c r="Y85" s="160"/>
      <c r="Z85" s="160" t="s">
        <v>2507</v>
      </c>
      <c r="AA85" s="171" t="s">
        <v>2463</v>
      </c>
    </row>
    <row r="86" spans="1:27" s="172" customFormat="1" x14ac:dyDescent="0.35">
      <c r="A86" s="157">
        <v>11</v>
      </c>
      <c r="B86" s="158" t="s">
        <v>174</v>
      </c>
      <c r="C86" s="159" t="s">
        <v>39</v>
      </c>
      <c r="D86" s="158" t="s">
        <v>37</v>
      </c>
      <c r="E86" s="160" t="s">
        <v>166</v>
      </c>
      <c r="F86" s="160" t="s">
        <v>167</v>
      </c>
      <c r="G86" s="160" t="s">
        <v>173</v>
      </c>
      <c r="H86" s="161" t="s">
        <v>43</v>
      </c>
      <c r="I86" s="162" t="s">
        <v>114</v>
      </c>
      <c r="J86" s="162"/>
      <c r="K86" s="162" t="s">
        <v>45</v>
      </c>
      <c r="L86" s="163" t="s">
        <v>2451</v>
      </c>
      <c r="M86" s="163">
        <v>1</v>
      </c>
      <c r="N86" s="46">
        <v>46.489999999999995</v>
      </c>
      <c r="O86" s="47">
        <f t="shared" si="0"/>
        <v>3945.1413999999995</v>
      </c>
      <c r="P86" s="164">
        <f t="shared" si="1"/>
        <v>46.489999999999995</v>
      </c>
      <c r="Q86" s="165">
        <f t="shared" si="4"/>
        <v>3945.1413999999995</v>
      </c>
      <c r="R86" s="166"/>
      <c r="S86" s="167">
        <f t="shared" si="2"/>
        <v>0</v>
      </c>
      <c r="T86" s="168">
        <f t="shared" si="3"/>
        <v>0</v>
      </c>
      <c r="U86" s="169"/>
      <c r="V86" s="170" t="s">
        <v>2455</v>
      </c>
      <c r="W86" s="169"/>
      <c r="X86" s="160" t="s">
        <v>2469</v>
      </c>
      <c r="Y86" s="160"/>
      <c r="Z86" s="160" t="s">
        <v>2507</v>
      </c>
      <c r="AA86" s="171" t="s">
        <v>2463</v>
      </c>
    </row>
    <row r="87" spans="1:27" s="126" customFormat="1" hidden="1" x14ac:dyDescent="0.35">
      <c r="A87" s="144">
        <v>0</v>
      </c>
      <c r="B87" s="109" t="s">
        <v>175</v>
      </c>
      <c r="C87" s="110" t="s">
        <v>39</v>
      </c>
      <c r="D87" s="109" t="s">
        <v>37</v>
      </c>
      <c r="E87" s="115" t="s">
        <v>166</v>
      </c>
      <c r="F87" s="115" t="s">
        <v>167</v>
      </c>
      <c r="G87" s="115" t="s">
        <v>173</v>
      </c>
      <c r="H87" s="116" t="s">
        <v>105</v>
      </c>
      <c r="I87" s="117" t="s">
        <v>176</v>
      </c>
      <c r="J87" s="117"/>
      <c r="K87" s="117" t="s">
        <v>45</v>
      </c>
      <c r="L87" s="114" t="s">
        <v>2451</v>
      </c>
      <c r="M87" s="114">
        <v>1</v>
      </c>
      <c r="N87" s="46">
        <v>70.800000000000011</v>
      </c>
      <c r="O87" s="47">
        <f t="shared" si="0"/>
        <v>6008.0880000000006</v>
      </c>
      <c r="P87" s="118">
        <f t="shared" si="1"/>
        <v>70.800000000000011</v>
      </c>
      <c r="Q87" s="119">
        <f t="shared" si="4"/>
        <v>6008.0880000000006</v>
      </c>
      <c r="R87" s="120"/>
      <c r="S87" s="121">
        <f t="shared" si="2"/>
        <v>0</v>
      </c>
      <c r="T87" s="122">
        <f t="shared" si="3"/>
        <v>0</v>
      </c>
      <c r="U87" s="123"/>
      <c r="V87" s="124" t="s">
        <v>2455</v>
      </c>
      <c r="W87" s="123"/>
      <c r="X87" s="115" t="s">
        <v>2472</v>
      </c>
      <c r="Y87" s="115"/>
      <c r="Z87" s="115" t="s">
        <v>2508</v>
      </c>
      <c r="AA87" s="147" t="s">
        <v>2463</v>
      </c>
    </row>
    <row r="88" spans="1:27" s="126" customFormat="1" hidden="1" x14ac:dyDescent="0.35">
      <c r="A88" s="144">
        <v>0</v>
      </c>
      <c r="B88" s="109" t="s">
        <v>177</v>
      </c>
      <c r="C88" s="110" t="s">
        <v>39</v>
      </c>
      <c r="D88" s="109" t="s">
        <v>37</v>
      </c>
      <c r="E88" s="111" t="s">
        <v>166</v>
      </c>
      <c r="F88" s="111" t="s">
        <v>167</v>
      </c>
      <c r="G88" s="111" t="s">
        <v>178</v>
      </c>
      <c r="H88" s="112" t="s">
        <v>50</v>
      </c>
      <c r="I88" s="113" t="s">
        <v>81</v>
      </c>
      <c r="J88" s="113"/>
      <c r="K88" s="113" t="s">
        <v>45</v>
      </c>
      <c r="L88" s="114" t="s">
        <v>2453</v>
      </c>
      <c r="M88" s="114">
        <v>1</v>
      </c>
      <c r="N88" s="148">
        <v>40.04</v>
      </c>
      <c r="O88" s="149">
        <f t="shared" si="0"/>
        <v>3397.7943999999998</v>
      </c>
      <c r="P88" s="118">
        <f t="shared" si="1"/>
        <v>40.04</v>
      </c>
      <c r="Q88" s="119">
        <f t="shared" si="4"/>
        <v>3397.7943999999998</v>
      </c>
      <c r="R88" s="120"/>
      <c r="S88" s="121">
        <f t="shared" si="2"/>
        <v>0</v>
      </c>
      <c r="T88" s="122">
        <f t="shared" si="3"/>
        <v>0</v>
      </c>
      <c r="U88" s="123"/>
      <c r="V88" s="124" t="s">
        <v>2455</v>
      </c>
      <c r="W88" s="114" t="s">
        <v>2487</v>
      </c>
      <c r="X88" s="115" t="s">
        <v>2464</v>
      </c>
      <c r="Y88" s="115" t="s">
        <v>2509</v>
      </c>
      <c r="Z88" s="115" t="s">
        <v>2510</v>
      </c>
      <c r="AA88" s="125" t="s">
        <v>2463</v>
      </c>
    </row>
    <row r="89" spans="1:27" s="126" customFormat="1" hidden="1" x14ac:dyDescent="0.35">
      <c r="A89" s="144">
        <v>0</v>
      </c>
      <c r="B89" s="109" t="s">
        <v>3884</v>
      </c>
      <c r="C89" s="110" t="s">
        <v>39</v>
      </c>
      <c r="D89" s="109" t="s">
        <v>37</v>
      </c>
      <c r="E89" s="111" t="s">
        <v>166</v>
      </c>
      <c r="F89" s="111" t="s">
        <v>167</v>
      </c>
      <c r="G89" s="111" t="s">
        <v>178</v>
      </c>
      <c r="H89" s="112" t="s">
        <v>50</v>
      </c>
      <c r="I89" s="113" t="s">
        <v>176</v>
      </c>
      <c r="J89" s="113"/>
      <c r="K89" s="113"/>
      <c r="L89" s="114" t="s">
        <v>2453</v>
      </c>
      <c r="M89" s="114">
        <v>2</v>
      </c>
      <c r="N89" s="148">
        <v>33.629999999999995</v>
      </c>
      <c r="O89" s="149">
        <f t="shared" ref="O89" si="15">N89*$R$8</f>
        <v>2853.8417999999997</v>
      </c>
      <c r="P89" s="118">
        <f t="shared" ref="P89" si="16">IF($R$9="-",N89,IF($R$9="в кассу предприятия",N89,IF($R$9="на р/счет.",N89*1.075,"-")))</f>
        <v>33.629999999999995</v>
      </c>
      <c r="Q89" s="119">
        <f t="shared" ref="Q89" si="17">IF($R$9="-",O89,IF($R$9="в кассу предприятия",O89,IF($R$9="на р/счет.",O89*1.075,"-")))</f>
        <v>2853.8417999999997</v>
      </c>
      <c r="R89" s="120"/>
      <c r="S89" s="121">
        <f t="shared" ref="S89" si="18">IF($R$9="","-",P89*R89)</f>
        <v>0</v>
      </c>
      <c r="T89" s="122">
        <f t="shared" ref="T89" si="19">IF($R$9="","-",Q89*R89)</f>
        <v>0</v>
      </c>
      <c r="U89" s="123"/>
      <c r="V89" s="124" t="s">
        <v>2455</v>
      </c>
      <c r="W89" s="114" t="s">
        <v>2487</v>
      </c>
      <c r="X89" s="115" t="s">
        <v>2464</v>
      </c>
      <c r="Y89" s="115" t="s">
        <v>2509</v>
      </c>
      <c r="Z89" s="115" t="s">
        <v>3885</v>
      </c>
      <c r="AA89" s="147" t="s">
        <v>2463</v>
      </c>
    </row>
    <row r="90" spans="1:27" s="126" customFormat="1" hidden="1" x14ac:dyDescent="0.35">
      <c r="A90" s="144">
        <v>0</v>
      </c>
      <c r="B90" s="109" t="s">
        <v>179</v>
      </c>
      <c r="C90" s="110" t="s">
        <v>39</v>
      </c>
      <c r="D90" s="109" t="s">
        <v>37</v>
      </c>
      <c r="E90" s="111" t="s">
        <v>166</v>
      </c>
      <c r="F90" s="111" t="s">
        <v>167</v>
      </c>
      <c r="G90" s="111" t="s">
        <v>180</v>
      </c>
      <c r="H90" s="112" t="s">
        <v>50</v>
      </c>
      <c r="I90" s="113" t="s">
        <v>45</v>
      </c>
      <c r="J90" s="113"/>
      <c r="K90" s="113" t="s">
        <v>56</v>
      </c>
      <c r="L90" s="114" t="s">
        <v>2453</v>
      </c>
      <c r="M90" s="114">
        <v>1</v>
      </c>
      <c r="N90" s="148">
        <v>49.339999999999996</v>
      </c>
      <c r="O90" s="149">
        <f t="shared" ref="O90:O106" si="20">N90*$R$8</f>
        <v>4186.9924000000001</v>
      </c>
      <c r="P90" s="118">
        <f t="shared" ref="P90:P106" si="21">IF($R$9="-",N90,IF($R$9="в кассу предприятия",N90,IF($R$9="на р/счет.",N90*1.075,"-")))</f>
        <v>49.339999999999996</v>
      </c>
      <c r="Q90" s="119">
        <f t="shared" ref="Q90:Q106" si="22">IF($R$9="-",O90,IF($R$9="в кассу предприятия",O90,IF($R$9="на р/счет.",O90*1.075,"-")))</f>
        <v>4186.9924000000001</v>
      </c>
      <c r="R90" s="120"/>
      <c r="S90" s="121">
        <f t="shared" ref="S90:S156" si="23">IF($R$9="","-",P90*R90)</f>
        <v>0</v>
      </c>
      <c r="T90" s="122">
        <f t="shared" ref="T90:T156" si="24">IF($R$9="","-",Q90*R90)</f>
        <v>0</v>
      </c>
      <c r="U90" s="123"/>
      <c r="V90" s="124" t="s">
        <v>2455</v>
      </c>
      <c r="W90" s="114" t="s">
        <v>2487</v>
      </c>
      <c r="X90" s="115" t="s">
        <v>2469</v>
      </c>
      <c r="Y90" s="115"/>
      <c r="Z90" s="115" t="s">
        <v>2511</v>
      </c>
      <c r="AA90" s="125" t="s">
        <v>2463</v>
      </c>
    </row>
    <row r="91" spans="1:27" s="126" customFormat="1" hidden="1" x14ac:dyDescent="0.35">
      <c r="A91" s="144">
        <v>0</v>
      </c>
      <c r="B91" s="109" t="s">
        <v>181</v>
      </c>
      <c r="C91" s="110" t="s">
        <v>39</v>
      </c>
      <c r="D91" s="109" t="s">
        <v>37</v>
      </c>
      <c r="E91" s="111" t="s">
        <v>166</v>
      </c>
      <c r="F91" s="111" t="s">
        <v>167</v>
      </c>
      <c r="G91" s="111" t="s">
        <v>180</v>
      </c>
      <c r="H91" s="112" t="s">
        <v>50</v>
      </c>
      <c r="I91" s="113"/>
      <c r="J91" s="113" t="s">
        <v>51</v>
      </c>
      <c r="K91" s="113" t="s">
        <v>94</v>
      </c>
      <c r="L91" s="114" t="s">
        <v>2453</v>
      </c>
      <c r="M91" s="114">
        <v>1</v>
      </c>
      <c r="N91" s="148">
        <v>41.87</v>
      </c>
      <c r="O91" s="149">
        <f t="shared" si="20"/>
        <v>3553.0881999999997</v>
      </c>
      <c r="P91" s="118">
        <f t="shared" si="21"/>
        <v>41.87</v>
      </c>
      <c r="Q91" s="119">
        <f t="shared" si="22"/>
        <v>3553.0881999999997</v>
      </c>
      <c r="R91" s="120"/>
      <c r="S91" s="121">
        <f t="shared" si="23"/>
        <v>0</v>
      </c>
      <c r="T91" s="122">
        <f t="shared" si="24"/>
        <v>0</v>
      </c>
      <c r="U91" s="123"/>
      <c r="V91" s="124" t="s">
        <v>2455</v>
      </c>
      <c r="W91" s="123" t="s">
        <v>2487</v>
      </c>
      <c r="X91" s="115" t="s">
        <v>2469</v>
      </c>
      <c r="Y91" s="115"/>
      <c r="Z91" s="115" t="s">
        <v>2511</v>
      </c>
      <c r="AA91" s="125" t="s">
        <v>2463</v>
      </c>
    </row>
    <row r="92" spans="1:27" s="172" customFormat="1" x14ac:dyDescent="0.35">
      <c r="A92" s="157">
        <v>8</v>
      </c>
      <c r="B92" s="158" t="s">
        <v>3882</v>
      </c>
      <c r="C92" s="159" t="s">
        <v>39</v>
      </c>
      <c r="D92" s="158" t="s">
        <v>37</v>
      </c>
      <c r="E92" s="173" t="s">
        <v>166</v>
      </c>
      <c r="F92" s="173" t="s">
        <v>167</v>
      </c>
      <c r="G92" s="173" t="s">
        <v>180</v>
      </c>
      <c r="H92" s="174" t="s">
        <v>50</v>
      </c>
      <c r="I92" s="175"/>
      <c r="J92" s="175"/>
      <c r="K92" s="175" t="s">
        <v>92</v>
      </c>
      <c r="L92" s="163" t="s">
        <v>2453</v>
      </c>
      <c r="M92" s="163">
        <v>1</v>
      </c>
      <c r="N92" s="107">
        <v>38.07</v>
      </c>
      <c r="O92" s="105">
        <f t="shared" si="20"/>
        <v>3230.6201999999998</v>
      </c>
      <c r="P92" s="164">
        <f t="shared" ref="P92" si="25">IF($R$9="-",N92,IF($R$9="в кассу предприятия",N92,IF($R$9="на р/счет.",N92*1.075,"-")))</f>
        <v>38.07</v>
      </c>
      <c r="Q92" s="165">
        <f t="shared" ref="Q92" si="26">IF($R$9="-",O92,IF($R$9="в кассу предприятия",O92,IF($R$9="на р/счет.",O92*1.075,"-")))</f>
        <v>3230.6201999999998</v>
      </c>
      <c r="R92" s="166"/>
      <c r="S92" s="167">
        <f t="shared" ref="S92" si="27">IF($R$9="","-",P92*R92)</f>
        <v>0</v>
      </c>
      <c r="T92" s="168">
        <f t="shared" ref="T92" si="28">IF($R$9="","-",Q92*R92)</f>
        <v>0</v>
      </c>
      <c r="U92" s="169"/>
      <c r="V92" s="170" t="s">
        <v>2455</v>
      </c>
      <c r="W92" s="169" t="s">
        <v>2487</v>
      </c>
      <c r="X92" s="160" t="s">
        <v>2469</v>
      </c>
      <c r="Y92" s="160" t="s">
        <v>3883</v>
      </c>
      <c r="Z92" s="160" t="s">
        <v>2511</v>
      </c>
      <c r="AA92" s="171" t="s">
        <v>2463</v>
      </c>
    </row>
    <row r="93" spans="1:27" s="126" customFormat="1" hidden="1" x14ac:dyDescent="0.35">
      <c r="A93" s="144">
        <v>0</v>
      </c>
      <c r="B93" s="109" t="s">
        <v>182</v>
      </c>
      <c r="C93" s="110" t="s">
        <v>39</v>
      </c>
      <c r="D93" s="109" t="s">
        <v>37</v>
      </c>
      <c r="E93" s="115" t="s">
        <v>166</v>
      </c>
      <c r="F93" s="115" t="s">
        <v>167</v>
      </c>
      <c r="G93" s="115" t="s">
        <v>183</v>
      </c>
      <c r="H93" s="116" t="s">
        <v>50</v>
      </c>
      <c r="I93" s="117" t="s">
        <v>53</v>
      </c>
      <c r="J93" s="117"/>
      <c r="K93" s="117" t="s">
        <v>45</v>
      </c>
      <c r="L93" s="114" t="s">
        <v>2451</v>
      </c>
      <c r="M93" s="114">
        <v>1</v>
      </c>
      <c r="N93" s="148">
        <v>30.5</v>
      </c>
      <c r="O93" s="149">
        <f t="shared" si="20"/>
        <v>2588.23</v>
      </c>
      <c r="P93" s="118">
        <f t="shared" si="21"/>
        <v>30.5</v>
      </c>
      <c r="Q93" s="119">
        <f t="shared" si="22"/>
        <v>2588.23</v>
      </c>
      <c r="R93" s="120"/>
      <c r="S93" s="121">
        <f t="shared" si="23"/>
        <v>0</v>
      </c>
      <c r="T93" s="122">
        <f t="shared" si="24"/>
        <v>0</v>
      </c>
      <c r="U93" s="123"/>
      <c r="V93" s="124" t="s">
        <v>2455</v>
      </c>
      <c r="W93" s="114"/>
      <c r="X93" s="115" t="s">
        <v>2464</v>
      </c>
      <c r="Y93" s="115" t="s">
        <v>2512</v>
      </c>
      <c r="Z93" s="115" t="s">
        <v>2513</v>
      </c>
      <c r="AA93" s="125" t="s">
        <v>2463</v>
      </c>
    </row>
    <row r="94" spans="1:27" s="126" customFormat="1" hidden="1" x14ac:dyDescent="0.35">
      <c r="A94" s="144">
        <v>0</v>
      </c>
      <c r="B94" s="109" t="s">
        <v>184</v>
      </c>
      <c r="C94" s="110" t="s">
        <v>39</v>
      </c>
      <c r="D94" s="109" t="s">
        <v>37</v>
      </c>
      <c r="E94" s="111" t="s">
        <v>166</v>
      </c>
      <c r="F94" s="111" t="s">
        <v>167</v>
      </c>
      <c r="G94" s="111" t="s">
        <v>185</v>
      </c>
      <c r="H94" s="112" t="s">
        <v>186</v>
      </c>
      <c r="I94" s="113" t="s">
        <v>106</v>
      </c>
      <c r="J94" s="113"/>
      <c r="K94" s="113" t="s">
        <v>45</v>
      </c>
      <c r="L94" s="114" t="s">
        <v>2451</v>
      </c>
      <c r="M94" s="114">
        <v>1</v>
      </c>
      <c r="N94" s="148">
        <v>54.16</v>
      </c>
      <c r="O94" s="149">
        <f t="shared" si="20"/>
        <v>4596.0176000000001</v>
      </c>
      <c r="P94" s="118">
        <f t="shared" si="21"/>
        <v>54.16</v>
      </c>
      <c r="Q94" s="119">
        <f t="shared" si="22"/>
        <v>4596.0176000000001</v>
      </c>
      <c r="R94" s="120"/>
      <c r="S94" s="121">
        <f t="shared" si="23"/>
        <v>0</v>
      </c>
      <c r="T94" s="122">
        <f t="shared" si="24"/>
        <v>0</v>
      </c>
      <c r="U94" s="123"/>
      <c r="V94" s="124" t="s">
        <v>2455</v>
      </c>
      <c r="W94" s="114" t="s">
        <v>2487</v>
      </c>
      <c r="X94" s="115" t="s">
        <v>2514</v>
      </c>
      <c r="Y94" s="115" t="s">
        <v>2515</v>
      </c>
      <c r="Z94" s="115" t="s">
        <v>2516</v>
      </c>
      <c r="AA94" s="125" t="s">
        <v>2463</v>
      </c>
    </row>
    <row r="95" spans="1:27" s="126" customFormat="1" hidden="1" x14ac:dyDescent="0.35">
      <c r="A95" s="144">
        <v>0</v>
      </c>
      <c r="B95" s="109" t="s">
        <v>187</v>
      </c>
      <c r="C95" s="110" t="s">
        <v>39</v>
      </c>
      <c r="D95" s="109" t="s">
        <v>37</v>
      </c>
      <c r="E95" s="115" t="s">
        <v>166</v>
      </c>
      <c r="F95" s="115" t="s">
        <v>167</v>
      </c>
      <c r="G95" s="115" t="s">
        <v>188</v>
      </c>
      <c r="H95" s="116" t="s">
        <v>98</v>
      </c>
      <c r="I95" s="117" t="s">
        <v>169</v>
      </c>
      <c r="J95" s="117"/>
      <c r="K95" s="117" t="s">
        <v>45</v>
      </c>
      <c r="L95" s="114" t="s">
        <v>2453</v>
      </c>
      <c r="M95" s="114">
        <v>5</v>
      </c>
      <c r="N95" s="148">
        <v>13.23</v>
      </c>
      <c r="O95" s="149">
        <f t="shared" si="20"/>
        <v>1122.6977999999999</v>
      </c>
      <c r="P95" s="118">
        <f t="shared" si="21"/>
        <v>13.23</v>
      </c>
      <c r="Q95" s="119">
        <f t="shared" si="22"/>
        <v>1122.6977999999999</v>
      </c>
      <c r="R95" s="120"/>
      <c r="S95" s="121">
        <f t="shared" si="23"/>
        <v>0</v>
      </c>
      <c r="T95" s="122">
        <f t="shared" si="24"/>
        <v>0</v>
      </c>
      <c r="U95" s="123"/>
      <c r="V95" s="124" t="s">
        <v>2455</v>
      </c>
      <c r="W95" s="114"/>
      <c r="X95" s="115" t="s">
        <v>2485</v>
      </c>
      <c r="Y95" s="115" t="s">
        <v>2517</v>
      </c>
      <c r="Z95" s="115" t="s">
        <v>2518</v>
      </c>
      <c r="AA95" s="125" t="s">
        <v>2463</v>
      </c>
    </row>
    <row r="96" spans="1:27" s="126" customFormat="1" hidden="1" x14ac:dyDescent="0.35">
      <c r="A96" s="144">
        <v>0</v>
      </c>
      <c r="B96" s="109" t="s">
        <v>189</v>
      </c>
      <c r="C96" s="110" t="s">
        <v>39</v>
      </c>
      <c r="D96" s="109" t="s">
        <v>37</v>
      </c>
      <c r="E96" s="115" t="s">
        <v>166</v>
      </c>
      <c r="F96" s="115" t="s">
        <v>167</v>
      </c>
      <c r="G96" s="115" t="s">
        <v>188</v>
      </c>
      <c r="H96" s="116" t="s">
        <v>98</v>
      </c>
      <c r="I96" s="117" t="s">
        <v>106</v>
      </c>
      <c r="J96" s="117"/>
      <c r="K96" s="117" t="s">
        <v>45</v>
      </c>
      <c r="L96" s="114" t="s">
        <v>2453</v>
      </c>
      <c r="M96" s="114">
        <v>5</v>
      </c>
      <c r="N96" s="148">
        <v>15.25</v>
      </c>
      <c r="O96" s="149">
        <f t="shared" si="20"/>
        <v>1294.115</v>
      </c>
      <c r="P96" s="118">
        <f t="shared" si="21"/>
        <v>15.25</v>
      </c>
      <c r="Q96" s="119">
        <f t="shared" si="22"/>
        <v>1294.115</v>
      </c>
      <c r="R96" s="120"/>
      <c r="S96" s="121">
        <f t="shared" si="23"/>
        <v>0</v>
      </c>
      <c r="T96" s="122">
        <f t="shared" si="24"/>
        <v>0</v>
      </c>
      <c r="U96" s="123"/>
      <c r="V96" s="124" t="s">
        <v>2455</v>
      </c>
      <c r="W96" s="114"/>
      <c r="X96" s="115" t="s">
        <v>2485</v>
      </c>
      <c r="Y96" s="115" t="s">
        <v>2517</v>
      </c>
      <c r="Z96" s="115" t="s">
        <v>2518</v>
      </c>
      <c r="AA96" s="125" t="s">
        <v>2463</v>
      </c>
    </row>
    <row r="97" spans="1:27" s="126" customFormat="1" hidden="1" x14ac:dyDescent="0.35">
      <c r="A97" s="144">
        <v>0</v>
      </c>
      <c r="B97" s="109" t="s">
        <v>190</v>
      </c>
      <c r="C97" s="110" t="s">
        <v>39</v>
      </c>
      <c r="D97" s="109" t="s">
        <v>37</v>
      </c>
      <c r="E97" s="115" t="s">
        <v>166</v>
      </c>
      <c r="F97" s="115" t="s">
        <v>167</v>
      </c>
      <c r="G97" s="115" t="s">
        <v>188</v>
      </c>
      <c r="H97" s="116" t="s">
        <v>50</v>
      </c>
      <c r="I97" s="117" t="s">
        <v>81</v>
      </c>
      <c r="J97" s="117"/>
      <c r="K97" s="117" t="s">
        <v>45</v>
      </c>
      <c r="L97" s="114" t="s">
        <v>2453</v>
      </c>
      <c r="M97" s="114">
        <v>1</v>
      </c>
      <c r="N97" s="148">
        <v>33.059999999999995</v>
      </c>
      <c r="O97" s="149">
        <f t="shared" si="20"/>
        <v>2805.4715999999994</v>
      </c>
      <c r="P97" s="118">
        <f t="shared" si="21"/>
        <v>33.059999999999995</v>
      </c>
      <c r="Q97" s="119">
        <f t="shared" si="22"/>
        <v>2805.4715999999994</v>
      </c>
      <c r="R97" s="120"/>
      <c r="S97" s="121">
        <f t="shared" si="23"/>
        <v>0</v>
      </c>
      <c r="T97" s="122">
        <f t="shared" si="24"/>
        <v>0</v>
      </c>
      <c r="U97" s="123"/>
      <c r="V97" s="124" t="s">
        <v>2455</v>
      </c>
      <c r="W97" s="114"/>
      <c r="X97" s="115" t="s">
        <v>2485</v>
      </c>
      <c r="Y97" s="115" t="s">
        <v>2517</v>
      </c>
      <c r="Z97" s="115" t="s">
        <v>2518</v>
      </c>
      <c r="AA97" s="125" t="s">
        <v>2463</v>
      </c>
    </row>
    <row r="98" spans="1:27" s="126" customFormat="1" hidden="1" x14ac:dyDescent="0.35">
      <c r="A98" s="144">
        <v>0</v>
      </c>
      <c r="B98" s="109" t="s">
        <v>191</v>
      </c>
      <c r="C98" s="110" t="s">
        <v>39</v>
      </c>
      <c r="D98" s="109" t="s">
        <v>37</v>
      </c>
      <c r="E98" s="115" t="s">
        <v>166</v>
      </c>
      <c r="F98" s="115" t="s">
        <v>167</v>
      </c>
      <c r="G98" s="115" t="s">
        <v>188</v>
      </c>
      <c r="H98" s="116" t="s">
        <v>50</v>
      </c>
      <c r="I98" s="117" t="s">
        <v>176</v>
      </c>
      <c r="J98" s="117"/>
      <c r="K98" s="117" t="s">
        <v>45</v>
      </c>
      <c r="L98" s="114" t="s">
        <v>2453</v>
      </c>
      <c r="M98" s="114">
        <v>1</v>
      </c>
      <c r="N98" s="148">
        <v>32.01</v>
      </c>
      <c r="O98" s="149">
        <f t="shared" si="20"/>
        <v>2716.3685999999998</v>
      </c>
      <c r="P98" s="118">
        <f t="shared" si="21"/>
        <v>32.01</v>
      </c>
      <c r="Q98" s="119">
        <f t="shared" si="22"/>
        <v>2716.3685999999998</v>
      </c>
      <c r="R98" s="120"/>
      <c r="S98" s="121">
        <f t="shared" si="23"/>
        <v>0</v>
      </c>
      <c r="T98" s="122">
        <f t="shared" si="24"/>
        <v>0</v>
      </c>
      <c r="U98" s="123"/>
      <c r="V98" s="124" t="s">
        <v>2455</v>
      </c>
      <c r="W98" s="114"/>
      <c r="X98" s="115" t="s">
        <v>2485</v>
      </c>
      <c r="Y98" s="115" t="s">
        <v>2517</v>
      </c>
      <c r="Z98" s="115" t="s">
        <v>2518</v>
      </c>
      <c r="AA98" s="125" t="s">
        <v>2463</v>
      </c>
    </row>
    <row r="99" spans="1:27" s="126" customFormat="1" hidden="1" x14ac:dyDescent="0.35">
      <c r="A99" s="144">
        <v>0</v>
      </c>
      <c r="B99" s="109" t="s">
        <v>192</v>
      </c>
      <c r="C99" s="110" t="s">
        <v>39</v>
      </c>
      <c r="D99" s="109" t="s">
        <v>37</v>
      </c>
      <c r="E99" s="115" t="s">
        <v>166</v>
      </c>
      <c r="F99" s="115" t="s">
        <v>167</v>
      </c>
      <c r="G99" s="115" t="s">
        <v>188</v>
      </c>
      <c r="H99" s="116" t="s">
        <v>43</v>
      </c>
      <c r="I99" s="117" t="s">
        <v>44</v>
      </c>
      <c r="J99" s="117"/>
      <c r="K99" s="117" t="s">
        <v>45</v>
      </c>
      <c r="L99" s="114" t="s">
        <v>2451</v>
      </c>
      <c r="M99" s="114">
        <v>1</v>
      </c>
      <c r="N99" s="148">
        <v>42.66</v>
      </c>
      <c r="O99" s="149">
        <f t="shared" si="20"/>
        <v>3620.1275999999998</v>
      </c>
      <c r="P99" s="118">
        <f t="shared" si="21"/>
        <v>42.66</v>
      </c>
      <c r="Q99" s="119">
        <f t="shared" si="22"/>
        <v>3620.1275999999998</v>
      </c>
      <c r="R99" s="120"/>
      <c r="S99" s="121">
        <f t="shared" si="23"/>
        <v>0</v>
      </c>
      <c r="T99" s="122">
        <f t="shared" si="24"/>
        <v>0</v>
      </c>
      <c r="U99" s="123"/>
      <c r="V99" s="124" t="s">
        <v>2455</v>
      </c>
      <c r="W99" s="114"/>
      <c r="X99" s="115" t="s">
        <v>2485</v>
      </c>
      <c r="Y99" s="115" t="s">
        <v>2517</v>
      </c>
      <c r="Z99" s="115" t="s">
        <v>2518</v>
      </c>
      <c r="AA99" s="125" t="s">
        <v>2463</v>
      </c>
    </row>
    <row r="100" spans="1:27" s="126" customFormat="1" hidden="1" x14ac:dyDescent="0.35">
      <c r="A100" s="144">
        <v>0</v>
      </c>
      <c r="B100" s="109" t="s">
        <v>193</v>
      </c>
      <c r="C100" s="110" t="s">
        <v>39</v>
      </c>
      <c r="D100" s="109" t="s">
        <v>37</v>
      </c>
      <c r="E100" s="115" t="s">
        <v>166</v>
      </c>
      <c r="F100" s="115" t="s">
        <v>167</v>
      </c>
      <c r="G100" s="115" t="s">
        <v>188</v>
      </c>
      <c r="H100" s="116" t="s">
        <v>43</v>
      </c>
      <c r="I100" s="117" t="s">
        <v>194</v>
      </c>
      <c r="J100" s="117"/>
      <c r="K100" s="117" t="s">
        <v>45</v>
      </c>
      <c r="L100" s="114" t="s">
        <v>2451</v>
      </c>
      <c r="M100" s="114">
        <v>1</v>
      </c>
      <c r="N100" s="148">
        <v>48.53</v>
      </c>
      <c r="O100" s="149">
        <f t="shared" si="20"/>
        <v>4118.2557999999999</v>
      </c>
      <c r="P100" s="118">
        <f t="shared" si="21"/>
        <v>48.53</v>
      </c>
      <c r="Q100" s="119">
        <f t="shared" si="22"/>
        <v>4118.2557999999999</v>
      </c>
      <c r="R100" s="120"/>
      <c r="S100" s="121">
        <f t="shared" si="23"/>
        <v>0</v>
      </c>
      <c r="T100" s="122">
        <f t="shared" si="24"/>
        <v>0</v>
      </c>
      <c r="U100" s="123"/>
      <c r="V100" s="124" t="s">
        <v>2455</v>
      </c>
      <c r="W100" s="123"/>
      <c r="X100" s="115" t="s">
        <v>2485</v>
      </c>
      <c r="Y100" s="115" t="s">
        <v>2517</v>
      </c>
      <c r="Z100" s="115" t="s">
        <v>2518</v>
      </c>
      <c r="AA100" s="125" t="s">
        <v>2463</v>
      </c>
    </row>
    <row r="101" spans="1:27" s="126" customFormat="1" hidden="1" x14ac:dyDescent="0.35">
      <c r="A101" s="144">
        <v>0</v>
      </c>
      <c r="B101" s="109" t="s">
        <v>195</v>
      </c>
      <c r="C101" s="110" t="s">
        <v>39</v>
      </c>
      <c r="D101" s="109" t="s">
        <v>37</v>
      </c>
      <c r="E101" s="115" t="s">
        <v>166</v>
      </c>
      <c r="F101" s="115" t="s">
        <v>167</v>
      </c>
      <c r="G101" s="115" t="s">
        <v>196</v>
      </c>
      <c r="H101" s="116" t="s">
        <v>197</v>
      </c>
      <c r="I101" s="117" t="s">
        <v>198</v>
      </c>
      <c r="J101" s="117"/>
      <c r="K101" s="117" t="s">
        <v>45</v>
      </c>
      <c r="L101" s="114" t="s">
        <v>2453</v>
      </c>
      <c r="M101" s="114">
        <v>5</v>
      </c>
      <c r="N101" s="148">
        <v>9.66</v>
      </c>
      <c r="O101" s="149">
        <f t="shared" si="20"/>
        <v>819.74760000000003</v>
      </c>
      <c r="P101" s="118">
        <f t="shared" si="21"/>
        <v>9.66</v>
      </c>
      <c r="Q101" s="119">
        <f t="shared" si="22"/>
        <v>819.74760000000003</v>
      </c>
      <c r="R101" s="120"/>
      <c r="S101" s="121">
        <f t="shared" si="23"/>
        <v>0</v>
      </c>
      <c r="T101" s="122">
        <f t="shared" si="24"/>
        <v>0</v>
      </c>
      <c r="U101" s="123"/>
      <c r="V101" s="124" t="s">
        <v>2455</v>
      </c>
      <c r="W101" s="114"/>
      <c r="X101" s="115" t="s">
        <v>2472</v>
      </c>
      <c r="Y101" s="115"/>
      <c r="Z101" s="115" t="s">
        <v>2519</v>
      </c>
      <c r="AA101" s="125" t="s">
        <v>2463</v>
      </c>
    </row>
    <row r="102" spans="1:27" s="172" customFormat="1" x14ac:dyDescent="0.35">
      <c r="A102" s="157">
        <v>84</v>
      </c>
      <c r="B102" s="158" t="s">
        <v>199</v>
      </c>
      <c r="C102" s="159" t="s">
        <v>39</v>
      </c>
      <c r="D102" s="158" t="s">
        <v>37</v>
      </c>
      <c r="E102" s="160" t="s">
        <v>166</v>
      </c>
      <c r="F102" s="160" t="s">
        <v>167</v>
      </c>
      <c r="G102" s="160" t="s">
        <v>196</v>
      </c>
      <c r="H102" s="161" t="s">
        <v>98</v>
      </c>
      <c r="I102" s="162" t="s">
        <v>45</v>
      </c>
      <c r="J102" s="162"/>
      <c r="K102" s="162" t="s">
        <v>45</v>
      </c>
      <c r="L102" s="163" t="s">
        <v>2453</v>
      </c>
      <c r="M102" s="163">
        <v>5</v>
      </c>
      <c r="N102" s="148">
        <v>8.64</v>
      </c>
      <c r="O102" s="149">
        <f t="shared" si="20"/>
        <v>733.19040000000007</v>
      </c>
      <c r="P102" s="164">
        <f t="shared" si="21"/>
        <v>8.64</v>
      </c>
      <c r="Q102" s="165">
        <f t="shared" si="22"/>
        <v>733.19040000000007</v>
      </c>
      <c r="R102" s="166"/>
      <c r="S102" s="167">
        <f t="shared" si="23"/>
        <v>0</v>
      </c>
      <c r="T102" s="168">
        <f t="shared" si="24"/>
        <v>0</v>
      </c>
      <c r="U102" s="169"/>
      <c r="V102" s="170" t="s">
        <v>2455</v>
      </c>
      <c r="W102" s="169"/>
      <c r="X102" s="160" t="s">
        <v>2472</v>
      </c>
      <c r="Y102" s="160"/>
      <c r="Z102" s="160" t="s">
        <v>2519</v>
      </c>
      <c r="AA102" s="171" t="s">
        <v>2463</v>
      </c>
    </row>
    <row r="103" spans="1:27" s="126" customFormat="1" hidden="1" x14ac:dyDescent="0.35">
      <c r="A103" s="144">
        <v>0</v>
      </c>
      <c r="B103" s="109" t="s">
        <v>200</v>
      </c>
      <c r="C103" s="110" t="s">
        <v>39</v>
      </c>
      <c r="D103" s="109" t="s">
        <v>37</v>
      </c>
      <c r="E103" s="115" t="s">
        <v>166</v>
      </c>
      <c r="F103" s="115" t="s">
        <v>167</v>
      </c>
      <c r="G103" s="115" t="s">
        <v>196</v>
      </c>
      <c r="H103" s="116" t="s">
        <v>50</v>
      </c>
      <c r="I103" s="117" t="s">
        <v>51</v>
      </c>
      <c r="J103" s="117"/>
      <c r="K103" s="117" t="s">
        <v>45</v>
      </c>
      <c r="L103" s="114" t="s">
        <v>2453</v>
      </c>
      <c r="M103" s="114">
        <v>1</v>
      </c>
      <c r="N103" s="148">
        <v>21.950000000000003</v>
      </c>
      <c r="O103" s="149">
        <f t="shared" si="20"/>
        <v>1862.6770000000001</v>
      </c>
      <c r="P103" s="118">
        <f t="shared" si="21"/>
        <v>21.950000000000003</v>
      </c>
      <c r="Q103" s="119">
        <f t="shared" si="22"/>
        <v>1862.6770000000001</v>
      </c>
      <c r="R103" s="120"/>
      <c r="S103" s="121">
        <f t="shared" si="23"/>
        <v>0</v>
      </c>
      <c r="T103" s="122">
        <f t="shared" si="24"/>
        <v>0</v>
      </c>
      <c r="U103" s="123"/>
      <c r="V103" s="124" t="s">
        <v>2455</v>
      </c>
      <c r="W103" s="114"/>
      <c r="X103" s="115" t="s">
        <v>2472</v>
      </c>
      <c r="Y103" s="115"/>
      <c r="Z103" s="115" t="s">
        <v>2519</v>
      </c>
      <c r="AA103" s="125" t="s">
        <v>2463</v>
      </c>
    </row>
    <row r="104" spans="1:27" s="126" customFormat="1" hidden="1" x14ac:dyDescent="0.35">
      <c r="A104" s="144">
        <v>0</v>
      </c>
      <c r="B104" s="109" t="s">
        <v>201</v>
      </c>
      <c r="C104" s="110" t="s">
        <v>39</v>
      </c>
      <c r="D104" s="109" t="s">
        <v>37</v>
      </c>
      <c r="E104" s="115" t="s">
        <v>166</v>
      </c>
      <c r="F104" s="115" t="s">
        <v>167</v>
      </c>
      <c r="G104" s="115" t="s">
        <v>202</v>
      </c>
      <c r="H104" s="116" t="s">
        <v>203</v>
      </c>
      <c r="I104" s="117" t="s">
        <v>204</v>
      </c>
      <c r="J104" s="117"/>
      <c r="K104" s="117" t="s">
        <v>45</v>
      </c>
      <c r="L104" s="114" t="s">
        <v>2453</v>
      </c>
      <c r="M104" s="114">
        <v>5</v>
      </c>
      <c r="N104" s="148">
        <v>10.74</v>
      </c>
      <c r="O104" s="149">
        <f t="shared" si="20"/>
        <v>911.39639999999997</v>
      </c>
      <c r="P104" s="118">
        <f t="shared" si="21"/>
        <v>10.74</v>
      </c>
      <c r="Q104" s="119">
        <f t="shared" si="22"/>
        <v>911.39639999999997</v>
      </c>
      <c r="R104" s="120"/>
      <c r="S104" s="121">
        <f t="shared" si="23"/>
        <v>0</v>
      </c>
      <c r="T104" s="122">
        <f t="shared" si="24"/>
        <v>0</v>
      </c>
      <c r="U104" s="123"/>
      <c r="V104" s="124" t="s">
        <v>2455</v>
      </c>
      <c r="W104" s="114"/>
      <c r="X104" s="115" t="s">
        <v>2472</v>
      </c>
      <c r="Y104" s="115"/>
      <c r="Z104" s="115" t="s">
        <v>2520</v>
      </c>
      <c r="AA104" s="125" t="s">
        <v>2463</v>
      </c>
    </row>
    <row r="105" spans="1:27" s="126" customFormat="1" hidden="1" x14ac:dyDescent="0.35">
      <c r="A105" s="144">
        <v>0</v>
      </c>
      <c r="B105" s="109" t="s">
        <v>205</v>
      </c>
      <c r="C105" s="110" t="s">
        <v>39</v>
      </c>
      <c r="D105" s="109" t="s">
        <v>37</v>
      </c>
      <c r="E105" s="115" t="s">
        <v>166</v>
      </c>
      <c r="F105" s="115" t="s">
        <v>167</v>
      </c>
      <c r="G105" s="115" t="s">
        <v>202</v>
      </c>
      <c r="H105" s="116" t="s">
        <v>98</v>
      </c>
      <c r="I105" s="117" t="s">
        <v>45</v>
      </c>
      <c r="J105" s="117"/>
      <c r="K105" s="117" t="s">
        <v>45</v>
      </c>
      <c r="L105" s="114" t="s">
        <v>2453</v>
      </c>
      <c r="M105" s="114">
        <v>5</v>
      </c>
      <c r="N105" s="148">
        <v>8.64</v>
      </c>
      <c r="O105" s="149">
        <f t="shared" si="20"/>
        <v>733.19040000000007</v>
      </c>
      <c r="P105" s="118">
        <f t="shared" si="21"/>
        <v>8.64</v>
      </c>
      <c r="Q105" s="119">
        <f t="shared" si="22"/>
        <v>733.19040000000007</v>
      </c>
      <c r="R105" s="120"/>
      <c r="S105" s="121">
        <f t="shared" si="23"/>
        <v>0</v>
      </c>
      <c r="T105" s="122">
        <f t="shared" si="24"/>
        <v>0</v>
      </c>
      <c r="U105" s="123"/>
      <c r="V105" s="124" t="s">
        <v>2455</v>
      </c>
      <c r="W105" s="114"/>
      <c r="X105" s="115" t="s">
        <v>2472</v>
      </c>
      <c r="Y105" s="115"/>
      <c r="Z105" s="115" t="s">
        <v>2520</v>
      </c>
      <c r="AA105" s="125" t="s">
        <v>2463</v>
      </c>
    </row>
    <row r="106" spans="1:27" s="126" customFormat="1" hidden="1" x14ac:dyDescent="0.35">
      <c r="A106" s="144">
        <v>0</v>
      </c>
      <c r="B106" s="109" t="s">
        <v>206</v>
      </c>
      <c r="C106" s="110" t="s">
        <v>39</v>
      </c>
      <c r="D106" s="109" t="s">
        <v>37</v>
      </c>
      <c r="E106" s="115" t="s">
        <v>166</v>
      </c>
      <c r="F106" s="115" t="s">
        <v>167</v>
      </c>
      <c r="G106" s="115" t="s">
        <v>202</v>
      </c>
      <c r="H106" s="116" t="s">
        <v>64</v>
      </c>
      <c r="I106" s="117" t="s">
        <v>51</v>
      </c>
      <c r="J106" s="117"/>
      <c r="K106" s="117" t="s">
        <v>45</v>
      </c>
      <c r="L106" s="114" t="s">
        <v>2453</v>
      </c>
      <c r="M106" s="114">
        <v>5</v>
      </c>
      <c r="N106" s="148">
        <v>10.629999999999999</v>
      </c>
      <c r="O106" s="149">
        <f t="shared" si="20"/>
        <v>902.06179999999995</v>
      </c>
      <c r="P106" s="118">
        <f t="shared" si="21"/>
        <v>10.629999999999999</v>
      </c>
      <c r="Q106" s="119">
        <f t="shared" si="22"/>
        <v>902.06179999999995</v>
      </c>
      <c r="R106" s="120"/>
      <c r="S106" s="121">
        <f t="shared" si="23"/>
        <v>0</v>
      </c>
      <c r="T106" s="122">
        <f t="shared" si="24"/>
        <v>0</v>
      </c>
      <c r="U106" s="123"/>
      <c r="V106" s="124" t="s">
        <v>2455</v>
      </c>
      <c r="W106" s="123"/>
      <c r="X106" s="115" t="s">
        <v>2472</v>
      </c>
      <c r="Y106" s="115"/>
      <c r="Z106" s="115" t="s">
        <v>2521</v>
      </c>
      <c r="AA106" s="125" t="s">
        <v>2463</v>
      </c>
    </row>
    <row r="107" spans="1:27" s="172" customFormat="1" x14ac:dyDescent="0.35">
      <c r="A107" s="157">
        <v>71</v>
      </c>
      <c r="B107" s="158" t="s">
        <v>207</v>
      </c>
      <c r="C107" s="159" t="s">
        <v>208</v>
      </c>
      <c r="D107" s="158" t="s">
        <v>37</v>
      </c>
      <c r="E107" s="160" t="s">
        <v>166</v>
      </c>
      <c r="F107" s="160" t="s">
        <v>167</v>
      </c>
      <c r="G107" s="160" t="s">
        <v>209</v>
      </c>
      <c r="H107" s="161" t="s">
        <v>158</v>
      </c>
      <c r="I107" s="162" t="s">
        <v>72</v>
      </c>
      <c r="J107" s="162" t="s">
        <v>122</v>
      </c>
      <c r="K107" s="162" t="s">
        <v>45</v>
      </c>
      <c r="L107" s="163" t="s">
        <v>2453</v>
      </c>
      <c r="M107" s="163">
        <v>5</v>
      </c>
      <c r="N107" s="49">
        <f>O107/$R$8</f>
        <v>8.779165684657082</v>
      </c>
      <c r="O107" s="47">
        <v>745</v>
      </c>
      <c r="P107" s="176">
        <f>IF($R$9="-",N107,IF($R$9="в кассу предприятия",N107,IF($R$9="на р/счет.",N107*1.075,"-")))</f>
        <v>8.779165684657082</v>
      </c>
      <c r="Q107" s="177">
        <f>IF($R$9="-",O107,IF($R$9="в кассу предприятия",O107,IF($R$9="на р/счет.",O107*1.075,"-")))</f>
        <v>745</v>
      </c>
      <c r="R107" s="166"/>
      <c r="S107" s="167">
        <f t="shared" si="23"/>
        <v>0</v>
      </c>
      <c r="T107" s="168">
        <f t="shared" si="24"/>
        <v>0</v>
      </c>
      <c r="U107" s="169" t="s">
        <v>36</v>
      </c>
      <c r="V107" s="170" t="s">
        <v>2455</v>
      </c>
      <c r="W107" s="169"/>
      <c r="X107" s="160" t="s">
        <v>2469</v>
      </c>
      <c r="Y107" s="160"/>
      <c r="Z107" s="160" t="s">
        <v>2522</v>
      </c>
      <c r="AA107" s="171" t="s">
        <v>2463</v>
      </c>
    </row>
    <row r="108" spans="1:27" s="126" customFormat="1" hidden="1" x14ac:dyDescent="0.35">
      <c r="A108" s="144">
        <v>0</v>
      </c>
      <c r="B108" s="109" t="s">
        <v>210</v>
      </c>
      <c r="C108" s="110" t="s">
        <v>39</v>
      </c>
      <c r="D108" s="109" t="s">
        <v>37</v>
      </c>
      <c r="E108" s="115" t="s">
        <v>166</v>
      </c>
      <c r="F108" s="115" t="s">
        <v>167</v>
      </c>
      <c r="G108" s="115" t="s">
        <v>211</v>
      </c>
      <c r="H108" s="116" t="s">
        <v>212</v>
      </c>
      <c r="I108" s="117" t="s">
        <v>213</v>
      </c>
      <c r="J108" s="117"/>
      <c r="K108" s="117" t="s">
        <v>45</v>
      </c>
      <c r="L108" s="114" t="s">
        <v>2453</v>
      </c>
      <c r="M108" s="114">
        <v>1</v>
      </c>
      <c r="N108" s="148">
        <v>79.740000000000009</v>
      </c>
      <c r="O108" s="149">
        <f t="shared" ref="O108:O115" si="29">N108*$R$8</f>
        <v>6766.7364000000007</v>
      </c>
      <c r="P108" s="118">
        <f t="shared" ref="P108:P115" si="30">IF($R$9="-",N108,IF($R$9="в кассу предприятия",N108,IF($R$9="на р/счет.",N108*1.075,"-")))</f>
        <v>79.740000000000009</v>
      </c>
      <c r="Q108" s="119">
        <f t="shared" ref="Q108:Q115" si="31">IF($R$9="-",O108,IF($R$9="в кассу предприятия",O108,IF($R$9="на р/счет.",O108*1.075,"-")))</f>
        <v>6766.7364000000007</v>
      </c>
      <c r="R108" s="120"/>
      <c r="S108" s="121">
        <f t="shared" si="23"/>
        <v>0</v>
      </c>
      <c r="T108" s="122">
        <f t="shared" si="24"/>
        <v>0</v>
      </c>
      <c r="U108" s="123"/>
      <c r="V108" s="124" t="s">
        <v>2455</v>
      </c>
      <c r="W108" s="114"/>
      <c r="X108" s="115" t="s">
        <v>2469</v>
      </c>
      <c r="Y108" s="115"/>
      <c r="Z108" s="115" t="s">
        <v>2523</v>
      </c>
      <c r="AA108" s="125" t="s">
        <v>2463</v>
      </c>
    </row>
    <row r="109" spans="1:27" s="126" customFormat="1" hidden="1" x14ac:dyDescent="0.35">
      <c r="A109" s="144">
        <v>0</v>
      </c>
      <c r="B109" s="109" t="s">
        <v>214</v>
      </c>
      <c r="C109" s="110" t="s">
        <v>39</v>
      </c>
      <c r="D109" s="109" t="s">
        <v>37</v>
      </c>
      <c r="E109" s="115" t="s">
        <v>166</v>
      </c>
      <c r="F109" s="115" t="s">
        <v>167</v>
      </c>
      <c r="G109" s="115" t="s">
        <v>215</v>
      </c>
      <c r="H109" s="116" t="s">
        <v>50</v>
      </c>
      <c r="I109" s="117" t="s">
        <v>204</v>
      </c>
      <c r="J109" s="117"/>
      <c r="K109" s="117" t="s">
        <v>45</v>
      </c>
      <c r="L109" s="114" t="s">
        <v>2453</v>
      </c>
      <c r="M109" s="114">
        <v>1</v>
      </c>
      <c r="N109" s="148">
        <v>35.43</v>
      </c>
      <c r="O109" s="149">
        <f t="shared" si="29"/>
        <v>3006.5897999999997</v>
      </c>
      <c r="P109" s="118">
        <f t="shared" si="30"/>
        <v>35.43</v>
      </c>
      <c r="Q109" s="119">
        <f t="shared" si="31"/>
        <v>3006.5897999999997</v>
      </c>
      <c r="R109" s="120"/>
      <c r="S109" s="121">
        <f t="shared" si="23"/>
        <v>0</v>
      </c>
      <c r="T109" s="122">
        <f t="shared" si="24"/>
        <v>0</v>
      </c>
      <c r="U109" s="123"/>
      <c r="V109" s="124" t="s">
        <v>2455</v>
      </c>
      <c r="W109" s="114"/>
      <c r="X109" s="115" t="s">
        <v>2469</v>
      </c>
      <c r="Y109" s="115"/>
      <c r="Z109" s="115" t="s">
        <v>2524</v>
      </c>
      <c r="AA109" s="125" t="s">
        <v>2463</v>
      </c>
    </row>
    <row r="110" spans="1:27" s="126" customFormat="1" hidden="1" x14ac:dyDescent="0.35">
      <c r="A110" s="144">
        <v>0</v>
      </c>
      <c r="B110" s="109" t="s">
        <v>216</v>
      </c>
      <c r="C110" s="110" t="s">
        <v>39</v>
      </c>
      <c r="D110" s="109" t="s">
        <v>37</v>
      </c>
      <c r="E110" s="115" t="s">
        <v>166</v>
      </c>
      <c r="F110" s="115" t="s">
        <v>167</v>
      </c>
      <c r="G110" s="115" t="s">
        <v>217</v>
      </c>
      <c r="H110" s="116" t="s">
        <v>98</v>
      </c>
      <c r="I110" s="117" t="s">
        <v>45</v>
      </c>
      <c r="J110" s="117"/>
      <c r="K110" s="117" t="s">
        <v>45</v>
      </c>
      <c r="L110" s="114" t="s">
        <v>2453</v>
      </c>
      <c r="M110" s="114">
        <v>5</v>
      </c>
      <c r="N110" s="148">
        <v>15.91</v>
      </c>
      <c r="O110" s="149">
        <f t="shared" si="29"/>
        <v>1350.1225999999999</v>
      </c>
      <c r="P110" s="118">
        <f t="shared" si="30"/>
        <v>15.91</v>
      </c>
      <c r="Q110" s="119">
        <f t="shared" si="31"/>
        <v>1350.1225999999999</v>
      </c>
      <c r="R110" s="120"/>
      <c r="S110" s="121">
        <f t="shared" si="23"/>
        <v>0</v>
      </c>
      <c r="T110" s="122">
        <f t="shared" si="24"/>
        <v>0</v>
      </c>
      <c r="U110" s="123"/>
      <c r="V110" s="124" t="s">
        <v>2455</v>
      </c>
      <c r="W110" s="114"/>
      <c r="X110" s="115" t="s">
        <v>2464</v>
      </c>
      <c r="Y110" s="115" t="s">
        <v>2525</v>
      </c>
      <c r="Z110" s="115" t="s">
        <v>2526</v>
      </c>
      <c r="AA110" s="125" t="s">
        <v>2463</v>
      </c>
    </row>
    <row r="111" spans="1:27" s="126" customFormat="1" hidden="1" x14ac:dyDescent="0.35">
      <c r="A111" s="144">
        <v>0</v>
      </c>
      <c r="B111" s="109" t="s">
        <v>218</v>
      </c>
      <c r="C111" s="110" t="s">
        <v>39</v>
      </c>
      <c r="D111" s="109" t="s">
        <v>37</v>
      </c>
      <c r="E111" s="115" t="s">
        <v>166</v>
      </c>
      <c r="F111" s="115" t="s">
        <v>167</v>
      </c>
      <c r="G111" s="115" t="s">
        <v>217</v>
      </c>
      <c r="H111" s="116" t="s">
        <v>186</v>
      </c>
      <c r="I111" s="117" t="s">
        <v>114</v>
      </c>
      <c r="J111" s="117"/>
      <c r="K111" s="117" t="s">
        <v>45</v>
      </c>
      <c r="L111" s="114" t="s">
        <v>2451</v>
      </c>
      <c r="M111" s="114">
        <v>1</v>
      </c>
      <c r="N111" s="148">
        <v>59.879999999999995</v>
      </c>
      <c r="O111" s="149">
        <f t="shared" si="29"/>
        <v>5081.4168</v>
      </c>
      <c r="P111" s="118">
        <f t="shared" si="30"/>
        <v>59.879999999999995</v>
      </c>
      <c r="Q111" s="119">
        <f t="shared" si="31"/>
        <v>5081.4168</v>
      </c>
      <c r="R111" s="120"/>
      <c r="S111" s="121">
        <f t="shared" si="23"/>
        <v>0</v>
      </c>
      <c r="T111" s="122">
        <f t="shared" si="24"/>
        <v>0</v>
      </c>
      <c r="U111" s="123"/>
      <c r="V111" s="124" t="s">
        <v>2455</v>
      </c>
      <c r="W111" s="114"/>
      <c r="X111" s="115" t="s">
        <v>2464</v>
      </c>
      <c r="Y111" s="115" t="s">
        <v>2525</v>
      </c>
      <c r="Z111" s="115" t="s">
        <v>2526</v>
      </c>
      <c r="AA111" s="125" t="s">
        <v>2463</v>
      </c>
    </row>
    <row r="112" spans="1:27" s="126" customFormat="1" hidden="1" x14ac:dyDescent="0.35">
      <c r="A112" s="144">
        <v>0</v>
      </c>
      <c r="B112" s="109" t="s">
        <v>219</v>
      </c>
      <c r="C112" s="110" t="s">
        <v>39</v>
      </c>
      <c r="D112" s="109" t="s">
        <v>37</v>
      </c>
      <c r="E112" s="115" t="s">
        <v>166</v>
      </c>
      <c r="F112" s="115" t="s">
        <v>167</v>
      </c>
      <c r="G112" s="115" t="s">
        <v>220</v>
      </c>
      <c r="H112" s="116" t="s">
        <v>98</v>
      </c>
      <c r="I112" s="117" t="s">
        <v>78</v>
      </c>
      <c r="J112" s="117"/>
      <c r="K112" s="117" t="s">
        <v>45</v>
      </c>
      <c r="L112" s="114" t="s">
        <v>2453</v>
      </c>
      <c r="M112" s="114">
        <v>5</v>
      </c>
      <c r="N112" s="46">
        <v>9.35</v>
      </c>
      <c r="O112" s="47">
        <f t="shared" si="29"/>
        <v>793.44099999999992</v>
      </c>
      <c r="P112" s="118">
        <f t="shared" si="30"/>
        <v>9.35</v>
      </c>
      <c r="Q112" s="119">
        <f t="shared" si="31"/>
        <v>793.44099999999992</v>
      </c>
      <c r="R112" s="120"/>
      <c r="S112" s="121">
        <f t="shared" si="23"/>
        <v>0</v>
      </c>
      <c r="T112" s="122">
        <f t="shared" si="24"/>
        <v>0</v>
      </c>
      <c r="U112" s="123"/>
      <c r="V112" s="124" t="s">
        <v>2455</v>
      </c>
      <c r="W112" s="123"/>
      <c r="X112" s="115" t="s">
        <v>2469</v>
      </c>
      <c r="Y112" s="115"/>
      <c r="Z112" s="115" t="s">
        <v>2527</v>
      </c>
      <c r="AA112" s="147" t="s">
        <v>2463</v>
      </c>
    </row>
    <row r="113" spans="1:27" s="172" customFormat="1" x14ac:dyDescent="0.35">
      <c r="A113" s="157" t="s">
        <v>3900</v>
      </c>
      <c r="B113" s="158" t="s">
        <v>221</v>
      </c>
      <c r="C113" s="159" t="s">
        <v>39</v>
      </c>
      <c r="D113" s="158" t="s">
        <v>37</v>
      </c>
      <c r="E113" s="160" t="s">
        <v>166</v>
      </c>
      <c r="F113" s="160" t="s">
        <v>167</v>
      </c>
      <c r="G113" s="160" t="s">
        <v>222</v>
      </c>
      <c r="H113" s="161" t="s">
        <v>203</v>
      </c>
      <c r="I113" s="162" t="s">
        <v>139</v>
      </c>
      <c r="J113" s="162"/>
      <c r="K113" s="162" t="s">
        <v>45</v>
      </c>
      <c r="L113" s="163" t="s">
        <v>2453</v>
      </c>
      <c r="M113" s="163">
        <v>5</v>
      </c>
      <c r="N113" s="46">
        <v>11.68</v>
      </c>
      <c r="O113" s="47">
        <f t="shared" si="29"/>
        <v>991.16480000000001</v>
      </c>
      <c r="P113" s="164">
        <f t="shared" si="30"/>
        <v>11.68</v>
      </c>
      <c r="Q113" s="165">
        <f t="shared" si="31"/>
        <v>991.16480000000001</v>
      </c>
      <c r="R113" s="166"/>
      <c r="S113" s="167">
        <f t="shared" si="23"/>
        <v>0</v>
      </c>
      <c r="T113" s="168">
        <f t="shared" si="24"/>
        <v>0</v>
      </c>
      <c r="U113" s="169"/>
      <c r="V113" s="170" t="s">
        <v>2455</v>
      </c>
      <c r="W113" s="169"/>
      <c r="X113" s="160" t="s">
        <v>2469</v>
      </c>
      <c r="Y113" s="160"/>
      <c r="Z113" s="160" t="s">
        <v>2528</v>
      </c>
      <c r="AA113" s="171" t="s">
        <v>2463</v>
      </c>
    </row>
    <row r="114" spans="1:27" s="126" customFormat="1" hidden="1" x14ac:dyDescent="0.35">
      <c r="A114" s="144">
        <v>0</v>
      </c>
      <c r="B114" s="109" t="s">
        <v>223</v>
      </c>
      <c r="C114" s="110" t="s">
        <v>39</v>
      </c>
      <c r="D114" s="109" t="s">
        <v>37</v>
      </c>
      <c r="E114" s="115" t="s">
        <v>166</v>
      </c>
      <c r="F114" s="115" t="s">
        <v>167</v>
      </c>
      <c r="G114" s="115" t="s">
        <v>222</v>
      </c>
      <c r="H114" s="116" t="s">
        <v>98</v>
      </c>
      <c r="I114" s="117" t="s">
        <v>45</v>
      </c>
      <c r="J114" s="117"/>
      <c r="K114" s="117" t="s">
        <v>45</v>
      </c>
      <c r="L114" s="114" t="s">
        <v>2453</v>
      </c>
      <c r="M114" s="114">
        <v>5</v>
      </c>
      <c r="N114" s="148">
        <v>13.23</v>
      </c>
      <c r="O114" s="149">
        <f t="shared" si="29"/>
        <v>1122.6977999999999</v>
      </c>
      <c r="P114" s="118">
        <f t="shared" si="30"/>
        <v>13.23</v>
      </c>
      <c r="Q114" s="119">
        <f t="shared" si="31"/>
        <v>1122.6977999999999</v>
      </c>
      <c r="R114" s="120"/>
      <c r="S114" s="121">
        <f t="shared" si="23"/>
        <v>0</v>
      </c>
      <c r="T114" s="122">
        <f t="shared" si="24"/>
        <v>0</v>
      </c>
      <c r="U114" s="123"/>
      <c r="V114" s="124" t="s">
        <v>2455</v>
      </c>
      <c r="W114" s="114"/>
      <c r="X114" s="115" t="s">
        <v>2469</v>
      </c>
      <c r="Y114" s="115"/>
      <c r="Z114" s="115" t="s">
        <v>2528</v>
      </c>
      <c r="AA114" s="125" t="s">
        <v>2463</v>
      </c>
    </row>
    <row r="115" spans="1:27" s="126" customFormat="1" hidden="1" x14ac:dyDescent="0.35">
      <c r="A115" s="144">
        <v>0</v>
      </c>
      <c r="B115" s="109" t="s">
        <v>224</v>
      </c>
      <c r="C115" s="110" t="s">
        <v>39</v>
      </c>
      <c r="D115" s="109" t="s">
        <v>37</v>
      </c>
      <c r="E115" s="115" t="s">
        <v>166</v>
      </c>
      <c r="F115" s="115" t="s">
        <v>167</v>
      </c>
      <c r="G115" s="115" t="s">
        <v>222</v>
      </c>
      <c r="H115" s="116" t="s">
        <v>98</v>
      </c>
      <c r="I115" s="117" t="s">
        <v>45</v>
      </c>
      <c r="J115" s="117"/>
      <c r="K115" s="117" t="s">
        <v>45</v>
      </c>
      <c r="L115" s="114" t="s">
        <v>2453</v>
      </c>
      <c r="M115" s="114">
        <v>5</v>
      </c>
      <c r="N115" s="148">
        <v>15.25</v>
      </c>
      <c r="O115" s="149">
        <f t="shared" si="29"/>
        <v>1294.115</v>
      </c>
      <c r="P115" s="118">
        <f t="shared" si="30"/>
        <v>15.25</v>
      </c>
      <c r="Q115" s="119">
        <f t="shared" si="31"/>
        <v>1294.115</v>
      </c>
      <c r="R115" s="120"/>
      <c r="S115" s="121">
        <f t="shared" si="23"/>
        <v>0</v>
      </c>
      <c r="T115" s="122">
        <f t="shared" si="24"/>
        <v>0</v>
      </c>
      <c r="U115" s="123"/>
      <c r="V115" s="124" t="s">
        <v>2455</v>
      </c>
      <c r="W115" s="114"/>
      <c r="X115" s="115" t="s">
        <v>2469</v>
      </c>
      <c r="Y115" s="115"/>
      <c r="Z115" s="115" t="s">
        <v>2528</v>
      </c>
      <c r="AA115" s="125" t="s">
        <v>2463</v>
      </c>
    </row>
    <row r="116" spans="1:27" s="172" customFormat="1" x14ac:dyDescent="0.35">
      <c r="A116" s="157">
        <v>94</v>
      </c>
      <c r="B116" s="158" t="s">
        <v>225</v>
      </c>
      <c r="C116" s="159" t="s">
        <v>208</v>
      </c>
      <c r="D116" s="158" t="s">
        <v>37</v>
      </c>
      <c r="E116" s="160" t="s">
        <v>226</v>
      </c>
      <c r="F116" s="160" t="s">
        <v>227</v>
      </c>
      <c r="G116" s="160" t="s">
        <v>45</v>
      </c>
      <c r="H116" s="161" t="s">
        <v>98</v>
      </c>
      <c r="I116" s="162" t="s">
        <v>228</v>
      </c>
      <c r="J116" s="162"/>
      <c r="K116" s="162" t="s">
        <v>45</v>
      </c>
      <c r="L116" s="163" t="s">
        <v>2453</v>
      </c>
      <c r="M116" s="163">
        <v>5</v>
      </c>
      <c r="N116" s="49">
        <f>O116/$R$8</f>
        <v>10.07541833608296</v>
      </c>
      <c r="O116" s="47">
        <v>855</v>
      </c>
      <c r="P116" s="176">
        <f>IF($R$9="-",N116,IF($R$9="в кассу предприятия",N116,IF($R$9="на р/счет.",N116*1.075,"-")))</f>
        <v>10.07541833608296</v>
      </c>
      <c r="Q116" s="177">
        <f>IF($R$9="-",O116,IF($R$9="в кассу предприятия",O116,IF($R$9="на р/счет.",O116*1.075,"-")))</f>
        <v>855</v>
      </c>
      <c r="R116" s="166"/>
      <c r="S116" s="167">
        <f t="shared" si="23"/>
        <v>0</v>
      </c>
      <c r="T116" s="168">
        <f t="shared" si="24"/>
        <v>0</v>
      </c>
      <c r="U116" s="169" t="s">
        <v>36</v>
      </c>
      <c r="V116" s="170" t="s">
        <v>2455</v>
      </c>
      <c r="W116" s="169"/>
      <c r="X116" s="160" t="s">
        <v>2469</v>
      </c>
      <c r="Y116" s="160"/>
      <c r="Z116" s="160" t="s">
        <v>2529</v>
      </c>
      <c r="AA116" s="171" t="s">
        <v>2463</v>
      </c>
    </row>
    <row r="117" spans="1:27" s="126" customFormat="1" hidden="1" x14ac:dyDescent="0.35">
      <c r="A117" s="144">
        <v>0</v>
      </c>
      <c r="B117" s="109" t="s">
        <v>229</v>
      </c>
      <c r="C117" s="110" t="s">
        <v>39</v>
      </c>
      <c r="D117" s="109" t="s">
        <v>37</v>
      </c>
      <c r="E117" s="115" t="s">
        <v>226</v>
      </c>
      <c r="F117" s="115" t="s">
        <v>227</v>
      </c>
      <c r="G117" s="115" t="s">
        <v>230</v>
      </c>
      <c r="H117" s="116" t="s">
        <v>50</v>
      </c>
      <c r="I117" s="117" t="s">
        <v>194</v>
      </c>
      <c r="J117" s="117"/>
      <c r="K117" s="117" t="s">
        <v>45</v>
      </c>
      <c r="L117" s="114" t="s">
        <v>2453</v>
      </c>
      <c r="M117" s="114">
        <v>1</v>
      </c>
      <c r="N117" s="148">
        <v>33.65</v>
      </c>
      <c r="O117" s="149">
        <f t="shared" ref="O117:O118" si="32">N117*$R$8</f>
        <v>2855.5389999999998</v>
      </c>
      <c r="P117" s="118">
        <f t="shared" ref="P117:P118" si="33">IF($R$9="-",N117,IF($R$9="в кассу предприятия",N117,IF($R$9="на р/счет.",N117*1.075,"-")))</f>
        <v>33.65</v>
      </c>
      <c r="Q117" s="119">
        <f t="shared" ref="Q117:Q118" si="34">IF($R$9="-",O117,IF($R$9="в кассу предприятия",O117,IF($R$9="на р/счет.",O117*1.075,"-")))</f>
        <v>2855.5389999999998</v>
      </c>
      <c r="R117" s="120"/>
      <c r="S117" s="121">
        <f t="shared" si="23"/>
        <v>0</v>
      </c>
      <c r="T117" s="122">
        <f t="shared" si="24"/>
        <v>0</v>
      </c>
      <c r="U117" s="123"/>
      <c r="V117" s="124" t="s">
        <v>2455</v>
      </c>
      <c r="W117" s="114"/>
      <c r="X117" s="115" t="s">
        <v>2469</v>
      </c>
      <c r="Y117" s="115"/>
      <c r="Z117" s="115" t="s">
        <v>2530</v>
      </c>
      <c r="AA117" s="125" t="s">
        <v>2463</v>
      </c>
    </row>
    <row r="118" spans="1:27" s="172" customFormat="1" x14ac:dyDescent="0.35">
      <c r="A118" s="157">
        <v>55</v>
      </c>
      <c r="B118" s="158" t="s">
        <v>231</v>
      </c>
      <c r="C118" s="159" t="s">
        <v>39</v>
      </c>
      <c r="D118" s="158" t="s">
        <v>37</v>
      </c>
      <c r="E118" s="160" t="s">
        <v>226</v>
      </c>
      <c r="F118" s="160" t="s">
        <v>227</v>
      </c>
      <c r="G118" s="160" t="s">
        <v>232</v>
      </c>
      <c r="H118" s="161" t="s">
        <v>233</v>
      </c>
      <c r="I118" s="162" t="s">
        <v>51</v>
      </c>
      <c r="J118" s="162"/>
      <c r="K118" s="162" t="s">
        <v>45</v>
      </c>
      <c r="L118" s="163" t="s">
        <v>2453</v>
      </c>
      <c r="M118" s="163">
        <v>5</v>
      </c>
      <c r="N118" s="46">
        <v>11.06</v>
      </c>
      <c r="O118" s="47">
        <f t="shared" si="32"/>
        <v>938.55160000000001</v>
      </c>
      <c r="P118" s="164">
        <f t="shared" si="33"/>
        <v>11.06</v>
      </c>
      <c r="Q118" s="165">
        <f t="shared" si="34"/>
        <v>938.55160000000001</v>
      </c>
      <c r="R118" s="166"/>
      <c r="S118" s="167">
        <f t="shared" si="23"/>
        <v>0</v>
      </c>
      <c r="T118" s="168">
        <f t="shared" si="24"/>
        <v>0</v>
      </c>
      <c r="U118" s="169"/>
      <c r="V118" s="170" t="s">
        <v>2455</v>
      </c>
      <c r="W118" s="169"/>
      <c r="X118" s="160" t="s">
        <v>2472</v>
      </c>
      <c r="Y118" s="160"/>
      <c r="Z118" s="160" t="s">
        <v>2531</v>
      </c>
      <c r="AA118" s="171" t="s">
        <v>2463</v>
      </c>
    </row>
    <row r="119" spans="1:27" s="126" customFormat="1" hidden="1" x14ac:dyDescent="0.35">
      <c r="A119" s="144">
        <v>0</v>
      </c>
      <c r="B119" s="109" t="s">
        <v>234</v>
      </c>
      <c r="C119" s="110" t="s">
        <v>208</v>
      </c>
      <c r="D119" s="109" t="s">
        <v>37</v>
      </c>
      <c r="E119" s="115" t="s">
        <v>226</v>
      </c>
      <c r="F119" s="115" t="s">
        <v>227</v>
      </c>
      <c r="G119" s="115" t="s">
        <v>232</v>
      </c>
      <c r="H119" s="116" t="s">
        <v>50</v>
      </c>
      <c r="I119" s="117" t="s">
        <v>45</v>
      </c>
      <c r="J119" s="117"/>
      <c r="K119" s="117" t="s">
        <v>45</v>
      </c>
      <c r="L119" s="114" t="s">
        <v>2452</v>
      </c>
      <c r="M119" s="114">
        <v>1</v>
      </c>
      <c r="N119" s="150">
        <f>O119/$R$8</f>
        <v>17.157671458873438</v>
      </c>
      <c r="O119" s="149">
        <v>1456</v>
      </c>
      <c r="P119" s="130">
        <f>IF($R$9="-",N119,IF($R$9="в кассу предприятия",N119,IF($R$9="на р/счет.",N119*1.075,"-")))</f>
        <v>17.157671458873438</v>
      </c>
      <c r="Q119" s="131">
        <f>IF($R$9="-",O119,IF($R$9="в кассу предприятия",O119,IF($R$9="на р/счет.",O119*1.075,"-")))</f>
        <v>1456</v>
      </c>
      <c r="R119" s="120"/>
      <c r="S119" s="121">
        <f t="shared" si="23"/>
        <v>0</v>
      </c>
      <c r="T119" s="122">
        <f t="shared" si="24"/>
        <v>0</v>
      </c>
      <c r="U119" s="123" t="s">
        <v>36</v>
      </c>
      <c r="V119" s="124" t="s">
        <v>2455</v>
      </c>
      <c r="W119" s="114"/>
      <c r="X119" s="115" t="s">
        <v>2472</v>
      </c>
      <c r="Y119" s="115"/>
      <c r="Z119" s="115" t="s">
        <v>2532</v>
      </c>
      <c r="AA119" s="125" t="s">
        <v>2463</v>
      </c>
    </row>
    <row r="120" spans="1:27" s="172" customFormat="1" x14ac:dyDescent="0.35">
      <c r="A120" s="157">
        <v>5</v>
      </c>
      <c r="B120" s="158" t="s">
        <v>235</v>
      </c>
      <c r="C120" s="159" t="s">
        <v>39</v>
      </c>
      <c r="D120" s="158" t="s">
        <v>37</v>
      </c>
      <c r="E120" s="160" t="s">
        <v>226</v>
      </c>
      <c r="F120" s="160" t="s">
        <v>227</v>
      </c>
      <c r="G120" s="160" t="s">
        <v>236</v>
      </c>
      <c r="H120" s="161" t="s">
        <v>50</v>
      </c>
      <c r="I120" s="162" t="s">
        <v>116</v>
      </c>
      <c r="J120" s="162"/>
      <c r="K120" s="162" t="s">
        <v>45</v>
      </c>
      <c r="L120" s="163" t="s">
        <v>2451</v>
      </c>
      <c r="M120" s="163">
        <v>1</v>
      </c>
      <c r="N120" s="46">
        <v>25.71</v>
      </c>
      <c r="O120" s="47">
        <f t="shared" ref="O120:O133" si="35">N120*$R$8</f>
        <v>2181.7505999999998</v>
      </c>
      <c r="P120" s="164">
        <f t="shared" ref="P120:P133" si="36">IF($R$9="-",N120,IF($R$9="в кассу предприятия",N120,IF($R$9="на р/счет.",N120*1.075,"-")))</f>
        <v>25.71</v>
      </c>
      <c r="Q120" s="165">
        <f t="shared" ref="Q120:Q133" si="37">IF($R$9="-",O120,IF($R$9="в кассу предприятия",O120,IF($R$9="на р/счет.",O120*1.075,"-")))</f>
        <v>2181.7505999999998</v>
      </c>
      <c r="R120" s="166"/>
      <c r="S120" s="167">
        <f t="shared" si="23"/>
        <v>0</v>
      </c>
      <c r="T120" s="168">
        <f t="shared" si="24"/>
        <v>0</v>
      </c>
      <c r="U120" s="169"/>
      <c r="V120" s="170" t="s">
        <v>2455</v>
      </c>
      <c r="W120" s="169"/>
      <c r="X120" s="160" t="s">
        <v>2472</v>
      </c>
      <c r="Y120" s="160"/>
      <c r="Z120" s="160" t="s">
        <v>2508</v>
      </c>
      <c r="AA120" s="171" t="s">
        <v>2463</v>
      </c>
    </row>
    <row r="121" spans="1:27" s="172" customFormat="1" x14ac:dyDescent="0.35">
      <c r="A121" s="157">
        <v>93</v>
      </c>
      <c r="B121" s="158" t="s">
        <v>237</v>
      </c>
      <c r="C121" s="159" t="s">
        <v>39</v>
      </c>
      <c r="D121" s="158" t="s">
        <v>37</v>
      </c>
      <c r="E121" s="160" t="s">
        <v>226</v>
      </c>
      <c r="F121" s="160" t="s">
        <v>227</v>
      </c>
      <c r="G121" s="160" t="s">
        <v>236</v>
      </c>
      <c r="H121" s="161" t="s">
        <v>50</v>
      </c>
      <c r="I121" s="162" t="s">
        <v>58</v>
      </c>
      <c r="J121" s="162"/>
      <c r="K121" s="162" t="s">
        <v>45</v>
      </c>
      <c r="L121" s="163" t="s">
        <v>2453</v>
      </c>
      <c r="M121" s="163">
        <v>1</v>
      </c>
      <c r="N121" s="46">
        <v>30.290000000000003</v>
      </c>
      <c r="O121" s="47">
        <f t="shared" si="35"/>
        <v>2570.4094</v>
      </c>
      <c r="P121" s="164">
        <f t="shared" si="36"/>
        <v>30.290000000000003</v>
      </c>
      <c r="Q121" s="165">
        <f t="shared" si="37"/>
        <v>2570.4094</v>
      </c>
      <c r="R121" s="166"/>
      <c r="S121" s="167">
        <f t="shared" si="23"/>
        <v>0</v>
      </c>
      <c r="T121" s="168">
        <f t="shared" si="24"/>
        <v>0</v>
      </c>
      <c r="U121" s="169"/>
      <c r="V121" s="170" t="s">
        <v>2455</v>
      </c>
      <c r="W121" s="169"/>
      <c r="X121" s="160" t="s">
        <v>2472</v>
      </c>
      <c r="Y121" s="160"/>
      <c r="Z121" s="160" t="s">
        <v>2533</v>
      </c>
      <c r="AA121" s="171" t="s">
        <v>2463</v>
      </c>
    </row>
    <row r="122" spans="1:27" s="172" customFormat="1" x14ac:dyDescent="0.35">
      <c r="A122" s="157">
        <v>11</v>
      </c>
      <c r="B122" s="158" t="s">
        <v>238</v>
      </c>
      <c r="C122" s="159" t="s">
        <v>39</v>
      </c>
      <c r="D122" s="158" t="s">
        <v>37</v>
      </c>
      <c r="E122" s="160" t="s">
        <v>226</v>
      </c>
      <c r="F122" s="160" t="s">
        <v>227</v>
      </c>
      <c r="G122" s="160" t="s">
        <v>236</v>
      </c>
      <c r="H122" s="161" t="s">
        <v>43</v>
      </c>
      <c r="I122" s="162" t="s">
        <v>58</v>
      </c>
      <c r="J122" s="162"/>
      <c r="K122" s="162" t="s">
        <v>45</v>
      </c>
      <c r="L122" s="163" t="s">
        <v>2451</v>
      </c>
      <c r="M122" s="163">
        <v>1</v>
      </c>
      <c r="N122" s="46">
        <v>39.589999999999996</v>
      </c>
      <c r="O122" s="47">
        <f t="shared" si="35"/>
        <v>3359.6073999999999</v>
      </c>
      <c r="P122" s="164">
        <f t="shared" si="36"/>
        <v>39.589999999999996</v>
      </c>
      <c r="Q122" s="165">
        <f t="shared" si="37"/>
        <v>3359.6073999999999</v>
      </c>
      <c r="R122" s="166"/>
      <c r="S122" s="167">
        <f t="shared" si="23"/>
        <v>0</v>
      </c>
      <c r="T122" s="168">
        <f t="shared" si="24"/>
        <v>0</v>
      </c>
      <c r="U122" s="169"/>
      <c r="V122" s="170" t="s">
        <v>2455</v>
      </c>
      <c r="W122" s="169"/>
      <c r="X122" s="160" t="s">
        <v>2472</v>
      </c>
      <c r="Y122" s="160"/>
      <c r="Z122" s="160" t="s">
        <v>2508</v>
      </c>
      <c r="AA122" s="171" t="s">
        <v>2463</v>
      </c>
    </row>
    <row r="123" spans="1:27" s="172" customFormat="1" x14ac:dyDescent="0.35">
      <c r="A123" s="157">
        <v>15</v>
      </c>
      <c r="B123" s="158" t="s">
        <v>239</v>
      </c>
      <c r="C123" s="159" t="s">
        <v>39</v>
      </c>
      <c r="D123" s="158" t="s">
        <v>37</v>
      </c>
      <c r="E123" s="160" t="s">
        <v>226</v>
      </c>
      <c r="F123" s="160" t="s">
        <v>227</v>
      </c>
      <c r="G123" s="160" t="s">
        <v>236</v>
      </c>
      <c r="H123" s="161" t="s">
        <v>105</v>
      </c>
      <c r="I123" s="162" t="s">
        <v>103</v>
      </c>
      <c r="J123" s="162"/>
      <c r="K123" s="162" t="s">
        <v>45</v>
      </c>
      <c r="L123" s="163" t="s">
        <v>2451</v>
      </c>
      <c r="M123" s="163">
        <v>1</v>
      </c>
      <c r="N123" s="46">
        <v>63.9</v>
      </c>
      <c r="O123" s="47">
        <f t="shared" si="35"/>
        <v>5422.5540000000001</v>
      </c>
      <c r="P123" s="164">
        <f t="shared" si="36"/>
        <v>63.9</v>
      </c>
      <c r="Q123" s="165">
        <f t="shared" si="37"/>
        <v>5422.5540000000001</v>
      </c>
      <c r="R123" s="166"/>
      <c r="S123" s="167">
        <f t="shared" si="23"/>
        <v>0</v>
      </c>
      <c r="T123" s="168">
        <f t="shared" si="24"/>
        <v>0</v>
      </c>
      <c r="U123" s="169"/>
      <c r="V123" s="170" t="s">
        <v>2455</v>
      </c>
      <c r="W123" s="169"/>
      <c r="X123" s="160" t="s">
        <v>2472</v>
      </c>
      <c r="Y123" s="160"/>
      <c r="Z123" s="160" t="s">
        <v>2508</v>
      </c>
      <c r="AA123" s="171" t="s">
        <v>2463</v>
      </c>
    </row>
    <row r="124" spans="1:27" s="126" customFormat="1" hidden="1" x14ac:dyDescent="0.35">
      <c r="A124" s="144">
        <v>0</v>
      </c>
      <c r="B124" s="109" t="s">
        <v>240</v>
      </c>
      <c r="C124" s="110" t="s">
        <v>39</v>
      </c>
      <c r="D124" s="109" t="s">
        <v>37</v>
      </c>
      <c r="E124" s="115" t="s">
        <v>226</v>
      </c>
      <c r="F124" s="115" t="s">
        <v>227</v>
      </c>
      <c r="G124" s="115" t="s">
        <v>241</v>
      </c>
      <c r="H124" s="116" t="s">
        <v>43</v>
      </c>
      <c r="I124" s="117" t="s">
        <v>114</v>
      </c>
      <c r="J124" s="117"/>
      <c r="K124" s="117" t="s">
        <v>45</v>
      </c>
      <c r="L124" s="114" t="s">
        <v>2451</v>
      </c>
      <c r="M124" s="114">
        <v>1</v>
      </c>
      <c r="N124" s="148">
        <v>44.19</v>
      </c>
      <c r="O124" s="149">
        <f t="shared" si="35"/>
        <v>3749.9633999999996</v>
      </c>
      <c r="P124" s="118">
        <f t="shared" si="36"/>
        <v>44.19</v>
      </c>
      <c r="Q124" s="119">
        <f t="shared" si="37"/>
        <v>3749.9633999999996</v>
      </c>
      <c r="R124" s="120"/>
      <c r="S124" s="121">
        <f t="shared" si="23"/>
        <v>0</v>
      </c>
      <c r="T124" s="122">
        <f t="shared" si="24"/>
        <v>0</v>
      </c>
      <c r="U124" s="123"/>
      <c r="V124" s="124" t="s">
        <v>2455</v>
      </c>
      <c r="W124" s="114"/>
      <c r="X124" s="115" t="s">
        <v>2464</v>
      </c>
      <c r="Y124" s="115" t="s">
        <v>2517</v>
      </c>
      <c r="Z124" s="115" t="s">
        <v>2534</v>
      </c>
      <c r="AA124" s="125" t="s">
        <v>2463</v>
      </c>
    </row>
    <row r="125" spans="1:27" s="126" customFormat="1" hidden="1" x14ac:dyDescent="0.35">
      <c r="A125" s="144">
        <v>0</v>
      </c>
      <c r="B125" s="109" t="s">
        <v>242</v>
      </c>
      <c r="C125" s="110" t="s">
        <v>39</v>
      </c>
      <c r="D125" s="109" t="s">
        <v>37</v>
      </c>
      <c r="E125" s="111" t="s">
        <v>226</v>
      </c>
      <c r="F125" s="111" t="s">
        <v>227</v>
      </c>
      <c r="G125" s="111" t="s">
        <v>241</v>
      </c>
      <c r="H125" s="112" t="s">
        <v>186</v>
      </c>
      <c r="I125" s="113" t="s">
        <v>114</v>
      </c>
      <c r="J125" s="113"/>
      <c r="K125" s="113" t="s">
        <v>45</v>
      </c>
      <c r="L125" s="114" t="s">
        <v>2451</v>
      </c>
      <c r="M125" s="114">
        <v>1</v>
      </c>
      <c r="N125" s="148">
        <v>53.75</v>
      </c>
      <c r="O125" s="149">
        <f t="shared" si="35"/>
        <v>4561.2250000000004</v>
      </c>
      <c r="P125" s="118">
        <f t="shared" si="36"/>
        <v>53.75</v>
      </c>
      <c r="Q125" s="119">
        <f t="shared" si="37"/>
        <v>4561.2250000000004</v>
      </c>
      <c r="R125" s="120"/>
      <c r="S125" s="121">
        <f t="shared" si="23"/>
        <v>0</v>
      </c>
      <c r="T125" s="122">
        <f t="shared" si="24"/>
        <v>0</v>
      </c>
      <c r="U125" s="123"/>
      <c r="V125" s="124" t="s">
        <v>2455</v>
      </c>
      <c r="W125" s="123"/>
      <c r="X125" s="111" t="s">
        <v>2464</v>
      </c>
      <c r="Y125" s="115" t="s">
        <v>2517</v>
      </c>
      <c r="Z125" s="115" t="s">
        <v>2534</v>
      </c>
      <c r="AA125" s="125" t="s">
        <v>2463</v>
      </c>
    </row>
    <row r="126" spans="1:27" s="126" customFormat="1" hidden="1" x14ac:dyDescent="0.35">
      <c r="A126" s="144">
        <v>0</v>
      </c>
      <c r="B126" s="109" t="s">
        <v>243</v>
      </c>
      <c r="C126" s="110" t="s">
        <v>39</v>
      </c>
      <c r="D126" s="109" t="s">
        <v>37</v>
      </c>
      <c r="E126" s="115" t="s">
        <v>226</v>
      </c>
      <c r="F126" s="115" t="s">
        <v>227</v>
      </c>
      <c r="G126" s="115" t="s">
        <v>244</v>
      </c>
      <c r="H126" s="116" t="s">
        <v>186</v>
      </c>
      <c r="I126" s="117" t="s">
        <v>83</v>
      </c>
      <c r="J126" s="117"/>
      <c r="K126" s="117" t="s">
        <v>45</v>
      </c>
      <c r="L126" s="114" t="s">
        <v>2451</v>
      </c>
      <c r="M126" s="114">
        <v>1</v>
      </c>
      <c r="N126" s="46">
        <v>54.83</v>
      </c>
      <c r="O126" s="101">
        <f t="shared" si="35"/>
        <v>4652.8737999999994</v>
      </c>
      <c r="P126" s="118">
        <f t="shared" si="36"/>
        <v>54.83</v>
      </c>
      <c r="Q126" s="119">
        <f t="shared" si="37"/>
        <v>4652.8737999999994</v>
      </c>
      <c r="R126" s="120"/>
      <c r="S126" s="121">
        <f t="shared" si="23"/>
        <v>0</v>
      </c>
      <c r="T126" s="122">
        <f t="shared" si="24"/>
        <v>0</v>
      </c>
      <c r="U126" s="123"/>
      <c r="V126" s="124" t="s">
        <v>2455</v>
      </c>
      <c r="W126" s="114"/>
      <c r="X126" s="115" t="s">
        <v>2472</v>
      </c>
      <c r="Y126" s="115"/>
      <c r="Z126" s="115" t="s">
        <v>2535</v>
      </c>
      <c r="AA126" s="147" t="s">
        <v>2463</v>
      </c>
    </row>
    <row r="127" spans="1:27" s="172" customFormat="1" x14ac:dyDescent="0.35">
      <c r="A127" s="157">
        <v>42</v>
      </c>
      <c r="B127" s="158" t="s">
        <v>3539</v>
      </c>
      <c r="C127" s="159" t="s">
        <v>39</v>
      </c>
      <c r="D127" s="158" t="s">
        <v>37</v>
      </c>
      <c r="E127" s="178" t="s">
        <v>226</v>
      </c>
      <c r="F127" s="178" t="s">
        <v>227</v>
      </c>
      <c r="G127" s="178" t="s">
        <v>3540</v>
      </c>
      <c r="H127" s="179" t="s">
        <v>74</v>
      </c>
      <c r="I127" s="180"/>
      <c r="J127" s="180"/>
      <c r="K127" s="180" t="s">
        <v>402</v>
      </c>
      <c r="L127" s="163" t="s">
        <v>2453</v>
      </c>
      <c r="M127" s="163">
        <v>1</v>
      </c>
      <c r="N127" s="46">
        <v>44.53</v>
      </c>
      <c r="O127" s="47">
        <f>N127*$R$8</f>
        <v>3778.8157999999999</v>
      </c>
      <c r="P127" s="164">
        <f>IF($R$9="-",N127,IF($R$9="в кассу предприятия",N127,IF($R$9="на р/счет.",N127*1.075,"-")))</f>
        <v>44.53</v>
      </c>
      <c r="Q127" s="165">
        <f>IF($R$9="-",O127,IF($R$9="в кассу предприятия",O127,IF($R$9="на р/счет.",O127*1.075,"-")))</f>
        <v>3778.8157999999999</v>
      </c>
      <c r="R127" s="166"/>
      <c r="S127" s="167">
        <f>IF($R$9="","-",P127*R127)</f>
        <v>0</v>
      </c>
      <c r="T127" s="168">
        <f>IF($R$9="","-",Q127*R127)</f>
        <v>0</v>
      </c>
      <c r="U127" s="169"/>
      <c r="V127" s="170" t="s">
        <v>2455</v>
      </c>
      <c r="W127" s="169"/>
      <c r="X127" s="160"/>
      <c r="Y127" s="160"/>
      <c r="Z127" s="160" t="s">
        <v>3575</v>
      </c>
      <c r="AA127" s="171" t="s">
        <v>2463</v>
      </c>
    </row>
    <row r="128" spans="1:27" s="126" customFormat="1" hidden="1" x14ac:dyDescent="0.35">
      <c r="A128" s="144">
        <v>0</v>
      </c>
      <c r="B128" s="109" t="s">
        <v>245</v>
      </c>
      <c r="C128" s="110" t="s">
        <v>39</v>
      </c>
      <c r="D128" s="109" t="s">
        <v>37</v>
      </c>
      <c r="E128" s="115" t="s">
        <v>246</v>
      </c>
      <c r="F128" s="115" t="s">
        <v>247</v>
      </c>
      <c r="G128" s="115" t="s">
        <v>248</v>
      </c>
      <c r="H128" s="116" t="s">
        <v>43</v>
      </c>
      <c r="I128" s="117" t="s">
        <v>106</v>
      </c>
      <c r="J128" s="117"/>
      <c r="K128" s="117" t="s">
        <v>45</v>
      </c>
      <c r="L128" s="114" t="s">
        <v>2451</v>
      </c>
      <c r="M128" s="114">
        <v>1</v>
      </c>
      <c r="N128" s="148">
        <v>44.65</v>
      </c>
      <c r="O128" s="149">
        <f t="shared" si="35"/>
        <v>3788.9989999999998</v>
      </c>
      <c r="P128" s="118">
        <f t="shared" si="36"/>
        <v>44.65</v>
      </c>
      <c r="Q128" s="119">
        <f t="shared" si="37"/>
        <v>3788.9989999999998</v>
      </c>
      <c r="R128" s="120"/>
      <c r="S128" s="121">
        <f t="shared" si="23"/>
        <v>0</v>
      </c>
      <c r="T128" s="122">
        <f t="shared" si="24"/>
        <v>0</v>
      </c>
      <c r="U128" s="123"/>
      <c r="V128" s="124" t="s">
        <v>2455</v>
      </c>
      <c r="W128" s="114"/>
      <c r="X128" s="115" t="s">
        <v>2469</v>
      </c>
      <c r="Y128" s="115"/>
      <c r="Z128" s="115" t="s">
        <v>2536</v>
      </c>
      <c r="AA128" s="125" t="s">
        <v>2463</v>
      </c>
    </row>
    <row r="129" spans="1:27" s="172" customFormat="1" x14ac:dyDescent="0.35">
      <c r="A129" s="157">
        <v>70</v>
      </c>
      <c r="B129" s="158" t="s">
        <v>249</v>
      </c>
      <c r="C129" s="159" t="s">
        <v>39</v>
      </c>
      <c r="D129" s="158" t="s">
        <v>37</v>
      </c>
      <c r="E129" s="160" t="s">
        <v>246</v>
      </c>
      <c r="F129" s="160" t="s">
        <v>247</v>
      </c>
      <c r="G129" s="160" t="s">
        <v>250</v>
      </c>
      <c r="H129" s="161" t="s">
        <v>251</v>
      </c>
      <c r="I129" s="162" t="s">
        <v>103</v>
      </c>
      <c r="J129" s="162"/>
      <c r="K129" s="162" t="s">
        <v>45</v>
      </c>
      <c r="L129" s="163" t="s">
        <v>3533</v>
      </c>
      <c r="M129" s="163">
        <v>5</v>
      </c>
      <c r="N129" s="46">
        <v>5.21</v>
      </c>
      <c r="O129" s="47">
        <f t="shared" si="35"/>
        <v>442.12059999999997</v>
      </c>
      <c r="P129" s="164">
        <f t="shared" si="36"/>
        <v>5.21</v>
      </c>
      <c r="Q129" s="165">
        <f t="shared" si="37"/>
        <v>442.12059999999997</v>
      </c>
      <c r="R129" s="166"/>
      <c r="S129" s="167">
        <f t="shared" si="23"/>
        <v>0</v>
      </c>
      <c r="T129" s="168">
        <f t="shared" si="24"/>
        <v>0</v>
      </c>
      <c r="U129" s="169"/>
      <c r="V129" s="170" t="s">
        <v>2455</v>
      </c>
      <c r="W129" s="169"/>
      <c r="X129" s="160" t="s">
        <v>2469</v>
      </c>
      <c r="Y129" s="160"/>
      <c r="Z129" s="160" t="s">
        <v>2537</v>
      </c>
      <c r="AA129" s="171" t="s">
        <v>2463</v>
      </c>
    </row>
    <row r="130" spans="1:27" s="126" customFormat="1" hidden="1" x14ac:dyDescent="0.35">
      <c r="A130" s="144">
        <v>0</v>
      </c>
      <c r="B130" s="109" t="s">
        <v>252</v>
      </c>
      <c r="C130" s="110" t="s">
        <v>39</v>
      </c>
      <c r="D130" s="109" t="s">
        <v>37</v>
      </c>
      <c r="E130" s="115" t="s">
        <v>246</v>
      </c>
      <c r="F130" s="115" t="s">
        <v>247</v>
      </c>
      <c r="G130" s="115" t="s">
        <v>250</v>
      </c>
      <c r="H130" s="116" t="s">
        <v>98</v>
      </c>
      <c r="I130" s="117" t="s">
        <v>65</v>
      </c>
      <c r="J130" s="117"/>
      <c r="K130" s="117" t="s">
        <v>45</v>
      </c>
      <c r="L130" s="114" t="s">
        <v>3533</v>
      </c>
      <c r="M130" s="114">
        <v>5</v>
      </c>
      <c r="N130" s="46">
        <v>7.62</v>
      </c>
      <c r="O130" s="47">
        <f t="shared" si="35"/>
        <v>646.63319999999999</v>
      </c>
      <c r="P130" s="118">
        <f t="shared" si="36"/>
        <v>7.62</v>
      </c>
      <c r="Q130" s="119">
        <f t="shared" si="37"/>
        <v>646.63319999999999</v>
      </c>
      <c r="R130" s="120"/>
      <c r="S130" s="121">
        <f t="shared" si="23"/>
        <v>0</v>
      </c>
      <c r="T130" s="122">
        <f t="shared" si="24"/>
        <v>0</v>
      </c>
      <c r="U130" s="123"/>
      <c r="V130" s="124" t="s">
        <v>2455</v>
      </c>
      <c r="W130" s="123"/>
      <c r="X130" s="115" t="s">
        <v>2469</v>
      </c>
      <c r="Y130" s="115"/>
      <c r="Z130" s="115" t="s">
        <v>2537</v>
      </c>
      <c r="AA130" s="147" t="s">
        <v>2463</v>
      </c>
    </row>
    <row r="131" spans="1:27" s="126" customFormat="1" hidden="1" x14ac:dyDescent="0.35">
      <c r="A131" s="144">
        <v>0</v>
      </c>
      <c r="B131" s="109" t="s">
        <v>253</v>
      </c>
      <c r="C131" s="110" t="s">
        <v>39</v>
      </c>
      <c r="D131" s="109" t="s">
        <v>37</v>
      </c>
      <c r="E131" s="115" t="s">
        <v>246</v>
      </c>
      <c r="F131" s="115" t="s">
        <v>247</v>
      </c>
      <c r="G131" s="115" t="s">
        <v>250</v>
      </c>
      <c r="H131" s="116" t="s">
        <v>98</v>
      </c>
      <c r="I131" s="117" t="s">
        <v>254</v>
      </c>
      <c r="J131" s="117"/>
      <c r="K131" s="117" t="s">
        <v>45</v>
      </c>
      <c r="L131" s="114" t="s">
        <v>2451</v>
      </c>
      <c r="M131" s="114">
        <v>5</v>
      </c>
      <c r="N131" s="148">
        <v>9.41</v>
      </c>
      <c r="O131" s="149">
        <f t="shared" si="35"/>
        <v>798.5326</v>
      </c>
      <c r="P131" s="118">
        <f t="shared" si="36"/>
        <v>9.41</v>
      </c>
      <c r="Q131" s="119">
        <f t="shared" si="37"/>
        <v>798.5326</v>
      </c>
      <c r="R131" s="120"/>
      <c r="S131" s="121">
        <f t="shared" si="23"/>
        <v>0</v>
      </c>
      <c r="T131" s="122">
        <f t="shared" si="24"/>
        <v>0</v>
      </c>
      <c r="U131" s="123"/>
      <c r="V131" s="124" t="s">
        <v>2455</v>
      </c>
      <c r="W131" s="114"/>
      <c r="X131" s="115" t="s">
        <v>2469</v>
      </c>
      <c r="Y131" s="115"/>
      <c r="Z131" s="115" t="s">
        <v>2537</v>
      </c>
      <c r="AA131" s="125" t="s">
        <v>2463</v>
      </c>
    </row>
    <row r="132" spans="1:27" s="126" customFormat="1" hidden="1" x14ac:dyDescent="0.35">
      <c r="A132" s="144">
        <v>0</v>
      </c>
      <c r="B132" s="109" t="s">
        <v>255</v>
      </c>
      <c r="C132" s="110" t="s">
        <v>39</v>
      </c>
      <c r="D132" s="109" t="s">
        <v>37</v>
      </c>
      <c r="E132" s="115" t="s">
        <v>246</v>
      </c>
      <c r="F132" s="115" t="s">
        <v>247</v>
      </c>
      <c r="G132" s="115" t="s">
        <v>256</v>
      </c>
      <c r="H132" s="116" t="s">
        <v>98</v>
      </c>
      <c r="I132" s="117" t="s">
        <v>45</v>
      </c>
      <c r="J132" s="117"/>
      <c r="K132" s="117" t="s">
        <v>45</v>
      </c>
      <c r="L132" s="114" t="s">
        <v>2453</v>
      </c>
      <c r="M132" s="114">
        <v>5</v>
      </c>
      <c r="N132" s="46">
        <v>8.64</v>
      </c>
      <c r="O132" s="47">
        <f t="shared" si="35"/>
        <v>733.19040000000007</v>
      </c>
      <c r="P132" s="118">
        <f t="shared" si="36"/>
        <v>8.64</v>
      </c>
      <c r="Q132" s="119">
        <f t="shared" si="37"/>
        <v>733.19040000000007</v>
      </c>
      <c r="R132" s="120"/>
      <c r="S132" s="121">
        <f t="shared" si="23"/>
        <v>0</v>
      </c>
      <c r="T132" s="122">
        <f t="shared" si="24"/>
        <v>0</v>
      </c>
      <c r="U132" s="123"/>
      <c r="V132" s="124" t="s">
        <v>2455</v>
      </c>
      <c r="W132" s="123"/>
      <c r="X132" s="115" t="s">
        <v>2472</v>
      </c>
      <c r="Y132" s="115"/>
      <c r="Z132" s="115" t="s">
        <v>2538</v>
      </c>
      <c r="AA132" s="147" t="s">
        <v>2463</v>
      </c>
    </row>
    <row r="133" spans="1:27" s="126" customFormat="1" hidden="1" x14ac:dyDescent="0.35">
      <c r="A133" s="144">
        <v>0</v>
      </c>
      <c r="B133" s="109" t="s">
        <v>257</v>
      </c>
      <c r="C133" s="110" t="s">
        <v>39</v>
      </c>
      <c r="D133" s="109" t="s">
        <v>37</v>
      </c>
      <c r="E133" s="115" t="s">
        <v>246</v>
      </c>
      <c r="F133" s="115" t="s">
        <v>247</v>
      </c>
      <c r="G133" s="115" t="s">
        <v>256</v>
      </c>
      <c r="H133" s="116" t="s">
        <v>64</v>
      </c>
      <c r="I133" s="117" t="s">
        <v>103</v>
      </c>
      <c r="J133" s="117"/>
      <c r="K133" s="117" t="s">
        <v>45</v>
      </c>
      <c r="L133" s="114" t="s">
        <v>2451</v>
      </c>
      <c r="M133" s="114">
        <v>5</v>
      </c>
      <c r="N133" s="148">
        <v>13.02</v>
      </c>
      <c r="O133" s="149">
        <f t="shared" si="35"/>
        <v>1104.8771999999999</v>
      </c>
      <c r="P133" s="118">
        <f t="shared" si="36"/>
        <v>13.02</v>
      </c>
      <c r="Q133" s="119">
        <f t="shared" si="37"/>
        <v>1104.8771999999999</v>
      </c>
      <c r="R133" s="120"/>
      <c r="S133" s="121">
        <f t="shared" si="23"/>
        <v>0</v>
      </c>
      <c r="T133" s="122">
        <f t="shared" si="24"/>
        <v>0</v>
      </c>
      <c r="U133" s="123"/>
      <c r="V133" s="124" t="s">
        <v>2455</v>
      </c>
      <c r="W133" s="114"/>
      <c r="X133" s="115" t="s">
        <v>2472</v>
      </c>
      <c r="Y133" s="115"/>
      <c r="Z133" s="115" t="s">
        <v>2538</v>
      </c>
      <c r="AA133" s="125" t="s">
        <v>2463</v>
      </c>
    </row>
    <row r="134" spans="1:27" s="172" customFormat="1" x14ac:dyDescent="0.35">
      <c r="A134" s="157">
        <v>70</v>
      </c>
      <c r="B134" s="158" t="s">
        <v>258</v>
      </c>
      <c r="C134" s="159" t="s">
        <v>208</v>
      </c>
      <c r="D134" s="158" t="s">
        <v>37</v>
      </c>
      <c r="E134" s="160" t="s">
        <v>246</v>
      </c>
      <c r="F134" s="160" t="s">
        <v>247</v>
      </c>
      <c r="G134" s="160" t="s">
        <v>259</v>
      </c>
      <c r="H134" s="161" t="s">
        <v>50</v>
      </c>
      <c r="I134" s="162" t="s">
        <v>114</v>
      </c>
      <c r="J134" s="162"/>
      <c r="K134" s="162" t="s">
        <v>45</v>
      </c>
      <c r="L134" s="163" t="s">
        <v>3533</v>
      </c>
      <c r="M134" s="163">
        <v>1</v>
      </c>
      <c r="N134" s="49">
        <f>O134/$R$8</f>
        <v>15.496111242045723</v>
      </c>
      <c r="O134" s="47">
        <v>1315</v>
      </c>
      <c r="P134" s="176">
        <f>IF($R$9="-",N134,IF($R$9="в кассу предприятия",N134,IF($R$9="на р/счет.",N134*1.075,"-")))</f>
        <v>15.496111242045723</v>
      </c>
      <c r="Q134" s="177">
        <f>IF($R$9="-",O134,IF($R$9="в кассу предприятия",O134,IF($R$9="на р/счет.",O134*1.075,"-")))</f>
        <v>1315</v>
      </c>
      <c r="R134" s="166"/>
      <c r="S134" s="167">
        <f t="shared" si="23"/>
        <v>0</v>
      </c>
      <c r="T134" s="168">
        <f t="shared" si="24"/>
        <v>0</v>
      </c>
      <c r="U134" s="169" t="s">
        <v>36</v>
      </c>
      <c r="V134" s="170" t="s">
        <v>2455</v>
      </c>
      <c r="W134" s="169"/>
      <c r="X134" s="160" t="s">
        <v>2469</v>
      </c>
      <c r="Y134" s="160"/>
      <c r="Z134" s="160" t="s">
        <v>2539</v>
      </c>
      <c r="AA134" s="171" t="s">
        <v>2463</v>
      </c>
    </row>
    <row r="135" spans="1:27" s="126" customFormat="1" hidden="1" x14ac:dyDescent="0.35">
      <c r="A135" s="156">
        <v>0</v>
      </c>
      <c r="B135" s="109" t="s">
        <v>3895</v>
      </c>
      <c r="C135" s="110" t="s">
        <v>39</v>
      </c>
      <c r="D135" s="109" t="s">
        <v>37</v>
      </c>
      <c r="E135" s="111" t="s">
        <v>246</v>
      </c>
      <c r="F135" s="111" t="s">
        <v>247</v>
      </c>
      <c r="G135" s="111" t="s">
        <v>3328</v>
      </c>
      <c r="H135" s="112" t="s">
        <v>98</v>
      </c>
      <c r="I135" s="113"/>
      <c r="J135" s="113"/>
      <c r="K135" s="113"/>
      <c r="L135" s="114" t="s">
        <v>2453</v>
      </c>
      <c r="M135" s="114">
        <v>5</v>
      </c>
      <c r="N135" s="46">
        <v>8.9700000000000006</v>
      </c>
      <c r="O135" s="47">
        <f t="shared" ref="O135:O145" si="38">N135*$R$8</f>
        <v>761.19420000000002</v>
      </c>
      <c r="P135" s="118">
        <f t="shared" ref="P135:P145" si="39">IF($R$9="-",N135,IF($R$9="в кассу предприятия",N135,IF($R$9="на р/счет.",N135*1.075,"-")))</f>
        <v>8.9700000000000006</v>
      </c>
      <c r="Q135" s="119">
        <f t="shared" ref="Q135:Q145" si="40">IF($R$9="-",O135,IF($R$9="в кассу предприятия",O135,IF($R$9="на р/счет.",O135*1.075,"-")))</f>
        <v>761.19420000000002</v>
      </c>
      <c r="R135" s="120"/>
      <c r="S135" s="121">
        <f t="shared" si="23"/>
        <v>0</v>
      </c>
      <c r="T135" s="122">
        <f t="shared" si="24"/>
        <v>0</v>
      </c>
      <c r="U135" s="123"/>
      <c r="V135" s="124" t="s">
        <v>2455</v>
      </c>
      <c r="W135" s="123"/>
      <c r="X135" s="115" t="s">
        <v>2485</v>
      </c>
      <c r="Y135" s="115"/>
      <c r="Z135" s="115"/>
      <c r="AA135" s="147" t="s">
        <v>2463</v>
      </c>
    </row>
    <row r="136" spans="1:27" s="172" customFormat="1" x14ac:dyDescent="0.35">
      <c r="A136" s="157">
        <v>7</v>
      </c>
      <c r="B136" s="158" t="s">
        <v>3191</v>
      </c>
      <c r="C136" s="159" t="s">
        <v>39</v>
      </c>
      <c r="D136" s="158" t="s">
        <v>37</v>
      </c>
      <c r="E136" s="173" t="s">
        <v>246</v>
      </c>
      <c r="F136" s="173" t="s">
        <v>247</v>
      </c>
      <c r="G136" s="173" t="s">
        <v>241</v>
      </c>
      <c r="H136" s="174" t="s">
        <v>50</v>
      </c>
      <c r="I136" s="175" t="s">
        <v>122</v>
      </c>
      <c r="J136" s="175"/>
      <c r="K136" s="175"/>
      <c r="L136" s="163" t="s">
        <v>2453</v>
      </c>
      <c r="M136" s="163">
        <v>1</v>
      </c>
      <c r="N136" s="46">
        <v>35.1</v>
      </c>
      <c r="O136" s="47">
        <f t="shared" si="38"/>
        <v>2978.5860000000002</v>
      </c>
      <c r="P136" s="164">
        <f t="shared" si="39"/>
        <v>35.1</v>
      </c>
      <c r="Q136" s="165">
        <f t="shared" si="40"/>
        <v>2978.5860000000002</v>
      </c>
      <c r="R136" s="166"/>
      <c r="S136" s="167">
        <f t="shared" si="23"/>
        <v>0</v>
      </c>
      <c r="T136" s="168">
        <f t="shared" si="24"/>
        <v>0</v>
      </c>
      <c r="U136" s="169"/>
      <c r="V136" s="170" t="s">
        <v>2455</v>
      </c>
      <c r="W136" s="169"/>
      <c r="X136" s="160" t="s">
        <v>2469</v>
      </c>
      <c r="Y136" s="160"/>
      <c r="Z136" s="160" t="s">
        <v>2540</v>
      </c>
      <c r="AA136" s="171" t="s">
        <v>2463</v>
      </c>
    </row>
    <row r="137" spans="1:27" s="126" customFormat="1" hidden="1" x14ac:dyDescent="0.35">
      <c r="A137" s="144">
        <v>0</v>
      </c>
      <c r="B137" s="109" t="s">
        <v>260</v>
      </c>
      <c r="C137" s="127" t="s">
        <v>39</v>
      </c>
      <c r="D137" s="109" t="s">
        <v>37</v>
      </c>
      <c r="E137" s="115" t="s">
        <v>246</v>
      </c>
      <c r="F137" s="115" t="s">
        <v>247</v>
      </c>
      <c r="G137" s="115" t="s">
        <v>241</v>
      </c>
      <c r="H137" s="116" t="s">
        <v>43</v>
      </c>
      <c r="I137" s="117" t="s">
        <v>194</v>
      </c>
      <c r="J137" s="117"/>
      <c r="K137" s="117" t="s">
        <v>45</v>
      </c>
      <c r="L137" s="114" t="s">
        <v>2451</v>
      </c>
      <c r="M137" s="114">
        <v>1</v>
      </c>
      <c r="N137" s="148">
        <v>50.019999999999996</v>
      </c>
      <c r="O137" s="149">
        <f t="shared" si="38"/>
        <v>4244.6971999999996</v>
      </c>
      <c r="P137" s="128">
        <f t="shared" si="39"/>
        <v>50.019999999999996</v>
      </c>
      <c r="Q137" s="119">
        <f t="shared" si="40"/>
        <v>4244.6971999999996</v>
      </c>
      <c r="R137" s="120"/>
      <c r="S137" s="121">
        <f t="shared" si="23"/>
        <v>0</v>
      </c>
      <c r="T137" s="122">
        <f t="shared" si="24"/>
        <v>0</v>
      </c>
      <c r="U137" s="129"/>
      <c r="V137" s="124" t="s">
        <v>2455</v>
      </c>
      <c r="W137" s="129"/>
      <c r="X137" s="115" t="s">
        <v>2469</v>
      </c>
      <c r="Y137" s="115"/>
      <c r="Z137" s="115" t="s">
        <v>2540</v>
      </c>
      <c r="AA137" s="125" t="s">
        <v>2463</v>
      </c>
    </row>
    <row r="138" spans="1:27" s="172" customFormat="1" x14ac:dyDescent="0.35">
      <c r="A138" s="157">
        <v>24</v>
      </c>
      <c r="B138" s="158" t="s">
        <v>3192</v>
      </c>
      <c r="C138" s="159" t="s">
        <v>39</v>
      </c>
      <c r="D138" s="158" t="s">
        <v>37</v>
      </c>
      <c r="E138" s="173" t="s">
        <v>246</v>
      </c>
      <c r="F138" s="173" t="s">
        <v>247</v>
      </c>
      <c r="G138" s="173" t="s">
        <v>3329</v>
      </c>
      <c r="H138" s="174" t="s">
        <v>98</v>
      </c>
      <c r="I138" s="175"/>
      <c r="J138" s="175"/>
      <c r="K138" s="175"/>
      <c r="L138" s="163" t="s">
        <v>2453</v>
      </c>
      <c r="M138" s="163">
        <v>5</v>
      </c>
      <c r="N138" s="46">
        <v>8.9700000000000006</v>
      </c>
      <c r="O138" s="47">
        <f t="shared" si="38"/>
        <v>761.19420000000002</v>
      </c>
      <c r="P138" s="164">
        <f t="shared" si="39"/>
        <v>8.9700000000000006</v>
      </c>
      <c r="Q138" s="165">
        <f t="shared" si="40"/>
        <v>761.19420000000002</v>
      </c>
      <c r="R138" s="166"/>
      <c r="S138" s="167">
        <f t="shared" si="23"/>
        <v>0</v>
      </c>
      <c r="T138" s="168">
        <f t="shared" si="24"/>
        <v>0</v>
      </c>
      <c r="U138" s="169"/>
      <c r="V138" s="170" t="s">
        <v>2455</v>
      </c>
      <c r="W138" s="169"/>
      <c r="X138" s="160" t="s">
        <v>2469</v>
      </c>
      <c r="Y138" s="160"/>
      <c r="Z138" s="160" t="s">
        <v>3489</v>
      </c>
      <c r="AA138" s="171" t="s">
        <v>2463</v>
      </c>
    </row>
    <row r="139" spans="1:27" s="172" customFormat="1" x14ac:dyDescent="0.35">
      <c r="A139" s="157">
        <v>32</v>
      </c>
      <c r="B139" s="158" t="s">
        <v>3546</v>
      </c>
      <c r="C139" s="159" t="s">
        <v>39</v>
      </c>
      <c r="D139" s="158" t="s">
        <v>37</v>
      </c>
      <c r="E139" s="178" t="s">
        <v>246</v>
      </c>
      <c r="F139" s="178" t="s">
        <v>247</v>
      </c>
      <c r="G139" s="178" t="s">
        <v>3547</v>
      </c>
      <c r="H139" s="179" t="s">
        <v>50</v>
      </c>
      <c r="I139" s="180" t="s">
        <v>44</v>
      </c>
      <c r="J139" s="180"/>
      <c r="K139" s="180"/>
      <c r="L139" s="163" t="s">
        <v>2451</v>
      </c>
      <c r="M139" s="163">
        <v>1</v>
      </c>
      <c r="N139" s="46">
        <v>27.580000000000002</v>
      </c>
      <c r="O139" s="47">
        <f>N139*$R$8</f>
        <v>2340.4388000000004</v>
      </c>
      <c r="P139" s="164">
        <f>IF($R$9="-",N139,IF($R$9="в кассу предприятия",N139,IF($R$9="на р/счет.",N139*1.075,"-")))</f>
        <v>27.580000000000002</v>
      </c>
      <c r="Q139" s="165">
        <f>IF($R$9="-",O139,IF($R$9="в кассу предприятия",O139,IF($R$9="на р/счет.",O139*1.075,"-")))</f>
        <v>2340.4388000000004</v>
      </c>
      <c r="R139" s="166"/>
      <c r="S139" s="167">
        <f>IF($R$9="","-",P139*R139)</f>
        <v>0</v>
      </c>
      <c r="T139" s="168">
        <f>IF($R$9="","-",Q139*R139)</f>
        <v>0</v>
      </c>
      <c r="U139" s="169"/>
      <c r="V139" s="170" t="s">
        <v>2455</v>
      </c>
      <c r="W139" s="169"/>
      <c r="X139" s="160" t="s">
        <v>2464</v>
      </c>
      <c r="Y139" s="160" t="s">
        <v>3578</v>
      </c>
      <c r="Z139" s="160" t="s">
        <v>3579</v>
      </c>
      <c r="AA139" s="171" t="s">
        <v>2463</v>
      </c>
    </row>
    <row r="140" spans="1:27" s="172" customFormat="1" x14ac:dyDescent="0.35">
      <c r="A140" s="157">
        <v>30</v>
      </c>
      <c r="B140" s="158" t="s">
        <v>261</v>
      </c>
      <c r="C140" s="159" t="s">
        <v>39</v>
      </c>
      <c r="D140" s="158" t="s">
        <v>37</v>
      </c>
      <c r="E140" s="173" t="s">
        <v>262</v>
      </c>
      <c r="F140" s="173" t="s">
        <v>263</v>
      </c>
      <c r="G140" s="173" t="s">
        <v>264</v>
      </c>
      <c r="H140" s="174" t="s">
        <v>50</v>
      </c>
      <c r="I140" s="175" t="s">
        <v>45</v>
      </c>
      <c r="J140" s="175" t="s">
        <v>72</v>
      </c>
      <c r="K140" s="175" t="s">
        <v>265</v>
      </c>
      <c r="L140" s="163" t="s">
        <v>2453</v>
      </c>
      <c r="M140" s="163">
        <v>1</v>
      </c>
      <c r="N140" s="46">
        <v>37.589999999999996</v>
      </c>
      <c r="O140" s="101">
        <f t="shared" si="38"/>
        <v>3189.8873999999996</v>
      </c>
      <c r="P140" s="164">
        <f t="shared" si="39"/>
        <v>37.589999999999996</v>
      </c>
      <c r="Q140" s="165">
        <f t="shared" si="40"/>
        <v>3189.8873999999996</v>
      </c>
      <c r="R140" s="166"/>
      <c r="S140" s="167">
        <f t="shared" si="23"/>
        <v>0</v>
      </c>
      <c r="T140" s="168">
        <f t="shared" si="24"/>
        <v>0</v>
      </c>
      <c r="U140" s="169"/>
      <c r="V140" s="170" t="s">
        <v>2455</v>
      </c>
      <c r="W140" s="163" t="s">
        <v>2487</v>
      </c>
      <c r="X140" s="160" t="s">
        <v>2469</v>
      </c>
      <c r="Y140" s="160"/>
      <c r="Z140" s="160" t="s">
        <v>2541</v>
      </c>
      <c r="AA140" s="171" t="s">
        <v>2463</v>
      </c>
    </row>
    <row r="141" spans="1:27" s="126" customFormat="1" hidden="1" x14ac:dyDescent="0.35">
      <c r="A141" s="144">
        <v>0</v>
      </c>
      <c r="B141" s="109" t="s">
        <v>266</v>
      </c>
      <c r="C141" s="127" t="s">
        <v>39</v>
      </c>
      <c r="D141" s="109" t="s">
        <v>37</v>
      </c>
      <c r="E141" s="115" t="s">
        <v>262</v>
      </c>
      <c r="F141" s="115" t="s">
        <v>263</v>
      </c>
      <c r="G141" s="115" t="s">
        <v>267</v>
      </c>
      <c r="H141" s="116" t="s">
        <v>50</v>
      </c>
      <c r="I141" s="117" t="s">
        <v>72</v>
      </c>
      <c r="J141" s="117"/>
      <c r="K141" s="117" t="s">
        <v>45</v>
      </c>
      <c r="L141" s="114" t="s">
        <v>2453</v>
      </c>
      <c r="M141" s="114">
        <v>1</v>
      </c>
      <c r="N141" s="148">
        <v>29.16</v>
      </c>
      <c r="O141" s="149">
        <f t="shared" si="38"/>
        <v>2474.5176000000001</v>
      </c>
      <c r="P141" s="128">
        <f t="shared" si="39"/>
        <v>29.16</v>
      </c>
      <c r="Q141" s="119">
        <f t="shared" si="40"/>
        <v>2474.5176000000001</v>
      </c>
      <c r="R141" s="120"/>
      <c r="S141" s="121">
        <f t="shared" si="23"/>
        <v>0</v>
      </c>
      <c r="T141" s="122">
        <f t="shared" si="24"/>
        <v>0</v>
      </c>
      <c r="U141" s="129"/>
      <c r="V141" s="124" t="s">
        <v>2455</v>
      </c>
      <c r="W141" s="129"/>
      <c r="X141" s="115" t="s">
        <v>2469</v>
      </c>
      <c r="Y141" s="115"/>
      <c r="Z141" s="115" t="s">
        <v>2542</v>
      </c>
      <c r="AA141" s="125" t="s">
        <v>2463</v>
      </c>
    </row>
    <row r="142" spans="1:27" s="126" customFormat="1" hidden="1" x14ac:dyDescent="0.35">
      <c r="A142" s="144">
        <v>0</v>
      </c>
      <c r="B142" s="109" t="s">
        <v>268</v>
      </c>
      <c r="C142" s="110" t="s">
        <v>39</v>
      </c>
      <c r="D142" s="109" t="s">
        <v>37</v>
      </c>
      <c r="E142" s="115" t="s">
        <v>269</v>
      </c>
      <c r="F142" s="115" t="s">
        <v>270</v>
      </c>
      <c r="G142" s="115" t="s">
        <v>271</v>
      </c>
      <c r="H142" s="116" t="s">
        <v>272</v>
      </c>
      <c r="I142" s="117" t="s">
        <v>65</v>
      </c>
      <c r="J142" s="117"/>
      <c r="K142" s="117" t="s">
        <v>45</v>
      </c>
      <c r="L142" s="114" t="s">
        <v>2453</v>
      </c>
      <c r="M142" s="114">
        <v>1</v>
      </c>
      <c r="N142" s="148">
        <v>33.22</v>
      </c>
      <c r="O142" s="149">
        <f t="shared" si="38"/>
        <v>2819.0491999999999</v>
      </c>
      <c r="P142" s="118">
        <f t="shared" si="39"/>
        <v>33.22</v>
      </c>
      <c r="Q142" s="119">
        <f t="shared" si="40"/>
        <v>2819.0491999999999</v>
      </c>
      <c r="R142" s="120"/>
      <c r="S142" s="121">
        <f t="shared" si="23"/>
        <v>0</v>
      </c>
      <c r="T142" s="122">
        <f t="shared" si="24"/>
        <v>0</v>
      </c>
      <c r="U142" s="123"/>
      <c r="V142" s="124" t="s">
        <v>2455</v>
      </c>
      <c r="W142" s="114"/>
      <c r="X142" s="115" t="s">
        <v>2472</v>
      </c>
      <c r="Y142" s="115"/>
      <c r="Z142" s="115" t="s">
        <v>2543</v>
      </c>
      <c r="AA142" s="125" t="s">
        <v>2463</v>
      </c>
    </row>
    <row r="143" spans="1:27" s="126" customFormat="1" hidden="1" x14ac:dyDescent="0.35">
      <c r="A143" s="144">
        <v>0</v>
      </c>
      <c r="B143" s="109" t="s">
        <v>3193</v>
      </c>
      <c r="C143" s="127" t="s">
        <v>39</v>
      </c>
      <c r="D143" s="109" t="s">
        <v>37</v>
      </c>
      <c r="E143" s="132" t="s">
        <v>269</v>
      </c>
      <c r="F143" s="132" t="s">
        <v>270</v>
      </c>
      <c r="G143" s="132" t="s">
        <v>271</v>
      </c>
      <c r="H143" s="133" t="s">
        <v>50</v>
      </c>
      <c r="I143" s="134" t="s">
        <v>53</v>
      </c>
      <c r="J143" s="134"/>
      <c r="K143" s="134"/>
      <c r="L143" s="114" t="s">
        <v>2453</v>
      </c>
      <c r="M143" s="114">
        <v>1</v>
      </c>
      <c r="N143" s="148">
        <v>37.83</v>
      </c>
      <c r="O143" s="149">
        <f t="shared" si="38"/>
        <v>3210.2538</v>
      </c>
      <c r="P143" s="128">
        <f t="shared" si="39"/>
        <v>37.83</v>
      </c>
      <c r="Q143" s="119">
        <f t="shared" si="40"/>
        <v>3210.2538</v>
      </c>
      <c r="R143" s="120"/>
      <c r="S143" s="121">
        <f t="shared" si="23"/>
        <v>0</v>
      </c>
      <c r="T143" s="122">
        <f t="shared" si="24"/>
        <v>0</v>
      </c>
      <c r="U143" s="129"/>
      <c r="V143" s="124" t="s">
        <v>2455</v>
      </c>
      <c r="W143" s="129"/>
      <c r="X143" s="115" t="s">
        <v>2472</v>
      </c>
      <c r="Y143" s="115"/>
      <c r="Z143" s="115" t="s">
        <v>2543</v>
      </c>
      <c r="AA143" s="125" t="s">
        <v>2463</v>
      </c>
    </row>
    <row r="144" spans="1:27" s="172" customFormat="1" x14ac:dyDescent="0.35">
      <c r="A144" s="157">
        <v>5</v>
      </c>
      <c r="B144" s="158" t="s">
        <v>273</v>
      </c>
      <c r="C144" s="159" t="s">
        <v>39</v>
      </c>
      <c r="D144" s="158" t="s">
        <v>37</v>
      </c>
      <c r="E144" s="160" t="s">
        <v>269</v>
      </c>
      <c r="F144" s="160" t="s">
        <v>270</v>
      </c>
      <c r="G144" s="160" t="s">
        <v>274</v>
      </c>
      <c r="H144" s="161" t="s">
        <v>186</v>
      </c>
      <c r="I144" s="162" t="s">
        <v>114</v>
      </c>
      <c r="J144" s="162"/>
      <c r="K144" s="162" t="s">
        <v>45</v>
      </c>
      <c r="L144" s="163" t="s">
        <v>2451</v>
      </c>
      <c r="M144" s="163">
        <v>1</v>
      </c>
      <c r="N144" s="46">
        <v>53.75</v>
      </c>
      <c r="O144" s="47">
        <f t="shared" si="38"/>
        <v>4561.2250000000004</v>
      </c>
      <c r="P144" s="164">
        <f t="shared" si="39"/>
        <v>53.75</v>
      </c>
      <c r="Q144" s="165">
        <f t="shared" si="40"/>
        <v>4561.2250000000004</v>
      </c>
      <c r="R144" s="166"/>
      <c r="S144" s="167">
        <f t="shared" si="23"/>
        <v>0</v>
      </c>
      <c r="T144" s="168">
        <f t="shared" si="24"/>
        <v>0</v>
      </c>
      <c r="U144" s="169"/>
      <c r="V144" s="170" t="s">
        <v>2455</v>
      </c>
      <c r="W144" s="169"/>
      <c r="X144" s="160" t="s">
        <v>2472</v>
      </c>
      <c r="Y144" s="160"/>
      <c r="Z144" s="160" t="s">
        <v>2544</v>
      </c>
      <c r="AA144" s="171" t="s">
        <v>2463</v>
      </c>
    </row>
    <row r="145" spans="1:27" s="126" customFormat="1" hidden="1" x14ac:dyDescent="0.35">
      <c r="A145" s="144">
        <v>0</v>
      </c>
      <c r="B145" s="109" t="s">
        <v>275</v>
      </c>
      <c r="C145" s="110" t="s">
        <v>39</v>
      </c>
      <c r="D145" s="109" t="s">
        <v>37</v>
      </c>
      <c r="E145" s="111" t="s">
        <v>269</v>
      </c>
      <c r="F145" s="111" t="s">
        <v>270</v>
      </c>
      <c r="G145" s="111" t="s">
        <v>276</v>
      </c>
      <c r="H145" s="112" t="s">
        <v>272</v>
      </c>
      <c r="I145" s="113" t="s">
        <v>53</v>
      </c>
      <c r="J145" s="113"/>
      <c r="K145" s="113" t="s">
        <v>45</v>
      </c>
      <c r="L145" s="114" t="s">
        <v>2453</v>
      </c>
      <c r="M145" s="114">
        <v>1</v>
      </c>
      <c r="N145" s="148">
        <v>33.22</v>
      </c>
      <c r="O145" s="149">
        <f t="shared" si="38"/>
        <v>2819.0491999999999</v>
      </c>
      <c r="P145" s="118">
        <f t="shared" si="39"/>
        <v>33.22</v>
      </c>
      <c r="Q145" s="119">
        <f t="shared" si="40"/>
        <v>2819.0491999999999</v>
      </c>
      <c r="R145" s="120"/>
      <c r="S145" s="121">
        <f t="shared" si="23"/>
        <v>0</v>
      </c>
      <c r="T145" s="122">
        <f t="shared" si="24"/>
        <v>0</v>
      </c>
      <c r="U145" s="123"/>
      <c r="V145" s="124" t="s">
        <v>2455</v>
      </c>
      <c r="W145" s="114" t="s">
        <v>2487</v>
      </c>
      <c r="X145" s="115" t="s">
        <v>2464</v>
      </c>
      <c r="Y145" s="115" t="s">
        <v>2545</v>
      </c>
      <c r="Z145" s="115" t="s">
        <v>2546</v>
      </c>
      <c r="AA145" s="125" t="s">
        <v>2463</v>
      </c>
    </row>
    <row r="146" spans="1:27" s="126" customFormat="1" hidden="1" x14ac:dyDescent="0.35">
      <c r="A146" s="144">
        <v>0</v>
      </c>
      <c r="B146" s="109" t="s">
        <v>277</v>
      </c>
      <c r="C146" s="110" t="s">
        <v>208</v>
      </c>
      <c r="D146" s="109" t="s">
        <v>37</v>
      </c>
      <c r="E146" s="115" t="s">
        <v>278</v>
      </c>
      <c r="F146" s="115" t="s">
        <v>279</v>
      </c>
      <c r="G146" s="115" t="s">
        <v>280</v>
      </c>
      <c r="H146" s="116" t="s">
        <v>98</v>
      </c>
      <c r="I146" s="117" t="s">
        <v>281</v>
      </c>
      <c r="J146" s="117" t="s">
        <v>281</v>
      </c>
      <c r="K146" s="117" t="s">
        <v>45</v>
      </c>
      <c r="L146" s="114" t="s">
        <v>2453</v>
      </c>
      <c r="M146" s="114">
        <v>5</v>
      </c>
      <c r="N146" s="150">
        <f>O146/$R$8</f>
        <v>13.363186424699505</v>
      </c>
      <c r="O146" s="149">
        <v>1134</v>
      </c>
      <c r="P146" s="130">
        <f>IF($R$9="-",N146,IF($R$9="в кассу предприятия",N146,IF($R$9="на р/счет.",N146*1.075,"-")))</f>
        <v>13.363186424699505</v>
      </c>
      <c r="Q146" s="131">
        <f>IF($R$9="-",O146,IF($R$9="в кассу предприятия",O146,IF($R$9="на р/счет.",O146*1.075,"-")))</f>
        <v>1134</v>
      </c>
      <c r="R146" s="120"/>
      <c r="S146" s="121">
        <f t="shared" si="23"/>
        <v>0</v>
      </c>
      <c r="T146" s="122">
        <f t="shared" si="24"/>
        <v>0</v>
      </c>
      <c r="U146" s="123" t="s">
        <v>36</v>
      </c>
      <c r="V146" s="124" t="s">
        <v>2455</v>
      </c>
      <c r="W146" s="114"/>
      <c r="X146" s="115" t="s">
        <v>2469</v>
      </c>
      <c r="Y146" s="115"/>
      <c r="Z146" s="115" t="s">
        <v>2547</v>
      </c>
      <c r="AA146" s="125" t="s">
        <v>2463</v>
      </c>
    </row>
    <row r="147" spans="1:27" s="172" customFormat="1" x14ac:dyDescent="0.35">
      <c r="A147" s="157">
        <v>30</v>
      </c>
      <c r="B147" s="158" t="s">
        <v>282</v>
      </c>
      <c r="C147" s="159" t="s">
        <v>39</v>
      </c>
      <c r="D147" s="158" t="s">
        <v>37</v>
      </c>
      <c r="E147" s="160" t="s">
        <v>278</v>
      </c>
      <c r="F147" s="160" t="s">
        <v>279</v>
      </c>
      <c r="G147" s="160" t="s">
        <v>283</v>
      </c>
      <c r="H147" s="161" t="s">
        <v>64</v>
      </c>
      <c r="I147" s="162" t="s">
        <v>58</v>
      </c>
      <c r="J147" s="162"/>
      <c r="K147" s="162" t="s">
        <v>45</v>
      </c>
      <c r="L147" s="163" t="s">
        <v>2451</v>
      </c>
      <c r="M147" s="163">
        <v>5</v>
      </c>
      <c r="N147" s="46">
        <v>12.27</v>
      </c>
      <c r="O147" s="47">
        <f t="shared" ref="O147:O167" si="41">N147*$R$8</f>
        <v>1041.2321999999999</v>
      </c>
      <c r="P147" s="164">
        <f t="shared" ref="P147:P171" si="42">IF($R$9="-",N147,IF($R$9="в кассу предприятия",N147,IF($R$9="на р/счет.",N147*1.075,"-")))</f>
        <v>12.27</v>
      </c>
      <c r="Q147" s="165">
        <f t="shared" ref="Q147:Q171" si="43">IF($R$9="-",O147,IF($R$9="в кассу предприятия",O147,IF($R$9="на р/счет.",O147*1.075,"-")))</f>
        <v>1041.2321999999999</v>
      </c>
      <c r="R147" s="166"/>
      <c r="S147" s="167">
        <f t="shared" si="23"/>
        <v>0</v>
      </c>
      <c r="T147" s="168">
        <f t="shared" si="24"/>
        <v>0</v>
      </c>
      <c r="U147" s="169"/>
      <c r="V147" s="170" t="s">
        <v>2455</v>
      </c>
      <c r="W147" s="169"/>
      <c r="X147" s="160" t="s">
        <v>2472</v>
      </c>
      <c r="Y147" s="160"/>
      <c r="Z147" s="160" t="s">
        <v>2548</v>
      </c>
      <c r="AA147" s="171" t="s">
        <v>2463</v>
      </c>
    </row>
    <row r="148" spans="1:27" s="126" customFormat="1" hidden="1" x14ac:dyDescent="0.35">
      <c r="A148" s="144">
        <v>0</v>
      </c>
      <c r="B148" s="109" t="s">
        <v>284</v>
      </c>
      <c r="C148" s="110" t="s">
        <v>39</v>
      </c>
      <c r="D148" s="109" t="s">
        <v>37</v>
      </c>
      <c r="E148" s="115" t="s">
        <v>285</v>
      </c>
      <c r="F148" s="115" t="s">
        <v>286</v>
      </c>
      <c r="G148" s="115" t="s">
        <v>287</v>
      </c>
      <c r="H148" s="116" t="s">
        <v>98</v>
      </c>
      <c r="I148" s="117" t="s">
        <v>288</v>
      </c>
      <c r="J148" s="117"/>
      <c r="K148" s="117" t="s">
        <v>45</v>
      </c>
      <c r="L148" s="114" t="s">
        <v>3533</v>
      </c>
      <c r="M148" s="114">
        <v>5</v>
      </c>
      <c r="N148" s="148">
        <v>7.45</v>
      </c>
      <c r="O148" s="149">
        <f t="shared" si="41"/>
        <v>632.20699999999999</v>
      </c>
      <c r="P148" s="118">
        <f t="shared" si="42"/>
        <v>7.45</v>
      </c>
      <c r="Q148" s="119">
        <f t="shared" si="43"/>
        <v>632.20699999999999</v>
      </c>
      <c r="R148" s="120"/>
      <c r="S148" s="121">
        <f t="shared" si="23"/>
        <v>0</v>
      </c>
      <c r="T148" s="122">
        <f t="shared" si="24"/>
        <v>0</v>
      </c>
      <c r="U148" s="123"/>
      <c r="V148" s="124" t="s">
        <v>2455</v>
      </c>
      <c r="W148" s="114"/>
      <c r="X148" s="115" t="s">
        <v>2469</v>
      </c>
      <c r="Y148" s="115"/>
      <c r="Z148" s="115" t="s">
        <v>2549</v>
      </c>
      <c r="AA148" s="125" t="s">
        <v>2463</v>
      </c>
    </row>
    <row r="149" spans="1:27" s="172" customFormat="1" x14ac:dyDescent="0.35">
      <c r="A149" s="157">
        <v>10</v>
      </c>
      <c r="B149" s="158" t="s">
        <v>289</v>
      </c>
      <c r="C149" s="159" t="s">
        <v>39</v>
      </c>
      <c r="D149" s="158" t="s">
        <v>37</v>
      </c>
      <c r="E149" s="160" t="s">
        <v>285</v>
      </c>
      <c r="F149" s="160" t="s">
        <v>286</v>
      </c>
      <c r="G149" s="160" t="s">
        <v>287</v>
      </c>
      <c r="H149" s="161" t="s">
        <v>64</v>
      </c>
      <c r="I149" s="162" t="s">
        <v>53</v>
      </c>
      <c r="J149" s="162"/>
      <c r="K149" s="162" t="s">
        <v>45</v>
      </c>
      <c r="L149" s="163" t="s">
        <v>2453</v>
      </c>
      <c r="M149" s="163">
        <v>5</v>
      </c>
      <c r="N149" s="148">
        <v>12.79</v>
      </c>
      <c r="O149" s="149">
        <f t="shared" si="41"/>
        <v>1085.3593999999998</v>
      </c>
      <c r="P149" s="164">
        <f t="shared" si="42"/>
        <v>12.79</v>
      </c>
      <c r="Q149" s="165">
        <f t="shared" si="43"/>
        <v>1085.3593999999998</v>
      </c>
      <c r="R149" s="166"/>
      <c r="S149" s="167">
        <f t="shared" si="23"/>
        <v>0</v>
      </c>
      <c r="T149" s="168">
        <f t="shared" si="24"/>
        <v>0</v>
      </c>
      <c r="U149" s="169"/>
      <c r="V149" s="170" t="s">
        <v>2455</v>
      </c>
      <c r="W149" s="169"/>
      <c r="X149" s="160" t="s">
        <v>2469</v>
      </c>
      <c r="Y149" s="160"/>
      <c r="Z149" s="160" t="s">
        <v>2549</v>
      </c>
      <c r="AA149" s="171" t="s">
        <v>2463</v>
      </c>
    </row>
    <row r="150" spans="1:27" s="172" customFormat="1" x14ac:dyDescent="0.35">
      <c r="A150" s="157">
        <v>10</v>
      </c>
      <c r="B150" s="158" t="s">
        <v>290</v>
      </c>
      <c r="C150" s="159" t="s">
        <v>39</v>
      </c>
      <c r="D150" s="158" t="s">
        <v>37</v>
      </c>
      <c r="E150" s="160" t="s">
        <v>285</v>
      </c>
      <c r="F150" s="160" t="s">
        <v>286</v>
      </c>
      <c r="G150" s="160" t="s">
        <v>291</v>
      </c>
      <c r="H150" s="161" t="s">
        <v>98</v>
      </c>
      <c r="I150" s="162" t="s">
        <v>288</v>
      </c>
      <c r="J150" s="162"/>
      <c r="K150" s="162" t="s">
        <v>45</v>
      </c>
      <c r="L150" s="163" t="s">
        <v>3533</v>
      </c>
      <c r="M150" s="163">
        <v>5</v>
      </c>
      <c r="N150" s="46">
        <v>7.45</v>
      </c>
      <c r="O150" s="47">
        <f t="shared" si="41"/>
        <v>632.20699999999999</v>
      </c>
      <c r="P150" s="164">
        <f t="shared" si="42"/>
        <v>7.45</v>
      </c>
      <c r="Q150" s="165">
        <f t="shared" si="43"/>
        <v>632.20699999999999</v>
      </c>
      <c r="R150" s="166"/>
      <c r="S150" s="167">
        <f t="shared" si="23"/>
        <v>0</v>
      </c>
      <c r="T150" s="168">
        <f t="shared" si="24"/>
        <v>0</v>
      </c>
      <c r="U150" s="169"/>
      <c r="V150" s="170" t="s">
        <v>2455</v>
      </c>
      <c r="W150" s="169"/>
      <c r="X150" s="160" t="s">
        <v>2469</v>
      </c>
      <c r="Y150" s="160"/>
      <c r="Z150" s="160" t="s">
        <v>2550</v>
      </c>
      <c r="AA150" s="171" t="s">
        <v>2463</v>
      </c>
    </row>
    <row r="151" spans="1:27" s="172" customFormat="1" x14ac:dyDescent="0.35">
      <c r="A151" s="157">
        <v>20</v>
      </c>
      <c r="B151" s="158" t="s">
        <v>292</v>
      </c>
      <c r="C151" s="159" t="s">
        <v>39</v>
      </c>
      <c r="D151" s="158" t="s">
        <v>37</v>
      </c>
      <c r="E151" s="160" t="s">
        <v>285</v>
      </c>
      <c r="F151" s="160" t="s">
        <v>286</v>
      </c>
      <c r="G151" s="160" t="s">
        <v>291</v>
      </c>
      <c r="H151" s="161" t="s">
        <v>64</v>
      </c>
      <c r="I151" s="162" t="s">
        <v>53</v>
      </c>
      <c r="J151" s="162"/>
      <c r="K151" s="162" t="s">
        <v>45</v>
      </c>
      <c r="L151" s="163" t="s">
        <v>2453</v>
      </c>
      <c r="M151" s="163">
        <v>5</v>
      </c>
      <c r="N151" s="46">
        <v>12.91</v>
      </c>
      <c r="O151" s="47">
        <f t="shared" si="41"/>
        <v>1095.5426</v>
      </c>
      <c r="P151" s="164">
        <f t="shared" si="42"/>
        <v>12.91</v>
      </c>
      <c r="Q151" s="165">
        <f t="shared" si="43"/>
        <v>1095.5426</v>
      </c>
      <c r="R151" s="166"/>
      <c r="S151" s="167">
        <f t="shared" si="23"/>
        <v>0</v>
      </c>
      <c r="T151" s="168">
        <f t="shared" si="24"/>
        <v>0</v>
      </c>
      <c r="U151" s="169"/>
      <c r="V151" s="170" t="s">
        <v>2455</v>
      </c>
      <c r="W151" s="169"/>
      <c r="X151" s="160" t="s">
        <v>2469</v>
      </c>
      <c r="Y151" s="160"/>
      <c r="Z151" s="160" t="s">
        <v>2550</v>
      </c>
      <c r="AA151" s="171" t="s">
        <v>2463</v>
      </c>
    </row>
    <row r="152" spans="1:27" s="172" customFormat="1" x14ac:dyDescent="0.35">
      <c r="A152" s="157">
        <v>38</v>
      </c>
      <c r="B152" s="158" t="s">
        <v>293</v>
      </c>
      <c r="C152" s="159" t="s">
        <v>39</v>
      </c>
      <c r="D152" s="158" t="s">
        <v>37</v>
      </c>
      <c r="E152" s="173" t="s">
        <v>285</v>
      </c>
      <c r="F152" s="173" t="s">
        <v>286</v>
      </c>
      <c r="G152" s="173" t="s">
        <v>294</v>
      </c>
      <c r="H152" s="174" t="s">
        <v>251</v>
      </c>
      <c r="I152" s="175" t="s">
        <v>58</v>
      </c>
      <c r="J152" s="175"/>
      <c r="K152" s="175" t="s">
        <v>45</v>
      </c>
      <c r="L152" s="163" t="s">
        <v>3533</v>
      </c>
      <c r="M152" s="163">
        <v>5</v>
      </c>
      <c r="N152" s="46">
        <v>4.66</v>
      </c>
      <c r="O152" s="47">
        <f t="shared" si="41"/>
        <v>395.44760000000002</v>
      </c>
      <c r="P152" s="164">
        <f t="shared" si="42"/>
        <v>4.66</v>
      </c>
      <c r="Q152" s="165">
        <f t="shared" si="43"/>
        <v>395.44760000000002</v>
      </c>
      <c r="R152" s="166"/>
      <c r="S152" s="167">
        <f t="shared" si="23"/>
        <v>0</v>
      </c>
      <c r="T152" s="168">
        <f t="shared" si="24"/>
        <v>0</v>
      </c>
      <c r="U152" s="169"/>
      <c r="V152" s="170" t="s">
        <v>2455</v>
      </c>
      <c r="W152" s="169"/>
      <c r="X152" s="173" t="s">
        <v>2464</v>
      </c>
      <c r="Y152" s="160" t="s">
        <v>2551</v>
      </c>
      <c r="Z152" s="160" t="s">
        <v>2552</v>
      </c>
      <c r="AA152" s="171" t="s">
        <v>2463</v>
      </c>
    </row>
    <row r="153" spans="1:27" s="126" customFormat="1" hidden="1" x14ac:dyDescent="0.35">
      <c r="A153" s="144">
        <v>0</v>
      </c>
      <c r="B153" s="109" t="s">
        <v>295</v>
      </c>
      <c r="C153" s="110" t="s">
        <v>39</v>
      </c>
      <c r="D153" s="109" t="s">
        <v>37</v>
      </c>
      <c r="E153" s="111" t="s">
        <v>296</v>
      </c>
      <c r="F153" s="111" t="s">
        <v>297</v>
      </c>
      <c r="G153" s="111" t="s">
        <v>298</v>
      </c>
      <c r="H153" s="112" t="s">
        <v>212</v>
      </c>
      <c r="I153" s="113" t="s">
        <v>45</v>
      </c>
      <c r="J153" s="113"/>
      <c r="K153" s="113" t="s">
        <v>45</v>
      </c>
      <c r="L153" s="114" t="s">
        <v>2453</v>
      </c>
      <c r="M153" s="114">
        <v>1</v>
      </c>
      <c r="N153" s="148">
        <v>76.210000000000008</v>
      </c>
      <c r="O153" s="149">
        <f t="shared" si="41"/>
        <v>6467.1806000000006</v>
      </c>
      <c r="P153" s="118">
        <f t="shared" si="42"/>
        <v>76.210000000000008</v>
      </c>
      <c r="Q153" s="119">
        <f t="shared" si="43"/>
        <v>6467.1806000000006</v>
      </c>
      <c r="R153" s="120"/>
      <c r="S153" s="121">
        <f t="shared" si="23"/>
        <v>0</v>
      </c>
      <c r="T153" s="122">
        <f t="shared" si="24"/>
        <v>0</v>
      </c>
      <c r="U153" s="123"/>
      <c r="V153" s="124" t="s">
        <v>2455</v>
      </c>
      <c r="W153" s="114" t="s">
        <v>2487</v>
      </c>
      <c r="X153" s="115" t="s">
        <v>2464</v>
      </c>
      <c r="Y153" s="115" t="s">
        <v>2553</v>
      </c>
      <c r="Z153" s="115" t="s">
        <v>2554</v>
      </c>
      <c r="AA153" s="125" t="s">
        <v>2463</v>
      </c>
    </row>
    <row r="154" spans="1:27" s="126" customFormat="1" hidden="1" x14ac:dyDescent="0.35">
      <c r="A154" s="144">
        <v>0</v>
      </c>
      <c r="B154" s="109" t="s">
        <v>299</v>
      </c>
      <c r="C154" s="110" t="s">
        <v>39</v>
      </c>
      <c r="D154" s="109" t="s">
        <v>37</v>
      </c>
      <c r="E154" s="115" t="s">
        <v>300</v>
      </c>
      <c r="F154" s="115" t="s">
        <v>301</v>
      </c>
      <c r="G154" s="115" t="s">
        <v>302</v>
      </c>
      <c r="H154" s="116" t="s">
        <v>50</v>
      </c>
      <c r="I154" s="117"/>
      <c r="J154" s="117" t="s">
        <v>116</v>
      </c>
      <c r="K154" s="117" t="s">
        <v>303</v>
      </c>
      <c r="L154" s="114" t="s">
        <v>2451</v>
      </c>
      <c r="M154" s="114">
        <v>1</v>
      </c>
      <c r="N154" s="148">
        <v>40.379999999999995</v>
      </c>
      <c r="O154" s="149">
        <f t="shared" si="41"/>
        <v>3426.6467999999995</v>
      </c>
      <c r="P154" s="118">
        <f t="shared" si="42"/>
        <v>40.379999999999995</v>
      </c>
      <c r="Q154" s="119">
        <f t="shared" si="43"/>
        <v>3426.6467999999995</v>
      </c>
      <c r="R154" s="120"/>
      <c r="S154" s="121">
        <f t="shared" si="23"/>
        <v>0</v>
      </c>
      <c r="T154" s="122">
        <f t="shared" si="24"/>
        <v>0</v>
      </c>
      <c r="U154" s="123"/>
      <c r="V154" s="124" t="s">
        <v>2455</v>
      </c>
      <c r="W154" s="114"/>
      <c r="X154" s="115" t="s">
        <v>2472</v>
      </c>
      <c r="Y154" s="115"/>
      <c r="Z154" s="115" t="s">
        <v>2555</v>
      </c>
      <c r="AA154" s="125" t="s">
        <v>2463</v>
      </c>
    </row>
    <row r="155" spans="1:27" s="126" customFormat="1" hidden="1" x14ac:dyDescent="0.35">
      <c r="A155" s="144">
        <v>0</v>
      </c>
      <c r="B155" s="109" t="s">
        <v>304</v>
      </c>
      <c r="C155" s="110" t="s">
        <v>39</v>
      </c>
      <c r="D155" s="109" t="s">
        <v>37</v>
      </c>
      <c r="E155" s="115" t="s">
        <v>300</v>
      </c>
      <c r="F155" s="115" t="s">
        <v>301</v>
      </c>
      <c r="G155" s="115" t="s">
        <v>302</v>
      </c>
      <c r="H155" s="116" t="s">
        <v>43</v>
      </c>
      <c r="I155" s="117" t="s">
        <v>45</v>
      </c>
      <c r="J155" s="117"/>
      <c r="K155" s="117" t="s">
        <v>305</v>
      </c>
      <c r="L155" s="114" t="s">
        <v>2451</v>
      </c>
      <c r="M155" s="114">
        <v>1</v>
      </c>
      <c r="N155" s="148">
        <v>59.379999999999995</v>
      </c>
      <c r="O155" s="149">
        <f t="shared" si="41"/>
        <v>5038.9867999999997</v>
      </c>
      <c r="P155" s="118">
        <f t="shared" si="42"/>
        <v>59.379999999999995</v>
      </c>
      <c r="Q155" s="119">
        <f t="shared" si="43"/>
        <v>5038.9867999999997</v>
      </c>
      <c r="R155" s="120"/>
      <c r="S155" s="121">
        <f t="shared" si="23"/>
        <v>0</v>
      </c>
      <c r="T155" s="122">
        <f t="shared" si="24"/>
        <v>0</v>
      </c>
      <c r="U155" s="123"/>
      <c r="V155" s="124" t="s">
        <v>2455</v>
      </c>
      <c r="W155" s="123"/>
      <c r="X155" s="115" t="s">
        <v>2472</v>
      </c>
      <c r="Y155" s="115"/>
      <c r="Z155" s="115" t="s">
        <v>2555</v>
      </c>
      <c r="AA155" s="147" t="s">
        <v>2463</v>
      </c>
    </row>
    <row r="156" spans="1:27" s="126" customFormat="1" hidden="1" x14ac:dyDescent="0.35">
      <c r="A156" s="144">
        <v>0</v>
      </c>
      <c r="B156" s="109" t="s">
        <v>311</v>
      </c>
      <c r="C156" s="110" t="s">
        <v>39</v>
      </c>
      <c r="D156" s="109" t="s">
        <v>37</v>
      </c>
      <c r="E156" s="115" t="s">
        <v>307</v>
      </c>
      <c r="F156" s="115" t="s">
        <v>308</v>
      </c>
      <c r="G156" s="115" t="s">
        <v>312</v>
      </c>
      <c r="H156" s="116" t="s">
        <v>64</v>
      </c>
      <c r="I156" s="117" t="s">
        <v>83</v>
      </c>
      <c r="J156" s="117"/>
      <c r="K156" s="117" t="s">
        <v>45</v>
      </c>
      <c r="L156" s="114" t="s">
        <v>2451</v>
      </c>
      <c r="M156" s="114">
        <v>5</v>
      </c>
      <c r="N156" s="148">
        <v>21.85</v>
      </c>
      <c r="O156" s="149">
        <f t="shared" si="41"/>
        <v>1854.191</v>
      </c>
      <c r="P156" s="118">
        <f t="shared" si="42"/>
        <v>21.85</v>
      </c>
      <c r="Q156" s="119">
        <f t="shared" si="43"/>
        <v>1854.191</v>
      </c>
      <c r="R156" s="120"/>
      <c r="S156" s="121">
        <f t="shared" si="23"/>
        <v>0</v>
      </c>
      <c r="T156" s="122">
        <f t="shared" si="24"/>
        <v>0</v>
      </c>
      <c r="U156" s="123"/>
      <c r="V156" s="124" t="s">
        <v>2455</v>
      </c>
      <c r="W156" s="114"/>
      <c r="X156" s="115" t="s">
        <v>2464</v>
      </c>
      <c r="Y156" s="115" t="s">
        <v>2557</v>
      </c>
      <c r="Z156" s="115" t="s">
        <v>2558</v>
      </c>
      <c r="AA156" s="125" t="s">
        <v>2463</v>
      </c>
    </row>
    <row r="157" spans="1:27" s="126" customFormat="1" hidden="1" x14ac:dyDescent="0.35">
      <c r="A157" s="144">
        <v>0</v>
      </c>
      <c r="B157" s="109" t="s">
        <v>313</v>
      </c>
      <c r="C157" s="110" t="s">
        <v>39</v>
      </c>
      <c r="D157" s="109" t="s">
        <v>37</v>
      </c>
      <c r="E157" s="115" t="s">
        <v>307</v>
      </c>
      <c r="F157" s="115" t="s">
        <v>308</v>
      </c>
      <c r="G157" s="115" t="s">
        <v>312</v>
      </c>
      <c r="H157" s="116" t="s">
        <v>314</v>
      </c>
      <c r="I157" s="117" t="s">
        <v>45</v>
      </c>
      <c r="J157" s="117"/>
      <c r="K157" s="117" t="s">
        <v>315</v>
      </c>
      <c r="L157" s="114" t="s">
        <v>2453</v>
      </c>
      <c r="M157" s="114">
        <v>1</v>
      </c>
      <c r="N157" s="148">
        <v>32.199999999999996</v>
      </c>
      <c r="O157" s="149">
        <f t="shared" si="41"/>
        <v>2732.4919999999997</v>
      </c>
      <c r="P157" s="118">
        <f t="shared" si="42"/>
        <v>32.199999999999996</v>
      </c>
      <c r="Q157" s="119">
        <f t="shared" si="43"/>
        <v>2732.4919999999997</v>
      </c>
      <c r="R157" s="120"/>
      <c r="S157" s="121">
        <f t="shared" ref="S157:S231" si="44">IF($R$9="","-",P157*R157)</f>
        <v>0</v>
      </c>
      <c r="T157" s="122">
        <f t="shared" ref="T157:T231" si="45">IF($R$9="","-",Q157*R157)</f>
        <v>0</v>
      </c>
      <c r="U157" s="123"/>
      <c r="V157" s="124" t="s">
        <v>2455</v>
      </c>
      <c r="W157" s="114"/>
      <c r="X157" s="115" t="s">
        <v>2464</v>
      </c>
      <c r="Y157" s="115" t="s">
        <v>2557</v>
      </c>
      <c r="Z157" s="115" t="s">
        <v>2558</v>
      </c>
      <c r="AA157" s="125" t="s">
        <v>2463</v>
      </c>
    </row>
    <row r="158" spans="1:27" s="126" customFormat="1" hidden="1" x14ac:dyDescent="0.35">
      <c r="A158" s="144">
        <v>0</v>
      </c>
      <c r="B158" s="109" t="s">
        <v>316</v>
      </c>
      <c r="C158" s="110" t="s">
        <v>39</v>
      </c>
      <c r="D158" s="109" t="s">
        <v>37</v>
      </c>
      <c r="E158" s="115" t="s">
        <v>307</v>
      </c>
      <c r="F158" s="115" t="s">
        <v>308</v>
      </c>
      <c r="G158" s="115" t="s">
        <v>317</v>
      </c>
      <c r="H158" s="116" t="s">
        <v>272</v>
      </c>
      <c r="I158" s="117" t="s">
        <v>45</v>
      </c>
      <c r="J158" s="117"/>
      <c r="K158" s="117" t="s">
        <v>315</v>
      </c>
      <c r="L158" s="114" t="s">
        <v>2453</v>
      </c>
      <c r="M158" s="114">
        <v>1</v>
      </c>
      <c r="N158" s="148">
        <v>27.48</v>
      </c>
      <c r="O158" s="149">
        <f t="shared" si="41"/>
        <v>2331.9528</v>
      </c>
      <c r="P158" s="118">
        <f t="shared" si="42"/>
        <v>27.48</v>
      </c>
      <c r="Q158" s="119">
        <f t="shared" si="43"/>
        <v>2331.9528</v>
      </c>
      <c r="R158" s="120"/>
      <c r="S158" s="121">
        <f t="shared" si="44"/>
        <v>0</v>
      </c>
      <c r="T158" s="122">
        <f t="shared" si="45"/>
        <v>0</v>
      </c>
      <c r="U158" s="123"/>
      <c r="V158" s="124" t="s">
        <v>2455</v>
      </c>
      <c r="W158" s="114"/>
      <c r="X158" s="115" t="s">
        <v>2469</v>
      </c>
      <c r="Y158" s="115"/>
      <c r="Z158" s="115" t="s">
        <v>2559</v>
      </c>
      <c r="AA158" s="125" t="s">
        <v>2463</v>
      </c>
    </row>
    <row r="159" spans="1:27" s="126" customFormat="1" hidden="1" x14ac:dyDescent="0.35">
      <c r="A159" s="144">
        <v>0</v>
      </c>
      <c r="B159" s="109" t="s">
        <v>318</v>
      </c>
      <c r="C159" s="110" t="s">
        <v>39</v>
      </c>
      <c r="D159" s="109" t="s">
        <v>37</v>
      </c>
      <c r="E159" s="111" t="s">
        <v>307</v>
      </c>
      <c r="F159" s="111" t="s">
        <v>308</v>
      </c>
      <c r="G159" s="111" t="s">
        <v>319</v>
      </c>
      <c r="H159" s="112" t="s">
        <v>64</v>
      </c>
      <c r="I159" s="113" t="s">
        <v>58</v>
      </c>
      <c r="J159" s="113"/>
      <c r="K159" s="113" t="s">
        <v>45</v>
      </c>
      <c r="L159" s="114" t="s">
        <v>2451</v>
      </c>
      <c r="M159" s="114">
        <v>5</v>
      </c>
      <c r="N159" s="148">
        <v>20.010000000000002</v>
      </c>
      <c r="O159" s="149">
        <f t="shared" si="41"/>
        <v>1698.0486000000001</v>
      </c>
      <c r="P159" s="118">
        <f t="shared" si="42"/>
        <v>20.010000000000002</v>
      </c>
      <c r="Q159" s="119">
        <f t="shared" si="43"/>
        <v>1698.0486000000001</v>
      </c>
      <c r="R159" s="120"/>
      <c r="S159" s="121">
        <f t="shared" si="44"/>
        <v>0</v>
      </c>
      <c r="T159" s="122">
        <f t="shared" si="45"/>
        <v>0</v>
      </c>
      <c r="U159" s="123"/>
      <c r="V159" s="124" t="s">
        <v>2455</v>
      </c>
      <c r="W159" s="114" t="s">
        <v>2487</v>
      </c>
      <c r="X159" s="115" t="s">
        <v>2560</v>
      </c>
      <c r="Y159" s="115" t="s">
        <v>2561</v>
      </c>
      <c r="Z159" s="115" t="s">
        <v>2562</v>
      </c>
      <c r="AA159" s="125" t="s">
        <v>2463</v>
      </c>
    </row>
    <row r="160" spans="1:27" s="126" customFormat="1" hidden="1" x14ac:dyDescent="0.35">
      <c r="A160" s="144">
        <v>0</v>
      </c>
      <c r="B160" s="109" t="s">
        <v>320</v>
      </c>
      <c r="C160" s="110" t="s">
        <v>39</v>
      </c>
      <c r="D160" s="109" t="s">
        <v>37</v>
      </c>
      <c r="E160" s="111" t="s">
        <v>307</v>
      </c>
      <c r="F160" s="111" t="s">
        <v>308</v>
      </c>
      <c r="G160" s="111" t="s">
        <v>319</v>
      </c>
      <c r="H160" s="112" t="s">
        <v>43</v>
      </c>
      <c r="I160" s="113" t="s">
        <v>103</v>
      </c>
      <c r="J160" s="113"/>
      <c r="K160" s="113" t="s">
        <v>45</v>
      </c>
      <c r="L160" s="114" t="s">
        <v>2451</v>
      </c>
      <c r="M160" s="114">
        <v>1</v>
      </c>
      <c r="N160" s="148">
        <v>44.739999999999995</v>
      </c>
      <c r="O160" s="149">
        <f t="shared" si="41"/>
        <v>3796.6363999999994</v>
      </c>
      <c r="P160" s="118">
        <f t="shared" si="42"/>
        <v>44.739999999999995</v>
      </c>
      <c r="Q160" s="119">
        <f t="shared" si="43"/>
        <v>3796.6363999999994</v>
      </c>
      <c r="R160" s="120"/>
      <c r="S160" s="121">
        <f t="shared" si="44"/>
        <v>0</v>
      </c>
      <c r="T160" s="122">
        <f t="shared" si="45"/>
        <v>0</v>
      </c>
      <c r="U160" s="123"/>
      <c r="V160" s="124" t="s">
        <v>2455</v>
      </c>
      <c r="W160" s="114" t="s">
        <v>2487</v>
      </c>
      <c r="X160" s="115" t="s">
        <v>2560</v>
      </c>
      <c r="Y160" s="115" t="s">
        <v>2561</v>
      </c>
      <c r="Z160" s="115" t="s">
        <v>2562</v>
      </c>
      <c r="AA160" s="125" t="s">
        <v>2463</v>
      </c>
    </row>
    <row r="161" spans="1:27" s="126" customFormat="1" hidden="1" x14ac:dyDescent="0.35">
      <c r="A161" s="144">
        <v>0</v>
      </c>
      <c r="B161" s="109" t="s">
        <v>321</v>
      </c>
      <c r="C161" s="110" t="s">
        <v>39</v>
      </c>
      <c r="D161" s="109" t="s">
        <v>37</v>
      </c>
      <c r="E161" s="111" t="s">
        <v>307</v>
      </c>
      <c r="F161" s="111" t="s">
        <v>308</v>
      </c>
      <c r="G161" s="111" t="s">
        <v>322</v>
      </c>
      <c r="H161" s="112" t="s">
        <v>64</v>
      </c>
      <c r="I161" s="113" t="s">
        <v>103</v>
      </c>
      <c r="J161" s="113"/>
      <c r="K161" s="113" t="s">
        <v>45</v>
      </c>
      <c r="L161" s="114" t="s">
        <v>2451</v>
      </c>
      <c r="M161" s="114">
        <v>5</v>
      </c>
      <c r="N161" s="46">
        <v>19.55</v>
      </c>
      <c r="O161" s="47">
        <f t="shared" si="41"/>
        <v>1659.0130000000001</v>
      </c>
      <c r="P161" s="118">
        <f t="shared" si="42"/>
        <v>19.55</v>
      </c>
      <c r="Q161" s="119">
        <f t="shared" si="43"/>
        <v>1659.0130000000001</v>
      </c>
      <c r="R161" s="120"/>
      <c r="S161" s="121">
        <f t="shared" si="44"/>
        <v>0</v>
      </c>
      <c r="T161" s="122">
        <f t="shared" si="45"/>
        <v>0</v>
      </c>
      <c r="U161" s="123"/>
      <c r="V161" s="124" t="s">
        <v>2455</v>
      </c>
      <c r="W161" s="123"/>
      <c r="X161" s="111" t="s">
        <v>2464</v>
      </c>
      <c r="Y161" s="115" t="s">
        <v>2563</v>
      </c>
      <c r="Z161" s="115" t="s">
        <v>2564</v>
      </c>
      <c r="AA161" s="147" t="s">
        <v>2463</v>
      </c>
    </row>
    <row r="162" spans="1:27" s="126" customFormat="1" hidden="1" x14ac:dyDescent="0.35">
      <c r="A162" s="144">
        <v>0</v>
      </c>
      <c r="B162" s="109" t="s">
        <v>306</v>
      </c>
      <c r="C162" s="110" t="s">
        <v>39</v>
      </c>
      <c r="D162" s="109" t="s">
        <v>37</v>
      </c>
      <c r="E162" s="115" t="s">
        <v>307</v>
      </c>
      <c r="F162" s="115" t="s">
        <v>308</v>
      </c>
      <c r="G162" s="115" t="s">
        <v>309</v>
      </c>
      <c r="H162" s="116" t="s">
        <v>50</v>
      </c>
      <c r="I162" s="117"/>
      <c r="J162" s="117" t="s">
        <v>116</v>
      </c>
      <c r="K162" s="117" t="s">
        <v>303</v>
      </c>
      <c r="L162" s="114" t="s">
        <v>2451</v>
      </c>
      <c r="M162" s="114">
        <v>1</v>
      </c>
      <c r="N162" s="148">
        <v>40.379999999999995</v>
      </c>
      <c r="O162" s="149">
        <f t="shared" si="41"/>
        <v>3426.6467999999995</v>
      </c>
      <c r="P162" s="118">
        <f t="shared" si="42"/>
        <v>40.379999999999995</v>
      </c>
      <c r="Q162" s="119">
        <f t="shared" si="43"/>
        <v>3426.6467999999995</v>
      </c>
      <c r="R162" s="120"/>
      <c r="S162" s="121">
        <f t="shared" si="44"/>
        <v>0</v>
      </c>
      <c r="T162" s="122">
        <f t="shared" si="45"/>
        <v>0</v>
      </c>
      <c r="U162" s="123"/>
      <c r="V162" s="124" t="s">
        <v>2455</v>
      </c>
      <c r="W162" s="114"/>
      <c r="X162" s="115" t="s">
        <v>2472</v>
      </c>
      <c r="Y162" s="115"/>
      <c r="Z162" s="115" t="s">
        <v>2556</v>
      </c>
      <c r="AA162" s="125" t="s">
        <v>2463</v>
      </c>
    </row>
    <row r="163" spans="1:27" s="172" customFormat="1" x14ac:dyDescent="0.35">
      <c r="A163" s="157">
        <v>19</v>
      </c>
      <c r="B163" s="158" t="s">
        <v>310</v>
      </c>
      <c r="C163" s="159" t="s">
        <v>39</v>
      </c>
      <c r="D163" s="158" t="s">
        <v>37</v>
      </c>
      <c r="E163" s="160" t="s">
        <v>307</v>
      </c>
      <c r="F163" s="160" t="s">
        <v>308</v>
      </c>
      <c r="G163" s="160" t="s">
        <v>309</v>
      </c>
      <c r="H163" s="161" t="s">
        <v>43</v>
      </c>
      <c r="I163" s="162" t="s">
        <v>45</v>
      </c>
      <c r="J163" s="162"/>
      <c r="K163" s="162" t="s">
        <v>305</v>
      </c>
      <c r="L163" s="163" t="s">
        <v>2451</v>
      </c>
      <c r="M163" s="163">
        <v>1</v>
      </c>
      <c r="N163" s="46">
        <v>59.379999999999995</v>
      </c>
      <c r="O163" s="47">
        <f t="shared" si="41"/>
        <v>5038.9867999999997</v>
      </c>
      <c r="P163" s="164">
        <f t="shared" si="42"/>
        <v>59.379999999999995</v>
      </c>
      <c r="Q163" s="165">
        <f t="shared" si="43"/>
        <v>5038.9867999999997</v>
      </c>
      <c r="R163" s="166"/>
      <c r="S163" s="167">
        <f t="shared" si="44"/>
        <v>0</v>
      </c>
      <c r="T163" s="168">
        <f t="shared" si="45"/>
        <v>0</v>
      </c>
      <c r="U163" s="169"/>
      <c r="V163" s="170" t="s">
        <v>2455</v>
      </c>
      <c r="W163" s="169"/>
      <c r="X163" s="160" t="s">
        <v>2472</v>
      </c>
      <c r="Y163" s="160"/>
      <c r="Z163" s="160" t="s">
        <v>2556</v>
      </c>
      <c r="AA163" s="171" t="s">
        <v>2463</v>
      </c>
    </row>
    <row r="164" spans="1:27" s="172" customFormat="1" x14ac:dyDescent="0.35">
      <c r="A164" s="157">
        <v>22</v>
      </c>
      <c r="B164" s="158" t="s">
        <v>3878</v>
      </c>
      <c r="C164" s="159" t="s">
        <v>39</v>
      </c>
      <c r="D164" s="158" t="s">
        <v>37</v>
      </c>
      <c r="E164" s="160" t="s">
        <v>307</v>
      </c>
      <c r="F164" s="160" t="s">
        <v>308</v>
      </c>
      <c r="G164" s="160" t="s">
        <v>3880</v>
      </c>
      <c r="H164" s="161" t="s">
        <v>3719</v>
      </c>
      <c r="I164" s="162"/>
      <c r="J164" s="162"/>
      <c r="K164" s="162" t="s">
        <v>56</v>
      </c>
      <c r="L164" s="163" t="s">
        <v>2453</v>
      </c>
      <c r="M164" s="163">
        <v>1</v>
      </c>
      <c r="N164" s="107">
        <v>34.36</v>
      </c>
      <c r="O164" s="105">
        <f t="shared" si="41"/>
        <v>2915.7896000000001</v>
      </c>
      <c r="P164" s="164">
        <f t="shared" si="42"/>
        <v>34.36</v>
      </c>
      <c r="Q164" s="165">
        <f t="shared" si="43"/>
        <v>2915.7896000000001</v>
      </c>
      <c r="R164" s="166"/>
      <c r="S164" s="167">
        <f t="shared" ref="S164:S165" si="46">IF($R$9="","-",P164*R164)</f>
        <v>0</v>
      </c>
      <c r="T164" s="168">
        <f t="shared" ref="T164:T165" si="47">IF($R$9="","-",Q164*R164)</f>
        <v>0</v>
      </c>
      <c r="U164" s="169"/>
      <c r="V164" s="170" t="s">
        <v>2455</v>
      </c>
      <c r="W164" s="169"/>
      <c r="X164" s="160"/>
      <c r="Y164" s="160"/>
      <c r="Z164" s="160" t="s">
        <v>3881</v>
      </c>
      <c r="AA164" s="171" t="s">
        <v>2463</v>
      </c>
    </row>
    <row r="165" spans="1:27" s="172" customFormat="1" x14ac:dyDescent="0.35">
      <c r="A165" s="157">
        <v>21</v>
      </c>
      <c r="B165" s="158" t="s">
        <v>3879</v>
      </c>
      <c r="C165" s="159" t="s">
        <v>39</v>
      </c>
      <c r="D165" s="158" t="s">
        <v>37</v>
      </c>
      <c r="E165" s="160" t="s">
        <v>307</v>
      </c>
      <c r="F165" s="160" t="s">
        <v>308</v>
      </c>
      <c r="G165" s="160" t="s">
        <v>317</v>
      </c>
      <c r="H165" s="161" t="s">
        <v>3719</v>
      </c>
      <c r="I165" s="162"/>
      <c r="J165" s="162"/>
      <c r="K165" s="162" t="s">
        <v>56</v>
      </c>
      <c r="L165" s="163" t="s">
        <v>2453</v>
      </c>
      <c r="M165" s="163">
        <v>1</v>
      </c>
      <c r="N165" s="107">
        <v>34.36</v>
      </c>
      <c r="O165" s="105">
        <f t="shared" si="41"/>
        <v>2915.7896000000001</v>
      </c>
      <c r="P165" s="164">
        <f t="shared" si="42"/>
        <v>34.36</v>
      </c>
      <c r="Q165" s="165">
        <f t="shared" si="43"/>
        <v>2915.7896000000001</v>
      </c>
      <c r="R165" s="166"/>
      <c r="S165" s="167">
        <f t="shared" si="46"/>
        <v>0</v>
      </c>
      <c r="T165" s="168">
        <f t="shared" si="47"/>
        <v>0</v>
      </c>
      <c r="U165" s="169"/>
      <c r="V165" s="170" t="s">
        <v>2455</v>
      </c>
      <c r="W165" s="169"/>
      <c r="X165" s="160"/>
      <c r="Y165" s="160"/>
      <c r="Z165" s="160" t="s">
        <v>2559</v>
      </c>
      <c r="AA165" s="171" t="s">
        <v>2463</v>
      </c>
    </row>
    <row r="166" spans="1:27" s="126" customFormat="1" hidden="1" x14ac:dyDescent="0.35">
      <c r="A166" s="144">
        <v>0</v>
      </c>
      <c r="B166" s="109" t="s">
        <v>323</v>
      </c>
      <c r="C166" s="127" t="s">
        <v>208</v>
      </c>
      <c r="D166" s="109" t="s">
        <v>37</v>
      </c>
      <c r="E166" s="115" t="s">
        <v>324</v>
      </c>
      <c r="F166" s="115" t="s">
        <v>325</v>
      </c>
      <c r="G166" s="115"/>
      <c r="H166" s="116" t="s">
        <v>251</v>
      </c>
      <c r="I166" s="117" t="s">
        <v>116</v>
      </c>
      <c r="J166" s="117"/>
      <c r="K166" s="117" t="s">
        <v>45</v>
      </c>
      <c r="L166" s="114" t="s">
        <v>2451</v>
      </c>
      <c r="M166" s="114">
        <v>5</v>
      </c>
      <c r="N166" s="151">
        <f t="shared" ref="N166:N171" si="48">O166/$R$8</f>
        <v>5.7388640113127503</v>
      </c>
      <c r="O166" s="149">
        <v>487</v>
      </c>
      <c r="P166" s="135">
        <f t="shared" si="42"/>
        <v>5.7388640113127503</v>
      </c>
      <c r="Q166" s="136">
        <f t="shared" si="43"/>
        <v>487</v>
      </c>
      <c r="R166" s="120"/>
      <c r="S166" s="121">
        <f t="shared" si="44"/>
        <v>0</v>
      </c>
      <c r="T166" s="122">
        <f t="shared" si="45"/>
        <v>0</v>
      </c>
      <c r="U166" s="129" t="s">
        <v>36</v>
      </c>
      <c r="V166" s="124" t="s">
        <v>2456</v>
      </c>
      <c r="W166" s="129"/>
      <c r="X166" s="115" t="s">
        <v>2469</v>
      </c>
      <c r="Y166" s="115"/>
      <c r="Z166" s="115" t="s">
        <v>2565</v>
      </c>
      <c r="AA166" s="125" t="s">
        <v>2463</v>
      </c>
    </row>
    <row r="167" spans="1:27" s="172" customFormat="1" x14ac:dyDescent="0.35">
      <c r="A167" s="157">
        <v>5</v>
      </c>
      <c r="B167" s="158" t="s">
        <v>3833</v>
      </c>
      <c r="C167" s="159" t="s">
        <v>39</v>
      </c>
      <c r="D167" s="158" t="s">
        <v>37</v>
      </c>
      <c r="E167" s="178" t="s">
        <v>324</v>
      </c>
      <c r="F167" s="178" t="s">
        <v>325</v>
      </c>
      <c r="G167" s="178" t="s">
        <v>45</v>
      </c>
      <c r="H167" s="179" t="s">
        <v>98</v>
      </c>
      <c r="I167" s="180" t="s">
        <v>116</v>
      </c>
      <c r="J167" s="180"/>
      <c r="K167" s="180" t="s">
        <v>45</v>
      </c>
      <c r="L167" s="163" t="s">
        <v>3533</v>
      </c>
      <c r="M167" s="163">
        <v>5</v>
      </c>
      <c r="N167" s="49">
        <v>7.45</v>
      </c>
      <c r="O167" s="47">
        <f t="shared" si="41"/>
        <v>632.20699999999999</v>
      </c>
      <c r="P167" s="176">
        <f t="shared" ref="P167" si="49">IF($R$9="-",N167,IF($R$9="в кассу предприятия",N167,IF($R$9="на р/счет.",N167*1.075,"-")))</f>
        <v>7.45</v>
      </c>
      <c r="Q167" s="177">
        <f t="shared" ref="Q167" si="50">IF($R$9="-",O167,IF($R$9="в кассу предприятия",O167,IF($R$9="на р/счет.",O167*1.075,"-")))</f>
        <v>632.20699999999999</v>
      </c>
      <c r="R167" s="166"/>
      <c r="S167" s="167">
        <f t="shared" ref="S167" si="51">IF($R$9="","-",P167*R167)</f>
        <v>0</v>
      </c>
      <c r="T167" s="168">
        <f t="shared" ref="T167" si="52">IF($R$9="","-",Q167*R167)</f>
        <v>0</v>
      </c>
      <c r="U167" s="169"/>
      <c r="V167" s="170" t="s">
        <v>2455</v>
      </c>
      <c r="W167" s="169"/>
      <c r="X167" s="160" t="s">
        <v>2469</v>
      </c>
      <c r="Y167" s="160"/>
      <c r="Z167" s="160" t="s">
        <v>2565</v>
      </c>
      <c r="AA167" s="171" t="s">
        <v>2463</v>
      </c>
    </row>
    <row r="168" spans="1:27" s="172" customFormat="1" x14ac:dyDescent="0.35">
      <c r="A168" s="157">
        <v>32</v>
      </c>
      <c r="B168" s="158" t="s">
        <v>326</v>
      </c>
      <c r="C168" s="159" t="s">
        <v>208</v>
      </c>
      <c r="D168" s="158" t="s">
        <v>37</v>
      </c>
      <c r="E168" s="160" t="s">
        <v>327</v>
      </c>
      <c r="F168" s="160" t="s">
        <v>328</v>
      </c>
      <c r="G168" s="160" t="s">
        <v>329</v>
      </c>
      <c r="H168" s="161" t="s">
        <v>251</v>
      </c>
      <c r="I168" s="162" t="s">
        <v>116</v>
      </c>
      <c r="J168" s="162"/>
      <c r="K168" s="162" t="s">
        <v>45</v>
      </c>
      <c r="L168" s="163" t="s">
        <v>2451</v>
      </c>
      <c r="M168" s="163">
        <v>5</v>
      </c>
      <c r="N168" s="49">
        <f t="shared" si="48"/>
        <v>5.5267499410794247</v>
      </c>
      <c r="O168" s="47">
        <v>469</v>
      </c>
      <c r="P168" s="176">
        <f t="shared" si="42"/>
        <v>5.5267499410794247</v>
      </c>
      <c r="Q168" s="177">
        <f t="shared" si="43"/>
        <v>469</v>
      </c>
      <c r="R168" s="166"/>
      <c r="S168" s="167">
        <f t="shared" si="44"/>
        <v>0</v>
      </c>
      <c r="T168" s="168">
        <f t="shared" si="45"/>
        <v>0</v>
      </c>
      <c r="U168" s="169" t="s">
        <v>36</v>
      </c>
      <c r="V168" s="170" t="s">
        <v>2455</v>
      </c>
      <c r="W168" s="169"/>
      <c r="X168" s="160" t="s">
        <v>2472</v>
      </c>
      <c r="Y168" s="160"/>
      <c r="Z168" s="160" t="s">
        <v>2566</v>
      </c>
      <c r="AA168" s="171" t="s">
        <v>2463</v>
      </c>
    </row>
    <row r="169" spans="1:27" s="126" customFormat="1" hidden="1" x14ac:dyDescent="0.35">
      <c r="A169" s="144">
        <v>0</v>
      </c>
      <c r="B169" s="109" t="s">
        <v>330</v>
      </c>
      <c r="C169" s="110" t="s">
        <v>208</v>
      </c>
      <c r="D169" s="109" t="s">
        <v>37</v>
      </c>
      <c r="E169" s="115" t="s">
        <v>327</v>
      </c>
      <c r="F169" s="115" t="s">
        <v>328</v>
      </c>
      <c r="G169" s="115" t="s">
        <v>329</v>
      </c>
      <c r="H169" s="116" t="s">
        <v>64</v>
      </c>
      <c r="I169" s="117" t="s">
        <v>45</v>
      </c>
      <c r="J169" s="117"/>
      <c r="K169" s="117" t="s">
        <v>45</v>
      </c>
      <c r="L169" s="114" t="s">
        <v>2452</v>
      </c>
      <c r="M169" s="114">
        <v>5</v>
      </c>
      <c r="N169" s="49">
        <f t="shared" si="48"/>
        <v>5.6210228611831248</v>
      </c>
      <c r="O169" s="47">
        <v>477</v>
      </c>
      <c r="P169" s="130">
        <f t="shared" si="42"/>
        <v>5.6210228611831248</v>
      </c>
      <c r="Q169" s="131">
        <f t="shared" si="43"/>
        <v>477</v>
      </c>
      <c r="R169" s="120"/>
      <c r="S169" s="121">
        <f t="shared" si="44"/>
        <v>0</v>
      </c>
      <c r="T169" s="122">
        <f t="shared" si="45"/>
        <v>0</v>
      </c>
      <c r="U169" s="123" t="s">
        <v>36</v>
      </c>
      <c r="V169" s="124" t="s">
        <v>2455</v>
      </c>
      <c r="W169" s="123"/>
      <c r="X169" s="115" t="s">
        <v>2472</v>
      </c>
      <c r="Y169" s="115"/>
      <c r="Z169" s="115" t="s">
        <v>2566</v>
      </c>
      <c r="AA169" s="147" t="s">
        <v>2463</v>
      </c>
    </row>
    <row r="170" spans="1:27" s="172" customFormat="1" x14ac:dyDescent="0.35">
      <c r="A170" s="157" t="s">
        <v>3900</v>
      </c>
      <c r="B170" s="158" t="s">
        <v>331</v>
      </c>
      <c r="C170" s="159" t="s">
        <v>208</v>
      </c>
      <c r="D170" s="158" t="s">
        <v>37</v>
      </c>
      <c r="E170" s="160" t="s">
        <v>327</v>
      </c>
      <c r="F170" s="160" t="s">
        <v>328</v>
      </c>
      <c r="G170" s="160" t="s">
        <v>332</v>
      </c>
      <c r="H170" s="161" t="s">
        <v>98</v>
      </c>
      <c r="I170" s="162" t="s">
        <v>281</v>
      </c>
      <c r="J170" s="162"/>
      <c r="K170" s="162" t="s">
        <v>45</v>
      </c>
      <c r="L170" s="163" t="s">
        <v>2453</v>
      </c>
      <c r="M170" s="163">
        <v>5</v>
      </c>
      <c r="N170" s="49">
        <f t="shared" si="48"/>
        <v>11.489512137638464</v>
      </c>
      <c r="O170" s="47">
        <v>975</v>
      </c>
      <c r="P170" s="176">
        <f t="shared" si="42"/>
        <v>11.489512137638464</v>
      </c>
      <c r="Q170" s="177">
        <f t="shared" si="43"/>
        <v>975</v>
      </c>
      <c r="R170" s="166"/>
      <c r="S170" s="167">
        <f t="shared" si="44"/>
        <v>0</v>
      </c>
      <c r="T170" s="168">
        <f t="shared" si="45"/>
        <v>0</v>
      </c>
      <c r="U170" s="169" t="s">
        <v>36</v>
      </c>
      <c r="V170" s="170" t="s">
        <v>2455</v>
      </c>
      <c r="W170" s="169"/>
      <c r="X170" s="160" t="s">
        <v>2469</v>
      </c>
      <c r="Y170" s="160"/>
      <c r="Z170" s="160" t="s">
        <v>2567</v>
      </c>
      <c r="AA170" s="171" t="s">
        <v>2463</v>
      </c>
    </row>
    <row r="171" spans="1:27" s="172" customFormat="1" x14ac:dyDescent="0.35">
      <c r="A171" s="157">
        <v>7</v>
      </c>
      <c r="B171" s="158" t="s">
        <v>333</v>
      </c>
      <c r="C171" s="159" t="s">
        <v>208</v>
      </c>
      <c r="D171" s="158" t="s">
        <v>37</v>
      </c>
      <c r="E171" s="160" t="s">
        <v>334</v>
      </c>
      <c r="F171" s="160" t="s">
        <v>335</v>
      </c>
      <c r="G171" s="160" t="s">
        <v>336</v>
      </c>
      <c r="H171" s="161" t="s">
        <v>98</v>
      </c>
      <c r="I171" s="162" t="s">
        <v>51</v>
      </c>
      <c r="J171" s="162" t="s">
        <v>51</v>
      </c>
      <c r="K171" s="162" t="s">
        <v>45</v>
      </c>
      <c r="L171" s="163" t="s">
        <v>3533</v>
      </c>
      <c r="M171" s="163">
        <v>5</v>
      </c>
      <c r="N171" s="49">
        <f t="shared" si="48"/>
        <v>4.8904077303794482</v>
      </c>
      <c r="O171" s="47">
        <v>415</v>
      </c>
      <c r="P171" s="176">
        <f t="shared" si="42"/>
        <v>4.8904077303794482</v>
      </c>
      <c r="Q171" s="177">
        <f t="shared" si="43"/>
        <v>415</v>
      </c>
      <c r="R171" s="166"/>
      <c r="S171" s="167">
        <f t="shared" si="44"/>
        <v>0</v>
      </c>
      <c r="T171" s="168">
        <f t="shared" si="45"/>
        <v>0</v>
      </c>
      <c r="U171" s="169" t="s">
        <v>36</v>
      </c>
      <c r="V171" s="170" t="s">
        <v>2456</v>
      </c>
      <c r="W171" s="169"/>
      <c r="X171" s="160" t="s">
        <v>2472</v>
      </c>
      <c r="Y171" s="160"/>
      <c r="Z171" s="160" t="s">
        <v>2568</v>
      </c>
      <c r="AA171" s="171" t="s">
        <v>2463</v>
      </c>
    </row>
    <row r="172" spans="1:27" s="172" customFormat="1" x14ac:dyDescent="0.35">
      <c r="A172" s="157" t="s">
        <v>3900</v>
      </c>
      <c r="B172" s="158" t="s">
        <v>337</v>
      </c>
      <c r="C172" s="159" t="s">
        <v>39</v>
      </c>
      <c r="D172" s="158" t="s">
        <v>37</v>
      </c>
      <c r="E172" s="160" t="s">
        <v>334</v>
      </c>
      <c r="F172" s="160" t="s">
        <v>335</v>
      </c>
      <c r="G172" s="160" t="s">
        <v>336</v>
      </c>
      <c r="H172" s="161" t="s">
        <v>98</v>
      </c>
      <c r="I172" s="162" t="s">
        <v>51</v>
      </c>
      <c r="J172" s="162"/>
      <c r="K172" s="162" t="s">
        <v>45</v>
      </c>
      <c r="L172" s="163" t="s">
        <v>3533</v>
      </c>
      <c r="M172" s="163">
        <v>5</v>
      </c>
      <c r="N172" s="46">
        <v>7.45</v>
      </c>
      <c r="O172" s="47">
        <f>N172*$R$8</f>
        <v>632.20699999999999</v>
      </c>
      <c r="P172" s="164">
        <f t="shared" ref="P172" si="53">IF($R$9="-",N172,IF($R$9="в кассу предприятия",N172,IF($R$9="на р/счет.",N172*1.075,"-")))</f>
        <v>7.45</v>
      </c>
      <c r="Q172" s="165">
        <f t="shared" ref="Q172" si="54">IF($R$9="-",O172,IF($R$9="в кассу предприятия",O172,IF($R$9="на р/счет.",O172*1.075,"-")))</f>
        <v>632.20699999999999</v>
      </c>
      <c r="R172" s="166"/>
      <c r="S172" s="167">
        <f t="shared" si="44"/>
        <v>0</v>
      </c>
      <c r="T172" s="168">
        <f t="shared" si="45"/>
        <v>0</v>
      </c>
      <c r="U172" s="169"/>
      <c r="V172" s="170" t="s">
        <v>2455</v>
      </c>
      <c r="W172" s="169"/>
      <c r="X172" s="160" t="s">
        <v>2472</v>
      </c>
      <c r="Y172" s="160"/>
      <c r="Z172" s="160" t="s">
        <v>2568</v>
      </c>
      <c r="AA172" s="171" t="s">
        <v>2463</v>
      </c>
    </row>
    <row r="173" spans="1:27" s="172" customFormat="1" x14ac:dyDescent="0.35">
      <c r="A173" s="157">
        <v>34</v>
      </c>
      <c r="B173" s="158" t="s">
        <v>338</v>
      </c>
      <c r="C173" s="159" t="s">
        <v>208</v>
      </c>
      <c r="D173" s="158" t="s">
        <v>37</v>
      </c>
      <c r="E173" s="160" t="s">
        <v>334</v>
      </c>
      <c r="F173" s="160" t="s">
        <v>335</v>
      </c>
      <c r="G173" s="160" t="s">
        <v>336</v>
      </c>
      <c r="H173" s="161" t="s">
        <v>98</v>
      </c>
      <c r="I173" s="162" t="s">
        <v>51</v>
      </c>
      <c r="J173" s="162"/>
      <c r="K173" s="162" t="s">
        <v>45</v>
      </c>
      <c r="L173" s="163" t="s">
        <v>2453</v>
      </c>
      <c r="M173" s="163">
        <v>5</v>
      </c>
      <c r="N173" s="49">
        <f>O173/$R$8</f>
        <v>8.6141880744756065</v>
      </c>
      <c r="O173" s="47">
        <v>731</v>
      </c>
      <c r="P173" s="176">
        <f>IF($R$9="-",N173,IF($R$9="в кассу предприятия",N173,IF($R$9="на р/счет.",N173*1.075,"-")))</f>
        <v>8.6141880744756065</v>
      </c>
      <c r="Q173" s="177">
        <f>IF($R$9="-",O173,IF($R$9="в кассу предприятия",O173,IF($R$9="на р/счет.",O173*1.075,"-")))</f>
        <v>731</v>
      </c>
      <c r="R173" s="166"/>
      <c r="S173" s="167">
        <f t="shared" si="44"/>
        <v>0</v>
      </c>
      <c r="T173" s="168">
        <f t="shared" si="45"/>
        <v>0</v>
      </c>
      <c r="U173" s="169" t="s">
        <v>36</v>
      </c>
      <c r="V173" s="170" t="s">
        <v>2456</v>
      </c>
      <c r="W173" s="169"/>
      <c r="X173" s="160" t="s">
        <v>2472</v>
      </c>
      <c r="Y173" s="160"/>
      <c r="Z173" s="160" t="s">
        <v>2568</v>
      </c>
      <c r="AA173" s="171" t="s">
        <v>2463</v>
      </c>
    </row>
    <row r="174" spans="1:27" s="172" customFormat="1" x14ac:dyDescent="0.35">
      <c r="A174" s="157" t="s">
        <v>3900</v>
      </c>
      <c r="B174" s="158" t="s">
        <v>339</v>
      </c>
      <c r="C174" s="159" t="s">
        <v>39</v>
      </c>
      <c r="D174" s="158" t="s">
        <v>37</v>
      </c>
      <c r="E174" s="160" t="s">
        <v>334</v>
      </c>
      <c r="F174" s="160" t="s">
        <v>335</v>
      </c>
      <c r="G174" s="160" t="s">
        <v>340</v>
      </c>
      <c r="H174" s="161" t="s">
        <v>98</v>
      </c>
      <c r="I174" s="162" t="s">
        <v>45</v>
      </c>
      <c r="J174" s="162"/>
      <c r="K174" s="162" t="s">
        <v>45</v>
      </c>
      <c r="L174" s="163" t="s">
        <v>2453</v>
      </c>
      <c r="M174" s="163">
        <v>5</v>
      </c>
      <c r="N174" s="46">
        <v>7.46</v>
      </c>
      <c r="O174" s="47">
        <f t="shared" ref="O174:O184" si="55">N174*$R$8</f>
        <v>633.05560000000003</v>
      </c>
      <c r="P174" s="164">
        <f t="shared" ref="P174:P184" si="56">IF($R$9="-",N174,IF($R$9="в кассу предприятия",N174,IF($R$9="на р/счет.",N174*1.075,"-")))</f>
        <v>7.46</v>
      </c>
      <c r="Q174" s="165">
        <f t="shared" ref="Q174:Q184" si="57">IF($R$9="-",O174,IF($R$9="в кассу предприятия",O174,IF($R$9="на р/счет.",O174*1.075,"-")))</f>
        <v>633.05560000000003</v>
      </c>
      <c r="R174" s="166"/>
      <c r="S174" s="167">
        <f t="shared" si="44"/>
        <v>0</v>
      </c>
      <c r="T174" s="168">
        <f t="shared" si="45"/>
        <v>0</v>
      </c>
      <c r="U174" s="169"/>
      <c r="V174" s="170" t="s">
        <v>2455</v>
      </c>
      <c r="W174" s="169"/>
      <c r="X174" s="160" t="s">
        <v>2472</v>
      </c>
      <c r="Y174" s="160"/>
      <c r="Z174" s="160" t="s">
        <v>2569</v>
      </c>
      <c r="AA174" s="171" t="s">
        <v>2463</v>
      </c>
    </row>
    <row r="175" spans="1:27" s="172" customFormat="1" x14ac:dyDescent="0.35">
      <c r="A175" s="157">
        <v>50</v>
      </c>
      <c r="B175" s="158" t="s">
        <v>341</v>
      </c>
      <c r="C175" s="159" t="s">
        <v>39</v>
      </c>
      <c r="D175" s="158" t="s">
        <v>37</v>
      </c>
      <c r="E175" s="160" t="s">
        <v>334</v>
      </c>
      <c r="F175" s="160" t="s">
        <v>335</v>
      </c>
      <c r="G175" s="160" t="s">
        <v>340</v>
      </c>
      <c r="H175" s="161" t="s">
        <v>64</v>
      </c>
      <c r="I175" s="162" t="s">
        <v>103</v>
      </c>
      <c r="J175" s="162"/>
      <c r="K175" s="162" t="s">
        <v>45</v>
      </c>
      <c r="L175" s="163" t="s">
        <v>2453</v>
      </c>
      <c r="M175" s="163">
        <v>5</v>
      </c>
      <c r="N175" s="46">
        <v>12.879999999999999</v>
      </c>
      <c r="O175" s="47">
        <f t="shared" si="55"/>
        <v>1092.9967999999999</v>
      </c>
      <c r="P175" s="164">
        <f t="shared" si="56"/>
        <v>12.879999999999999</v>
      </c>
      <c r="Q175" s="165">
        <f t="shared" si="57"/>
        <v>1092.9967999999999</v>
      </c>
      <c r="R175" s="166"/>
      <c r="S175" s="167">
        <f t="shared" si="44"/>
        <v>0</v>
      </c>
      <c r="T175" s="168">
        <f t="shared" si="45"/>
        <v>0</v>
      </c>
      <c r="U175" s="169"/>
      <c r="V175" s="170" t="s">
        <v>2455</v>
      </c>
      <c r="W175" s="169"/>
      <c r="X175" s="160" t="s">
        <v>2472</v>
      </c>
      <c r="Y175" s="160"/>
      <c r="Z175" s="160" t="s">
        <v>2569</v>
      </c>
      <c r="AA175" s="171" t="s">
        <v>2463</v>
      </c>
    </row>
    <row r="176" spans="1:27" s="172" customFormat="1" x14ac:dyDescent="0.35">
      <c r="A176" s="157" t="s">
        <v>3900</v>
      </c>
      <c r="B176" s="158" t="s">
        <v>3538</v>
      </c>
      <c r="C176" s="159" t="s">
        <v>39</v>
      </c>
      <c r="D176" s="158" t="s">
        <v>37</v>
      </c>
      <c r="E176" s="178" t="s">
        <v>334</v>
      </c>
      <c r="F176" s="178" t="s">
        <v>335</v>
      </c>
      <c r="G176" s="178" t="s">
        <v>343</v>
      </c>
      <c r="H176" s="179" t="s">
        <v>158</v>
      </c>
      <c r="I176" s="180" t="s">
        <v>51</v>
      </c>
      <c r="J176" s="180"/>
      <c r="K176" s="180"/>
      <c r="L176" s="163" t="s">
        <v>2453</v>
      </c>
      <c r="M176" s="163">
        <v>5</v>
      </c>
      <c r="N176" s="46">
        <v>8.7200000000000006</v>
      </c>
      <c r="O176" s="47">
        <f>N176*$R$8</f>
        <v>739.97920000000011</v>
      </c>
      <c r="P176" s="164">
        <f>IF($R$9="-",N176,IF($R$9="в кассу предприятия",N176,IF($R$9="на р/счет.",N176*1.075,"-")))</f>
        <v>8.7200000000000006</v>
      </c>
      <c r="Q176" s="165">
        <f>IF($R$9="-",O176,IF($R$9="в кассу предприятия",O176,IF($R$9="на р/счет.",O176*1.075,"-")))</f>
        <v>739.97920000000011</v>
      </c>
      <c r="R176" s="166"/>
      <c r="S176" s="167">
        <f>IF($R$9="","-",P176*R176)</f>
        <v>0</v>
      </c>
      <c r="T176" s="168">
        <f>IF($R$9="","-",Q176*R176)</f>
        <v>0</v>
      </c>
      <c r="U176" s="169"/>
      <c r="V176" s="170" t="s">
        <v>2455</v>
      </c>
      <c r="W176" s="169"/>
      <c r="X176" s="160" t="s">
        <v>2472</v>
      </c>
      <c r="Y176" s="160"/>
      <c r="Z176" s="160" t="s">
        <v>2570</v>
      </c>
      <c r="AA176" s="171" t="s">
        <v>2463</v>
      </c>
    </row>
    <row r="177" spans="1:27" s="126" customFormat="1" hidden="1" x14ac:dyDescent="0.35">
      <c r="A177" s="144">
        <v>0</v>
      </c>
      <c r="B177" s="109" t="s">
        <v>342</v>
      </c>
      <c r="C177" s="127" t="s">
        <v>39</v>
      </c>
      <c r="D177" s="109" t="s">
        <v>37</v>
      </c>
      <c r="E177" s="115" t="s">
        <v>334</v>
      </c>
      <c r="F177" s="115" t="s">
        <v>335</v>
      </c>
      <c r="G177" s="115" t="s">
        <v>343</v>
      </c>
      <c r="H177" s="116" t="s">
        <v>98</v>
      </c>
      <c r="I177" s="117"/>
      <c r="J177" s="117"/>
      <c r="K177" s="117"/>
      <c r="L177" s="114" t="s">
        <v>2453</v>
      </c>
      <c r="M177" s="114">
        <v>5</v>
      </c>
      <c r="N177" s="148">
        <v>8.379999999999999</v>
      </c>
      <c r="O177" s="149">
        <f t="shared" si="55"/>
        <v>711.12679999999989</v>
      </c>
      <c r="P177" s="128">
        <f t="shared" si="56"/>
        <v>8.379999999999999</v>
      </c>
      <c r="Q177" s="119">
        <f t="shared" si="57"/>
        <v>711.12679999999989</v>
      </c>
      <c r="R177" s="120"/>
      <c r="S177" s="121">
        <f t="shared" si="44"/>
        <v>0</v>
      </c>
      <c r="T177" s="122">
        <f t="shared" si="45"/>
        <v>0</v>
      </c>
      <c r="U177" s="129"/>
      <c r="V177" s="124" t="s">
        <v>2455</v>
      </c>
      <c r="W177" s="129"/>
      <c r="X177" s="115" t="s">
        <v>2472</v>
      </c>
      <c r="Y177" s="115"/>
      <c r="Z177" s="115" t="s">
        <v>2570</v>
      </c>
      <c r="AA177" s="125" t="s">
        <v>2463</v>
      </c>
    </row>
    <row r="178" spans="1:27" s="172" customFormat="1" x14ac:dyDescent="0.35">
      <c r="A178" s="157">
        <v>76</v>
      </c>
      <c r="B178" s="158" t="s">
        <v>344</v>
      </c>
      <c r="C178" s="159" t="s">
        <v>39</v>
      </c>
      <c r="D178" s="158" t="s">
        <v>37</v>
      </c>
      <c r="E178" s="160" t="s">
        <v>334</v>
      </c>
      <c r="F178" s="160" t="s">
        <v>335</v>
      </c>
      <c r="G178" s="160" t="s">
        <v>343</v>
      </c>
      <c r="H178" s="161" t="s">
        <v>50</v>
      </c>
      <c r="I178" s="162" t="s">
        <v>345</v>
      </c>
      <c r="J178" s="162"/>
      <c r="K178" s="162" t="s">
        <v>45</v>
      </c>
      <c r="L178" s="163" t="s">
        <v>2451</v>
      </c>
      <c r="M178" s="163">
        <v>1</v>
      </c>
      <c r="N178" s="46">
        <v>22.53</v>
      </c>
      <c r="O178" s="101">
        <f t="shared" si="55"/>
        <v>1911.8958</v>
      </c>
      <c r="P178" s="164">
        <f t="shared" si="56"/>
        <v>22.53</v>
      </c>
      <c r="Q178" s="165">
        <f t="shared" si="57"/>
        <v>1911.8958</v>
      </c>
      <c r="R178" s="166"/>
      <c r="S178" s="167">
        <f t="shared" si="44"/>
        <v>0</v>
      </c>
      <c r="T178" s="168">
        <f t="shared" si="45"/>
        <v>0</v>
      </c>
      <c r="U178" s="169"/>
      <c r="V178" s="170" t="s">
        <v>2455</v>
      </c>
      <c r="W178" s="163"/>
      <c r="X178" s="160" t="s">
        <v>2472</v>
      </c>
      <c r="Y178" s="160"/>
      <c r="Z178" s="160" t="s">
        <v>2570</v>
      </c>
      <c r="AA178" s="171" t="s">
        <v>2463</v>
      </c>
    </row>
    <row r="179" spans="1:27" s="172" customFormat="1" x14ac:dyDescent="0.35">
      <c r="A179" s="157">
        <v>60</v>
      </c>
      <c r="B179" s="158" t="s">
        <v>346</v>
      </c>
      <c r="C179" s="159" t="s">
        <v>39</v>
      </c>
      <c r="D179" s="158" t="s">
        <v>37</v>
      </c>
      <c r="E179" s="160" t="s">
        <v>334</v>
      </c>
      <c r="F179" s="160" t="s">
        <v>335</v>
      </c>
      <c r="G179" s="160" t="s">
        <v>347</v>
      </c>
      <c r="H179" s="161" t="s">
        <v>98</v>
      </c>
      <c r="I179" s="162" t="s">
        <v>45</v>
      </c>
      <c r="J179" s="162"/>
      <c r="K179" s="162" t="s">
        <v>45</v>
      </c>
      <c r="L179" s="163" t="s">
        <v>2453</v>
      </c>
      <c r="M179" s="163">
        <v>5</v>
      </c>
      <c r="N179" s="46">
        <v>8.64</v>
      </c>
      <c r="O179" s="47">
        <f t="shared" si="55"/>
        <v>733.19040000000007</v>
      </c>
      <c r="P179" s="164">
        <f t="shared" si="56"/>
        <v>8.64</v>
      </c>
      <c r="Q179" s="165">
        <f t="shared" si="57"/>
        <v>733.19040000000007</v>
      </c>
      <c r="R179" s="166"/>
      <c r="S179" s="167">
        <f t="shared" si="44"/>
        <v>0</v>
      </c>
      <c r="T179" s="168">
        <f t="shared" si="45"/>
        <v>0</v>
      </c>
      <c r="U179" s="169"/>
      <c r="V179" s="170" t="s">
        <v>2455</v>
      </c>
      <c r="W179" s="169"/>
      <c r="X179" s="160" t="s">
        <v>2472</v>
      </c>
      <c r="Y179" s="160"/>
      <c r="Z179" s="160" t="s">
        <v>2571</v>
      </c>
      <c r="AA179" s="171" t="s">
        <v>2463</v>
      </c>
    </row>
    <row r="180" spans="1:27" s="172" customFormat="1" x14ac:dyDescent="0.35">
      <c r="A180" s="157" t="s">
        <v>3900</v>
      </c>
      <c r="B180" s="158" t="s">
        <v>348</v>
      </c>
      <c r="C180" s="159" t="s">
        <v>39</v>
      </c>
      <c r="D180" s="158" t="s">
        <v>37</v>
      </c>
      <c r="E180" s="160" t="s">
        <v>334</v>
      </c>
      <c r="F180" s="160" t="s">
        <v>335</v>
      </c>
      <c r="G180" s="160" t="s">
        <v>347</v>
      </c>
      <c r="H180" s="161" t="s">
        <v>64</v>
      </c>
      <c r="I180" s="162" t="s">
        <v>51</v>
      </c>
      <c r="J180" s="162"/>
      <c r="K180" s="162" t="s">
        <v>45</v>
      </c>
      <c r="L180" s="163" t="s">
        <v>2453</v>
      </c>
      <c r="M180" s="163">
        <v>5</v>
      </c>
      <c r="N180" s="46">
        <v>10.5</v>
      </c>
      <c r="O180" s="47">
        <f t="shared" si="55"/>
        <v>891.03</v>
      </c>
      <c r="P180" s="164">
        <f t="shared" si="56"/>
        <v>10.5</v>
      </c>
      <c r="Q180" s="165">
        <f t="shared" si="57"/>
        <v>891.03</v>
      </c>
      <c r="R180" s="166"/>
      <c r="S180" s="167">
        <f t="shared" si="44"/>
        <v>0</v>
      </c>
      <c r="T180" s="168">
        <f t="shared" si="45"/>
        <v>0</v>
      </c>
      <c r="U180" s="169"/>
      <c r="V180" s="170" t="s">
        <v>2455</v>
      </c>
      <c r="W180" s="169"/>
      <c r="X180" s="160" t="s">
        <v>2472</v>
      </c>
      <c r="Y180" s="160"/>
      <c r="Z180" s="160" t="s">
        <v>2571</v>
      </c>
      <c r="AA180" s="171" t="s">
        <v>2463</v>
      </c>
    </row>
    <row r="181" spans="1:27" s="172" customFormat="1" x14ac:dyDescent="0.35">
      <c r="A181" s="157">
        <v>89</v>
      </c>
      <c r="B181" s="158" t="s">
        <v>349</v>
      </c>
      <c r="C181" s="159" t="s">
        <v>39</v>
      </c>
      <c r="D181" s="158" t="s">
        <v>37</v>
      </c>
      <c r="E181" s="160" t="s">
        <v>334</v>
      </c>
      <c r="F181" s="160" t="s">
        <v>335</v>
      </c>
      <c r="G181" s="160" t="s">
        <v>347</v>
      </c>
      <c r="H181" s="161" t="s">
        <v>64</v>
      </c>
      <c r="I181" s="162" t="s">
        <v>103</v>
      </c>
      <c r="J181" s="162"/>
      <c r="K181" s="162" t="s">
        <v>45</v>
      </c>
      <c r="L181" s="163" t="s">
        <v>2453</v>
      </c>
      <c r="M181" s="163">
        <v>5</v>
      </c>
      <c r="N181" s="46">
        <v>14.06</v>
      </c>
      <c r="O181" s="47">
        <f t="shared" si="55"/>
        <v>1193.1315999999999</v>
      </c>
      <c r="P181" s="164">
        <f t="shared" si="56"/>
        <v>14.06</v>
      </c>
      <c r="Q181" s="165">
        <f t="shared" si="57"/>
        <v>1193.1315999999999</v>
      </c>
      <c r="R181" s="166"/>
      <c r="S181" s="167">
        <f t="shared" si="44"/>
        <v>0</v>
      </c>
      <c r="T181" s="168">
        <f t="shared" si="45"/>
        <v>0</v>
      </c>
      <c r="U181" s="169"/>
      <c r="V181" s="170" t="s">
        <v>2455</v>
      </c>
      <c r="W181" s="169"/>
      <c r="X181" s="160" t="s">
        <v>2472</v>
      </c>
      <c r="Y181" s="160"/>
      <c r="Z181" s="160" t="s">
        <v>2571</v>
      </c>
      <c r="AA181" s="171" t="s">
        <v>2463</v>
      </c>
    </row>
    <row r="182" spans="1:27" s="126" customFormat="1" hidden="1" x14ac:dyDescent="0.35">
      <c r="A182" s="144">
        <v>0</v>
      </c>
      <c r="B182" s="109" t="s">
        <v>350</v>
      </c>
      <c r="C182" s="110" t="s">
        <v>39</v>
      </c>
      <c r="D182" s="109" t="s">
        <v>37</v>
      </c>
      <c r="E182" s="115" t="s">
        <v>334</v>
      </c>
      <c r="F182" s="115" t="s">
        <v>335</v>
      </c>
      <c r="G182" s="115" t="s">
        <v>351</v>
      </c>
      <c r="H182" s="116" t="s">
        <v>98</v>
      </c>
      <c r="I182" s="117" t="s">
        <v>45</v>
      </c>
      <c r="J182" s="117"/>
      <c r="K182" s="117" t="s">
        <v>45</v>
      </c>
      <c r="L182" s="114" t="s">
        <v>2451</v>
      </c>
      <c r="M182" s="114">
        <v>5</v>
      </c>
      <c r="N182" s="148">
        <v>7.77</v>
      </c>
      <c r="O182" s="149">
        <f t="shared" si="55"/>
        <v>659.36219999999992</v>
      </c>
      <c r="P182" s="118">
        <f t="shared" si="56"/>
        <v>7.77</v>
      </c>
      <c r="Q182" s="119">
        <f t="shared" si="57"/>
        <v>659.36219999999992</v>
      </c>
      <c r="R182" s="120"/>
      <c r="S182" s="121">
        <f t="shared" si="44"/>
        <v>0</v>
      </c>
      <c r="T182" s="122">
        <f t="shared" si="45"/>
        <v>0</v>
      </c>
      <c r="U182" s="123"/>
      <c r="V182" s="124" t="s">
        <v>2455</v>
      </c>
      <c r="W182" s="114"/>
      <c r="X182" s="115" t="s">
        <v>2469</v>
      </c>
      <c r="Y182" s="115"/>
      <c r="Z182" s="115" t="s">
        <v>2572</v>
      </c>
      <c r="AA182" s="125" t="s">
        <v>2463</v>
      </c>
    </row>
    <row r="183" spans="1:27" s="172" customFormat="1" x14ac:dyDescent="0.35">
      <c r="A183" s="157">
        <v>20</v>
      </c>
      <c r="B183" s="158" t="s">
        <v>352</v>
      </c>
      <c r="C183" s="159" t="s">
        <v>39</v>
      </c>
      <c r="D183" s="158" t="s">
        <v>37</v>
      </c>
      <c r="E183" s="160" t="s">
        <v>334</v>
      </c>
      <c r="F183" s="160" t="s">
        <v>335</v>
      </c>
      <c r="G183" s="160" t="s">
        <v>351</v>
      </c>
      <c r="H183" s="161" t="s">
        <v>353</v>
      </c>
      <c r="I183" s="162" t="s">
        <v>116</v>
      </c>
      <c r="J183" s="162"/>
      <c r="K183" s="162" t="s">
        <v>45</v>
      </c>
      <c r="L183" s="163" t="s">
        <v>2451</v>
      </c>
      <c r="M183" s="163">
        <v>5</v>
      </c>
      <c r="N183" s="46">
        <v>12.57</v>
      </c>
      <c r="O183" s="47">
        <f t="shared" si="55"/>
        <v>1066.6902</v>
      </c>
      <c r="P183" s="164">
        <f t="shared" si="56"/>
        <v>12.57</v>
      </c>
      <c r="Q183" s="165">
        <f t="shared" si="57"/>
        <v>1066.6902</v>
      </c>
      <c r="R183" s="166"/>
      <c r="S183" s="167">
        <f t="shared" si="44"/>
        <v>0</v>
      </c>
      <c r="T183" s="168">
        <f t="shared" si="45"/>
        <v>0</v>
      </c>
      <c r="U183" s="169"/>
      <c r="V183" s="170" t="s">
        <v>2455</v>
      </c>
      <c r="W183" s="169"/>
      <c r="X183" s="160" t="s">
        <v>2469</v>
      </c>
      <c r="Y183" s="160"/>
      <c r="Z183" s="160" t="s">
        <v>2572</v>
      </c>
      <c r="AA183" s="171" t="s">
        <v>2463</v>
      </c>
    </row>
    <row r="184" spans="1:27" s="126" customFormat="1" hidden="1" x14ac:dyDescent="0.35">
      <c r="A184" s="144">
        <v>0</v>
      </c>
      <c r="B184" s="109" t="s">
        <v>354</v>
      </c>
      <c r="C184" s="110" t="s">
        <v>39</v>
      </c>
      <c r="D184" s="109" t="s">
        <v>37</v>
      </c>
      <c r="E184" s="115" t="s">
        <v>334</v>
      </c>
      <c r="F184" s="115" t="s">
        <v>335</v>
      </c>
      <c r="G184" s="115" t="s">
        <v>355</v>
      </c>
      <c r="H184" s="116" t="s">
        <v>98</v>
      </c>
      <c r="I184" s="117" t="s">
        <v>45</v>
      </c>
      <c r="J184" s="117"/>
      <c r="K184" s="117" t="s">
        <v>45</v>
      </c>
      <c r="L184" s="114" t="s">
        <v>2453</v>
      </c>
      <c r="M184" s="114">
        <v>5</v>
      </c>
      <c r="N184" s="148">
        <v>7.46</v>
      </c>
      <c r="O184" s="149">
        <f t="shared" si="55"/>
        <v>633.05560000000003</v>
      </c>
      <c r="P184" s="118">
        <f t="shared" si="56"/>
        <v>7.46</v>
      </c>
      <c r="Q184" s="119">
        <f t="shared" si="57"/>
        <v>633.05560000000003</v>
      </c>
      <c r="R184" s="120"/>
      <c r="S184" s="121">
        <f t="shared" si="44"/>
        <v>0</v>
      </c>
      <c r="T184" s="122">
        <f t="shared" si="45"/>
        <v>0</v>
      </c>
      <c r="U184" s="123"/>
      <c r="V184" s="124" t="s">
        <v>2455</v>
      </c>
      <c r="W184" s="114"/>
      <c r="X184" s="115" t="s">
        <v>2472</v>
      </c>
      <c r="Y184" s="115"/>
      <c r="Z184" s="115" t="s">
        <v>2573</v>
      </c>
      <c r="AA184" s="125" t="s">
        <v>2463</v>
      </c>
    </row>
    <row r="185" spans="1:27" s="126" customFormat="1" hidden="1" x14ac:dyDescent="0.35">
      <c r="A185" s="144">
        <v>0</v>
      </c>
      <c r="B185" s="109" t="s">
        <v>356</v>
      </c>
      <c r="C185" s="110" t="s">
        <v>208</v>
      </c>
      <c r="D185" s="109" t="s">
        <v>37</v>
      </c>
      <c r="E185" s="115" t="s">
        <v>334</v>
      </c>
      <c r="F185" s="115" t="s">
        <v>335</v>
      </c>
      <c r="G185" s="115" t="s">
        <v>357</v>
      </c>
      <c r="H185" s="116" t="s">
        <v>98</v>
      </c>
      <c r="I185" s="117" t="s">
        <v>45</v>
      </c>
      <c r="J185" s="117"/>
      <c r="K185" s="117" t="s">
        <v>45</v>
      </c>
      <c r="L185" s="114" t="s">
        <v>2451</v>
      </c>
      <c r="M185" s="114">
        <v>5</v>
      </c>
      <c r="N185" s="150">
        <f>O185/$R$8</f>
        <v>7.5889700683478667</v>
      </c>
      <c r="O185" s="149">
        <v>644</v>
      </c>
      <c r="P185" s="130">
        <f>IF($R$9="-",N185,IF($R$9="в кассу предприятия",N185,IF($R$9="на р/счет.",N185*1.075,"-")))</f>
        <v>7.5889700683478667</v>
      </c>
      <c r="Q185" s="131">
        <f>IF($R$9="-",O185,IF($R$9="в кассу предприятия",O185,IF($R$9="на р/счет.",O185*1.075,"-")))</f>
        <v>644</v>
      </c>
      <c r="R185" s="120"/>
      <c r="S185" s="121">
        <f t="shared" si="44"/>
        <v>0</v>
      </c>
      <c r="T185" s="122">
        <f t="shared" si="45"/>
        <v>0</v>
      </c>
      <c r="U185" s="123" t="s">
        <v>36</v>
      </c>
      <c r="V185" s="124" t="s">
        <v>2455</v>
      </c>
      <c r="W185" s="114"/>
      <c r="X185" s="115" t="s">
        <v>2469</v>
      </c>
      <c r="Y185" s="115"/>
      <c r="Z185" s="115" t="s">
        <v>2574</v>
      </c>
      <c r="AA185" s="125" t="s">
        <v>2463</v>
      </c>
    </row>
    <row r="186" spans="1:27" s="172" customFormat="1" x14ac:dyDescent="0.35">
      <c r="A186" s="157" t="s">
        <v>3900</v>
      </c>
      <c r="B186" s="158" t="s">
        <v>358</v>
      </c>
      <c r="C186" s="159" t="s">
        <v>39</v>
      </c>
      <c r="D186" s="158" t="s">
        <v>37</v>
      </c>
      <c r="E186" s="160" t="s">
        <v>334</v>
      </c>
      <c r="F186" s="160" t="s">
        <v>335</v>
      </c>
      <c r="G186" s="160" t="s">
        <v>359</v>
      </c>
      <c r="H186" s="161" t="s">
        <v>98</v>
      </c>
      <c r="I186" s="162" t="s">
        <v>45</v>
      </c>
      <c r="J186" s="162"/>
      <c r="K186" s="162" t="s">
        <v>45</v>
      </c>
      <c r="L186" s="163" t="s">
        <v>2453</v>
      </c>
      <c r="M186" s="163">
        <v>5</v>
      </c>
      <c r="N186" s="46">
        <v>7.75</v>
      </c>
      <c r="O186" s="47">
        <f t="shared" ref="O186:O188" si="58">N186*$R$8</f>
        <v>657.66499999999996</v>
      </c>
      <c r="P186" s="164">
        <f t="shared" ref="P186:P188" si="59">IF($R$9="-",N186,IF($R$9="в кассу предприятия",N186,IF($R$9="на р/счет.",N186*1.075,"-")))</f>
        <v>7.75</v>
      </c>
      <c r="Q186" s="165">
        <f t="shared" ref="Q186:Q188" si="60">IF($R$9="-",O186,IF($R$9="в кассу предприятия",O186,IF($R$9="на р/счет.",O186*1.075,"-")))</f>
        <v>657.66499999999996</v>
      </c>
      <c r="R186" s="166"/>
      <c r="S186" s="167">
        <f t="shared" si="44"/>
        <v>0</v>
      </c>
      <c r="T186" s="168">
        <f t="shared" si="45"/>
        <v>0</v>
      </c>
      <c r="U186" s="169"/>
      <c r="V186" s="170" t="s">
        <v>2455</v>
      </c>
      <c r="W186" s="169"/>
      <c r="X186" s="160" t="s">
        <v>2469</v>
      </c>
      <c r="Y186" s="160"/>
      <c r="Z186" s="160" t="s">
        <v>2575</v>
      </c>
      <c r="AA186" s="171" t="s">
        <v>2463</v>
      </c>
    </row>
    <row r="187" spans="1:27" s="172" customFormat="1" x14ac:dyDescent="0.35">
      <c r="A187" s="157">
        <v>70</v>
      </c>
      <c r="B187" s="158" t="s">
        <v>3541</v>
      </c>
      <c r="C187" s="159" t="s">
        <v>39</v>
      </c>
      <c r="D187" s="158" t="s">
        <v>37</v>
      </c>
      <c r="E187" s="178" t="s">
        <v>334</v>
      </c>
      <c r="F187" s="178" t="s">
        <v>335</v>
      </c>
      <c r="G187" s="178" t="s">
        <v>359</v>
      </c>
      <c r="H187" s="179" t="s">
        <v>64</v>
      </c>
      <c r="I187" s="180" t="s">
        <v>103</v>
      </c>
      <c r="J187" s="180"/>
      <c r="K187" s="180"/>
      <c r="L187" s="163" t="s">
        <v>2453</v>
      </c>
      <c r="M187" s="163">
        <v>5</v>
      </c>
      <c r="N187" s="46">
        <v>11.99</v>
      </c>
      <c r="O187" s="47">
        <f>N187*$R$8</f>
        <v>1017.4714</v>
      </c>
      <c r="P187" s="164">
        <f>IF($R$9="-",N187,IF($R$9="в кассу предприятия",N187,IF($R$9="на р/счет.",N187*1.075,"-")))</f>
        <v>11.99</v>
      </c>
      <c r="Q187" s="165">
        <f>IF($R$9="-",O187,IF($R$9="в кассу предприятия",O187,IF($R$9="на р/счет.",O187*1.075,"-")))</f>
        <v>1017.4714</v>
      </c>
      <c r="R187" s="166"/>
      <c r="S187" s="167">
        <f>IF($R$9="","-",P187*R187)</f>
        <v>0</v>
      </c>
      <c r="T187" s="168">
        <f>IF($R$9="","-",Q187*R187)</f>
        <v>0</v>
      </c>
      <c r="U187" s="169"/>
      <c r="V187" s="170" t="s">
        <v>2455</v>
      </c>
      <c r="W187" s="169"/>
      <c r="X187" s="160" t="s">
        <v>2472</v>
      </c>
      <c r="Y187" s="160"/>
      <c r="Z187" s="160" t="s">
        <v>2575</v>
      </c>
      <c r="AA187" s="171" t="s">
        <v>2463</v>
      </c>
    </row>
    <row r="188" spans="1:27" s="172" customFormat="1" x14ac:dyDescent="0.35">
      <c r="A188" s="157">
        <v>27</v>
      </c>
      <c r="B188" s="158" t="s">
        <v>360</v>
      </c>
      <c r="C188" s="159" t="s">
        <v>39</v>
      </c>
      <c r="D188" s="158" t="s">
        <v>37</v>
      </c>
      <c r="E188" s="160" t="s">
        <v>334</v>
      </c>
      <c r="F188" s="160" t="s">
        <v>335</v>
      </c>
      <c r="G188" s="160" t="s">
        <v>361</v>
      </c>
      <c r="H188" s="161" t="s">
        <v>50</v>
      </c>
      <c r="I188" s="162" t="s">
        <v>362</v>
      </c>
      <c r="J188" s="162"/>
      <c r="K188" s="162" t="s">
        <v>45</v>
      </c>
      <c r="L188" s="163" t="s">
        <v>2451</v>
      </c>
      <c r="M188" s="163">
        <v>1</v>
      </c>
      <c r="N188" s="46">
        <v>22.53</v>
      </c>
      <c r="O188" s="47">
        <f t="shared" si="58"/>
        <v>1911.8958</v>
      </c>
      <c r="P188" s="164">
        <f t="shared" si="59"/>
        <v>22.53</v>
      </c>
      <c r="Q188" s="165">
        <f t="shared" si="60"/>
        <v>1911.8958</v>
      </c>
      <c r="R188" s="166"/>
      <c r="S188" s="167">
        <f t="shared" si="44"/>
        <v>0</v>
      </c>
      <c r="T188" s="168">
        <f t="shared" si="45"/>
        <v>0</v>
      </c>
      <c r="U188" s="169"/>
      <c r="V188" s="170" t="s">
        <v>2455</v>
      </c>
      <c r="W188" s="169"/>
      <c r="X188" s="160" t="s">
        <v>2472</v>
      </c>
      <c r="Y188" s="160"/>
      <c r="Z188" s="160" t="s">
        <v>2576</v>
      </c>
      <c r="AA188" s="171" t="s">
        <v>2463</v>
      </c>
    </row>
    <row r="189" spans="1:27" s="126" customFormat="1" hidden="1" x14ac:dyDescent="0.35">
      <c r="A189" s="144">
        <v>0</v>
      </c>
      <c r="B189" s="109" t="s">
        <v>363</v>
      </c>
      <c r="C189" s="110" t="s">
        <v>208</v>
      </c>
      <c r="D189" s="109" t="s">
        <v>37</v>
      </c>
      <c r="E189" s="115" t="s">
        <v>364</v>
      </c>
      <c r="F189" s="115" t="s">
        <v>365</v>
      </c>
      <c r="G189" s="115" t="s">
        <v>45</v>
      </c>
      <c r="H189" s="116" t="s">
        <v>251</v>
      </c>
      <c r="I189" s="117" t="s">
        <v>116</v>
      </c>
      <c r="J189" s="117"/>
      <c r="K189" s="117" t="s">
        <v>45</v>
      </c>
      <c r="L189" s="114" t="s">
        <v>2451</v>
      </c>
      <c r="M189" s="114">
        <v>5</v>
      </c>
      <c r="N189" s="150">
        <f>O189/$R$8</f>
        <v>5.7388640113127503</v>
      </c>
      <c r="O189" s="149">
        <v>487</v>
      </c>
      <c r="P189" s="130">
        <f>IF($R$9="-",N189,IF($R$9="в кассу предприятия",N189,IF($R$9="на р/счет.",N189*1.075,"-")))</f>
        <v>5.7388640113127503</v>
      </c>
      <c r="Q189" s="131">
        <f>IF($R$9="-",O189,IF($R$9="в кассу предприятия",O189,IF($R$9="на р/счет.",O189*1.075,"-")))</f>
        <v>487</v>
      </c>
      <c r="R189" s="120"/>
      <c r="S189" s="121">
        <f t="shared" si="44"/>
        <v>0</v>
      </c>
      <c r="T189" s="122">
        <f t="shared" si="45"/>
        <v>0</v>
      </c>
      <c r="U189" s="123" t="s">
        <v>36</v>
      </c>
      <c r="V189" s="124" t="s">
        <v>2455</v>
      </c>
      <c r="W189" s="114"/>
      <c r="X189" s="115" t="s">
        <v>2469</v>
      </c>
      <c r="Y189" s="115"/>
      <c r="Z189" s="115" t="s">
        <v>2577</v>
      </c>
      <c r="AA189" s="125" t="s">
        <v>2463</v>
      </c>
    </row>
    <row r="190" spans="1:27" s="172" customFormat="1" x14ac:dyDescent="0.35">
      <c r="A190" s="157">
        <v>60</v>
      </c>
      <c r="B190" s="158" t="s">
        <v>3542</v>
      </c>
      <c r="C190" s="159" t="s">
        <v>39</v>
      </c>
      <c r="D190" s="158" t="s">
        <v>37</v>
      </c>
      <c r="E190" s="178" t="s">
        <v>364</v>
      </c>
      <c r="F190" s="178" t="s">
        <v>365</v>
      </c>
      <c r="G190" s="178" t="s">
        <v>3543</v>
      </c>
      <c r="H190" s="179" t="s">
        <v>64</v>
      </c>
      <c r="I190" s="180" t="s">
        <v>103</v>
      </c>
      <c r="J190" s="180"/>
      <c r="K190" s="180"/>
      <c r="L190" s="163" t="s">
        <v>2453</v>
      </c>
      <c r="M190" s="163">
        <v>5</v>
      </c>
      <c r="N190" s="46">
        <v>12.82</v>
      </c>
      <c r="O190" s="47">
        <f>N190*$R$8</f>
        <v>1087.9051999999999</v>
      </c>
      <c r="P190" s="164">
        <f>IF($R$9="-",N190,IF($R$9="в кассу предприятия",N190,IF($R$9="на р/счет.",N190*1.075,"-")))</f>
        <v>12.82</v>
      </c>
      <c r="Q190" s="165">
        <f>IF($R$9="-",O190,IF($R$9="в кассу предприятия",O190,IF($R$9="на р/счет.",O190*1.075,"-")))</f>
        <v>1087.9051999999999</v>
      </c>
      <c r="R190" s="166"/>
      <c r="S190" s="167">
        <f>IF($R$9="","-",P190*R190)</f>
        <v>0</v>
      </c>
      <c r="T190" s="168">
        <f>IF($R$9="","-",Q190*R190)</f>
        <v>0</v>
      </c>
      <c r="U190" s="169"/>
      <c r="V190" s="170" t="s">
        <v>2455</v>
      </c>
      <c r="W190" s="169"/>
      <c r="X190" s="160" t="s">
        <v>2472</v>
      </c>
      <c r="Y190" s="160"/>
      <c r="Z190" s="160" t="s">
        <v>3576</v>
      </c>
      <c r="AA190" s="171" t="s">
        <v>2463</v>
      </c>
    </row>
    <row r="191" spans="1:27" s="172" customFormat="1" x14ac:dyDescent="0.35">
      <c r="A191" s="157" t="s">
        <v>3900</v>
      </c>
      <c r="B191" s="158" t="s">
        <v>366</v>
      </c>
      <c r="C191" s="159" t="s">
        <v>39</v>
      </c>
      <c r="D191" s="158" t="s">
        <v>37</v>
      </c>
      <c r="E191" s="160" t="s">
        <v>364</v>
      </c>
      <c r="F191" s="160" t="s">
        <v>365</v>
      </c>
      <c r="G191" s="160" t="s">
        <v>367</v>
      </c>
      <c r="H191" s="161" t="s">
        <v>368</v>
      </c>
      <c r="I191" s="162" t="s">
        <v>58</v>
      </c>
      <c r="J191" s="162"/>
      <c r="K191" s="162" t="s">
        <v>45</v>
      </c>
      <c r="L191" s="163" t="s">
        <v>2451</v>
      </c>
      <c r="M191" s="163">
        <v>5</v>
      </c>
      <c r="N191" s="46">
        <v>7.47</v>
      </c>
      <c r="O191" s="47">
        <f t="shared" ref="O191:O195" si="61">N191*$R$8</f>
        <v>633.90419999999995</v>
      </c>
      <c r="P191" s="164">
        <f t="shared" ref="P191:P195" si="62">IF($R$9="-",N191,IF($R$9="в кассу предприятия",N191,IF($R$9="на р/счет.",N191*1.075,"-")))</f>
        <v>7.47</v>
      </c>
      <c r="Q191" s="165">
        <f t="shared" ref="Q191:Q195" si="63">IF($R$9="-",O191,IF($R$9="в кассу предприятия",O191,IF($R$9="на р/счет.",O191*1.075,"-")))</f>
        <v>633.90419999999995</v>
      </c>
      <c r="R191" s="166"/>
      <c r="S191" s="167">
        <f t="shared" si="44"/>
        <v>0</v>
      </c>
      <c r="T191" s="168">
        <f t="shared" si="45"/>
        <v>0</v>
      </c>
      <c r="U191" s="169"/>
      <c r="V191" s="170" t="s">
        <v>2455</v>
      </c>
      <c r="W191" s="169"/>
      <c r="X191" s="160" t="s">
        <v>2472</v>
      </c>
      <c r="Y191" s="160"/>
      <c r="Z191" s="160" t="s">
        <v>2578</v>
      </c>
      <c r="AA191" s="171" t="s">
        <v>2463</v>
      </c>
    </row>
    <row r="192" spans="1:27" s="126" customFormat="1" hidden="1" x14ac:dyDescent="0.35">
      <c r="A192" s="144">
        <v>0</v>
      </c>
      <c r="B192" s="109" t="s">
        <v>369</v>
      </c>
      <c r="C192" s="127" t="s">
        <v>39</v>
      </c>
      <c r="D192" s="109" t="s">
        <v>37</v>
      </c>
      <c r="E192" s="115" t="s">
        <v>364</v>
      </c>
      <c r="F192" s="115" t="s">
        <v>365</v>
      </c>
      <c r="G192" s="115" t="s">
        <v>367</v>
      </c>
      <c r="H192" s="116" t="s">
        <v>64</v>
      </c>
      <c r="I192" s="117" t="s">
        <v>65</v>
      </c>
      <c r="J192" s="117"/>
      <c r="K192" s="117" t="s">
        <v>45</v>
      </c>
      <c r="L192" s="114" t="s">
        <v>2453</v>
      </c>
      <c r="M192" s="114">
        <v>5</v>
      </c>
      <c r="N192" s="148">
        <v>12.82</v>
      </c>
      <c r="O192" s="149">
        <f t="shared" si="61"/>
        <v>1087.9051999999999</v>
      </c>
      <c r="P192" s="128">
        <f t="shared" si="62"/>
        <v>12.82</v>
      </c>
      <c r="Q192" s="119">
        <f t="shared" si="63"/>
        <v>1087.9051999999999</v>
      </c>
      <c r="R192" s="120"/>
      <c r="S192" s="121">
        <f t="shared" si="44"/>
        <v>0</v>
      </c>
      <c r="T192" s="122">
        <f t="shared" si="45"/>
        <v>0</v>
      </c>
      <c r="U192" s="129"/>
      <c r="V192" s="124" t="s">
        <v>2455</v>
      </c>
      <c r="W192" s="129"/>
      <c r="X192" s="115" t="s">
        <v>2472</v>
      </c>
      <c r="Y192" s="115"/>
      <c r="Z192" s="115" t="s">
        <v>2578</v>
      </c>
      <c r="AA192" s="125" t="s">
        <v>2463</v>
      </c>
    </row>
    <row r="193" spans="1:27" s="126" customFormat="1" hidden="1" x14ac:dyDescent="0.35">
      <c r="A193" s="144">
        <v>0</v>
      </c>
      <c r="B193" s="109" t="s">
        <v>370</v>
      </c>
      <c r="C193" s="110" t="s">
        <v>39</v>
      </c>
      <c r="D193" s="109" t="s">
        <v>37</v>
      </c>
      <c r="E193" s="111" t="s">
        <v>364</v>
      </c>
      <c r="F193" s="111" t="s">
        <v>365</v>
      </c>
      <c r="G193" s="111" t="s">
        <v>371</v>
      </c>
      <c r="H193" s="112" t="s">
        <v>64</v>
      </c>
      <c r="I193" s="113" t="s">
        <v>103</v>
      </c>
      <c r="J193" s="113"/>
      <c r="K193" s="113" t="s">
        <v>45</v>
      </c>
      <c r="L193" s="114" t="s">
        <v>2453</v>
      </c>
      <c r="M193" s="114">
        <v>5</v>
      </c>
      <c r="N193" s="148">
        <v>12.82</v>
      </c>
      <c r="O193" s="149">
        <f t="shared" si="61"/>
        <v>1087.9051999999999</v>
      </c>
      <c r="P193" s="118">
        <f t="shared" si="62"/>
        <v>12.82</v>
      </c>
      <c r="Q193" s="119">
        <f t="shared" si="63"/>
        <v>1087.9051999999999</v>
      </c>
      <c r="R193" s="120"/>
      <c r="S193" s="121">
        <f t="shared" si="44"/>
        <v>0</v>
      </c>
      <c r="T193" s="122">
        <f t="shared" si="45"/>
        <v>0</v>
      </c>
      <c r="U193" s="123"/>
      <c r="V193" s="124" t="s">
        <v>2455</v>
      </c>
      <c r="W193" s="123"/>
      <c r="X193" s="111" t="s">
        <v>2464</v>
      </c>
      <c r="Y193" s="115" t="s">
        <v>2579</v>
      </c>
      <c r="Z193" s="115" t="s">
        <v>2580</v>
      </c>
      <c r="AA193" s="147" t="s">
        <v>2463</v>
      </c>
    </row>
    <row r="194" spans="1:27" s="126" customFormat="1" hidden="1" x14ac:dyDescent="0.35">
      <c r="A194" s="156">
        <v>0</v>
      </c>
      <c r="B194" s="109" t="s">
        <v>372</v>
      </c>
      <c r="C194" s="110" t="s">
        <v>39</v>
      </c>
      <c r="D194" s="109" t="s">
        <v>37</v>
      </c>
      <c r="E194" s="115" t="s">
        <v>373</v>
      </c>
      <c r="F194" s="115" t="s">
        <v>374</v>
      </c>
      <c r="G194" s="115" t="s">
        <v>375</v>
      </c>
      <c r="H194" s="116" t="s">
        <v>353</v>
      </c>
      <c r="I194" s="117" t="s">
        <v>78</v>
      </c>
      <c r="J194" s="117"/>
      <c r="K194" s="117" t="s">
        <v>45</v>
      </c>
      <c r="L194" s="114" t="s">
        <v>2451</v>
      </c>
      <c r="M194" s="114">
        <v>5</v>
      </c>
      <c r="N194" s="46">
        <v>12.19</v>
      </c>
      <c r="O194" s="47">
        <f t="shared" si="61"/>
        <v>1034.4433999999999</v>
      </c>
      <c r="P194" s="118">
        <f t="shared" si="62"/>
        <v>12.19</v>
      </c>
      <c r="Q194" s="119">
        <f t="shared" si="63"/>
        <v>1034.4433999999999</v>
      </c>
      <c r="R194" s="120"/>
      <c r="S194" s="121">
        <f t="shared" si="44"/>
        <v>0</v>
      </c>
      <c r="T194" s="122">
        <f t="shared" si="45"/>
        <v>0</v>
      </c>
      <c r="U194" s="123"/>
      <c r="V194" s="124" t="s">
        <v>2455</v>
      </c>
      <c r="W194" s="123"/>
      <c r="X194" s="115" t="s">
        <v>2469</v>
      </c>
      <c r="Y194" s="115"/>
      <c r="Z194" s="115" t="s">
        <v>2581</v>
      </c>
      <c r="AA194" s="147" t="s">
        <v>2463</v>
      </c>
    </row>
    <row r="195" spans="1:27" s="172" customFormat="1" x14ac:dyDescent="0.35">
      <c r="A195" s="157" t="s">
        <v>3900</v>
      </c>
      <c r="B195" s="158" t="s">
        <v>438</v>
      </c>
      <c r="C195" s="159" t="s">
        <v>39</v>
      </c>
      <c r="D195" s="158" t="s">
        <v>37</v>
      </c>
      <c r="E195" s="160" t="s">
        <v>373</v>
      </c>
      <c r="F195" s="160" t="s">
        <v>374</v>
      </c>
      <c r="G195" s="160" t="s">
        <v>377</v>
      </c>
      <c r="H195" s="161" t="s">
        <v>98</v>
      </c>
      <c r="I195" s="162" t="s">
        <v>116</v>
      </c>
      <c r="J195" s="162"/>
      <c r="K195" s="162" t="s">
        <v>45</v>
      </c>
      <c r="L195" s="163" t="s">
        <v>3533</v>
      </c>
      <c r="M195" s="163">
        <v>5</v>
      </c>
      <c r="N195" s="46">
        <v>7.45</v>
      </c>
      <c r="O195" s="47">
        <f t="shared" si="61"/>
        <v>632.20699999999999</v>
      </c>
      <c r="P195" s="164">
        <f t="shared" si="62"/>
        <v>7.45</v>
      </c>
      <c r="Q195" s="165">
        <f t="shared" si="63"/>
        <v>632.20699999999999</v>
      </c>
      <c r="R195" s="166"/>
      <c r="S195" s="167">
        <f t="shared" si="44"/>
        <v>0</v>
      </c>
      <c r="T195" s="168">
        <f t="shared" si="45"/>
        <v>0</v>
      </c>
      <c r="U195" s="169"/>
      <c r="V195" s="170" t="s">
        <v>2455</v>
      </c>
      <c r="W195" s="169"/>
      <c r="X195" s="160" t="s">
        <v>2472</v>
      </c>
      <c r="Y195" s="160"/>
      <c r="Z195" s="160" t="s">
        <v>2582</v>
      </c>
      <c r="AA195" s="171" t="s">
        <v>2463</v>
      </c>
    </row>
    <row r="196" spans="1:27" s="172" customFormat="1" x14ac:dyDescent="0.35">
      <c r="A196" s="157">
        <v>10</v>
      </c>
      <c r="B196" s="158" t="s">
        <v>376</v>
      </c>
      <c r="C196" s="159" t="s">
        <v>208</v>
      </c>
      <c r="D196" s="158" t="s">
        <v>37</v>
      </c>
      <c r="E196" s="160" t="s">
        <v>373</v>
      </c>
      <c r="F196" s="160" t="s">
        <v>374</v>
      </c>
      <c r="G196" s="160" t="s">
        <v>377</v>
      </c>
      <c r="H196" s="161" t="s">
        <v>64</v>
      </c>
      <c r="I196" s="162" t="s">
        <v>378</v>
      </c>
      <c r="J196" s="162"/>
      <c r="K196" s="162" t="s">
        <v>45</v>
      </c>
      <c r="L196" s="163" t="s">
        <v>2452</v>
      </c>
      <c r="M196" s="163">
        <v>5</v>
      </c>
      <c r="N196" s="49">
        <f>O196/$R$8</f>
        <v>5.1496582606646237</v>
      </c>
      <c r="O196" s="47">
        <v>437</v>
      </c>
      <c r="P196" s="176">
        <f>IF($R$9="-",N196,IF($R$9="в кассу предприятия",N196,IF($R$9="на р/счет.",N196*1.075,"-")))</f>
        <v>5.1496582606646237</v>
      </c>
      <c r="Q196" s="177">
        <f>IF($R$9="-",O196,IF($R$9="в кассу предприятия",O196,IF($R$9="на р/счет.",O196*1.075,"-")))</f>
        <v>437</v>
      </c>
      <c r="R196" s="166"/>
      <c r="S196" s="167">
        <f t="shared" si="44"/>
        <v>0</v>
      </c>
      <c r="T196" s="168">
        <f t="shared" si="45"/>
        <v>0</v>
      </c>
      <c r="U196" s="169" t="s">
        <v>36</v>
      </c>
      <c r="V196" s="170" t="s">
        <v>2456</v>
      </c>
      <c r="W196" s="169"/>
      <c r="X196" s="160" t="s">
        <v>2472</v>
      </c>
      <c r="Y196" s="160"/>
      <c r="Z196" s="160" t="s">
        <v>2582</v>
      </c>
      <c r="AA196" s="171" t="s">
        <v>2463</v>
      </c>
    </row>
    <row r="197" spans="1:27" s="172" customFormat="1" x14ac:dyDescent="0.35">
      <c r="A197" s="157">
        <v>2</v>
      </c>
      <c r="B197" s="158" t="s">
        <v>379</v>
      </c>
      <c r="C197" s="159" t="s">
        <v>39</v>
      </c>
      <c r="D197" s="158" t="s">
        <v>37</v>
      </c>
      <c r="E197" s="173" t="s">
        <v>373</v>
      </c>
      <c r="F197" s="173" t="s">
        <v>374</v>
      </c>
      <c r="G197" s="173" t="s">
        <v>380</v>
      </c>
      <c r="H197" s="174" t="s">
        <v>50</v>
      </c>
      <c r="I197" s="175" t="s">
        <v>45</v>
      </c>
      <c r="J197" s="175"/>
      <c r="K197" s="175" t="s">
        <v>381</v>
      </c>
      <c r="L197" s="163" t="s">
        <v>2453</v>
      </c>
      <c r="M197" s="163">
        <v>1</v>
      </c>
      <c r="N197" s="148">
        <v>45.489999999999995</v>
      </c>
      <c r="O197" s="149">
        <f t="shared" ref="O197:O201" si="64">N197*$R$8</f>
        <v>3860.2813999999994</v>
      </c>
      <c r="P197" s="164">
        <f t="shared" ref="P197:P201" si="65">IF($R$9="-",N197,IF($R$9="в кассу предприятия",N197,IF($R$9="на р/счет.",N197*1.075,"-")))</f>
        <v>45.489999999999995</v>
      </c>
      <c r="Q197" s="165">
        <f t="shared" ref="Q197:Q201" si="66">IF($R$9="-",O197,IF($R$9="в кассу предприятия",O197,IF($R$9="на р/счет.",O197*1.075,"-")))</f>
        <v>3860.2813999999994</v>
      </c>
      <c r="R197" s="166"/>
      <c r="S197" s="167">
        <f t="shared" si="44"/>
        <v>0</v>
      </c>
      <c r="T197" s="168">
        <f t="shared" si="45"/>
        <v>0</v>
      </c>
      <c r="U197" s="169"/>
      <c r="V197" s="170" t="s">
        <v>2455</v>
      </c>
      <c r="W197" s="169" t="s">
        <v>2487</v>
      </c>
      <c r="X197" s="160" t="s">
        <v>2469</v>
      </c>
      <c r="Y197" s="160"/>
      <c r="Z197" s="160" t="s">
        <v>2583</v>
      </c>
      <c r="AA197" s="171" t="s">
        <v>2463</v>
      </c>
    </row>
    <row r="198" spans="1:27" s="172" customFormat="1" x14ac:dyDescent="0.35">
      <c r="A198" s="157" t="s">
        <v>3900</v>
      </c>
      <c r="B198" s="158" t="s">
        <v>3555</v>
      </c>
      <c r="C198" s="159" t="s">
        <v>39</v>
      </c>
      <c r="D198" s="158" t="s">
        <v>37</v>
      </c>
      <c r="E198" s="178" t="s">
        <v>3556</v>
      </c>
      <c r="F198" s="178" t="s">
        <v>374</v>
      </c>
      <c r="G198" s="178" t="s">
        <v>383</v>
      </c>
      <c r="H198" s="179" t="s">
        <v>98</v>
      </c>
      <c r="I198" s="180" t="s">
        <v>103</v>
      </c>
      <c r="J198" s="180"/>
      <c r="K198" s="180"/>
      <c r="L198" s="163" t="s">
        <v>3533</v>
      </c>
      <c r="M198" s="163">
        <v>5</v>
      </c>
      <c r="N198" s="46">
        <v>7.95</v>
      </c>
      <c r="O198" s="47">
        <f>N198*$R$8</f>
        <v>674.63700000000006</v>
      </c>
      <c r="P198" s="164">
        <f>IF($R$9="-",N198,IF($R$9="в кассу предприятия",N198,IF($R$9="на р/счет.",N198*1.075,"-")))</f>
        <v>7.95</v>
      </c>
      <c r="Q198" s="165">
        <f>IF($R$9="-",O198,IF($R$9="в кассу предприятия",O198,IF($R$9="на р/счет.",O198*1.075,"-")))</f>
        <v>674.63700000000006</v>
      </c>
      <c r="R198" s="166"/>
      <c r="S198" s="167">
        <f>IF($R$9="","-",P198*R198)</f>
        <v>0</v>
      </c>
      <c r="T198" s="168">
        <f>IF($R$9="","-",Q198*R198)</f>
        <v>0</v>
      </c>
      <c r="U198" s="169"/>
      <c r="V198" s="170" t="s">
        <v>2455</v>
      </c>
      <c r="W198" s="169"/>
      <c r="X198" s="160" t="s">
        <v>2472</v>
      </c>
      <c r="Y198" s="160"/>
      <c r="Z198" s="160" t="s">
        <v>2584</v>
      </c>
      <c r="AA198" s="171" t="s">
        <v>2463</v>
      </c>
    </row>
    <row r="199" spans="1:27" s="126" customFormat="1" hidden="1" x14ac:dyDescent="0.35">
      <c r="A199" s="144">
        <v>0</v>
      </c>
      <c r="B199" s="109" t="s">
        <v>3557</v>
      </c>
      <c r="C199" s="127" t="s">
        <v>39</v>
      </c>
      <c r="D199" s="109" t="s">
        <v>37</v>
      </c>
      <c r="E199" s="137" t="s">
        <v>3556</v>
      </c>
      <c r="F199" s="137" t="s">
        <v>374</v>
      </c>
      <c r="G199" s="137" t="s">
        <v>383</v>
      </c>
      <c r="H199" s="138" t="s">
        <v>272</v>
      </c>
      <c r="I199" s="139" t="s">
        <v>44</v>
      </c>
      <c r="J199" s="139"/>
      <c r="K199" s="139"/>
      <c r="L199" s="114" t="s">
        <v>3533</v>
      </c>
      <c r="M199" s="114">
        <v>1</v>
      </c>
      <c r="N199" s="148">
        <v>17.690000000000001</v>
      </c>
      <c r="O199" s="149">
        <f>N199*$R$8</f>
        <v>1501.1734000000001</v>
      </c>
      <c r="P199" s="128">
        <f>IF($R$9="-",N199,IF($R$9="в кассу предприятия",N199,IF($R$9="на р/счет.",N199*1.075,"-")))</f>
        <v>17.690000000000001</v>
      </c>
      <c r="Q199" s="119">
        <f>IF($R$9="-",O199,IF($R$9="в кассу предприятия",O199,IF($R$9="на р/счет.",O199*1.075,"-")))</f>
        <v>1501.1734000000001</v>
      </c>
      <c r="R199" s="120"/>
      <c r="S199" s="121">
        <f>IF($R$9="","-",P199*R199)</f>
        <v>0</v>
      </c>
      <c r="T199" s="122">
        <f>IF($R$9="","-",Q199*R199)</f>
        <v>0</v>
      </c>
      <c r="U199" s="129"/>
      <c r="V199" s="124" t="s">
        <v>2455</v>
      </c>
      <c r="W199" s="129"/>
      <c r="X199" s="115" t="s">
        <v>2472</v>
      </c>
      <c r="Y199" s="115"/>
      <c r="Z199" s="115" t="s">
        <v>2584</v>
      </c>
      <c r="AA199" s="125" t="s">
        <v>2463</v>
      </c>
    </row>
    <row r="200" spans="1:27" s="126" customFormat="1" hidden="1" x14ac:dyDescent="0.35">
      <c r="A200" s="144">
        <v>0</v>
      </c>
      <c r="B200" s="109" t="s">
        <v>382</v>
      </c>
      <c r="C200" s="110" t="s">
        <v>39</v>
      </c>
      <c r="D200" s="109" t="s">
        <v>37</v>
      </c>
      <c r="E200" s="115" t="s">
        <v>373</v>
      </c>
      <c r="F200" s="115" t="s">
        <v>374</v>
      </c>
      <c r="G200" s="115" t="s">
        <v>383</v>
      </c>
      <c r="H200" s="116" t="s">
        <v>50</v>
      </c>
      <c r="I200" s="117" t="s">
        <v>114</v>
      </c>
      <c r="J200" s="117"/>
      <c r="K200" s="117" t="s">
        <v>45</v>
      </c>
      <c r="L200" s="114" t="s">
        <v>3533</v>
      </c>
      <c r="M200" s="114">
        <v>1</v>
      </c>
      <c r="N200" s="148">
        <v>22.59</v>
      </c>
      <c r="O200" s="149">
        <f t="shared" si="64"/>
        <v>1916.9874</v>
      </c>
      <c r="P200" s="118">
        <f t="shared" si="65"/>
        <v>22.59</v>
      </c>
      <c r="Q200" s="119">
        <f t="shared" si="66"/>
        <v>1916.9874</v>
      </c>
      <c r="R200" s="120"/>
      <c r="S200" s="121">
        <f t="shared" si="44"/>
        <v>0</v>
      </c>
      <c r="T200" s="122">
        <f t="shared" si="45"/>
        <v>0</v>
      </c>
      <c r="U200" s="123"/>
      <c r="V200" s="124" t="s">
        <v>2455</v>
      </c>
      <c r="W200" s="114"/>
      <c r="X200" s="115" t="s">
        <v>2472</v>
      </c>
      <c r="Y200" s="115"/>
      <c r="Z200" s="115" t="s">
        <v>2584</v>
      </c>
      <c r="AA200" s="125" t="s">
        <v>2463</v>
      </c>
    </row>
    <row r="201" spans="1:27" s="172" customFormat="1" x14ac:dyDescent="0.35">
      <c r="A201" s="157" t="s">
        <v>3900</v>
      </c>
      <c r="B201" s="158" t="s">
        <v>384</v>
      </c>
      <c r="C201" s="159" t="s">
        <v>39</v>
      </c>
      <c r="D201" s="158" t="s">
        <v>37</v>
      </c>
      <c r="E201" s="160" t="s">
        <v>385</v>
      </c>
      <c r="F201" s="160" t="s">
        <v>386</v>
      </c>
      <c r="G201" s="160" t="s">
        <v>236</v>
      </c>
      <c r="H201" s="161" t="s">
        <v>98</v>
      </c>
      <c r="I201" s="162" t="s">
        <v>116</v>
      </c>
      <c r="J201" s="162"/>
      <c r="K201" s="162" t="s">
        <v>45</v>
      </c>
      <c r="L201" s="163" t="s">
        <v>3533</v>
      </c>
      <c r="M201" s="163">
        <v>5</v>
      </c>
      <c r="N201" s="46">
        <v>7.6899999999999995</v>
      </c>
      <c r="O201" s="47">
        <f t="shared" si="64"/>
        <v>652.57339999999999</v>
      </c>
      <c r="P201" s="164">
        <f t="shared" si="65"/>
        <v>7.6899999999999995</v>
      </c>
      <c r="Q201" s="165">
        <f t="shared" si="66"/>
        <v>652.57339999999999</v>
      </c>
      <c r="R201" s="166"/>
      <c r="S201" s="167">
        <f t="shared" si="44"/>
        <v>0</v>
      </c>
      <c r="T201" s="168">
        <f t="shared" si="45"/>
        <v>0</v>
      </c>
      <c r="U201" s="169"/>
      <c r="V201" s="170" t="s">
        <v>2455</v>
      </c>
      <c r="W201" s="169"/>
      <c r="X201" s="160" t="s">
        <v>2472</v>
      </c>
      <c r="Y201" s="160"/>
      <c r="Z201" s="160" t="s">
        <v>2585</v>
      </c>
      <c r="AA201" s="171" t="s">
        <v>2463</v>
      </c>
    </row>
    <row r="202" spans="1:27" s="172" customFormat="1" x14ac:dyDescent="0.35">
      <c r="A202" s="157">
        <v>23</v>
      </c>
      <c r="B202" s="158" t="s">
        <v>3194</v>
      </c>
      <c r="C202" s="159" t="s">
        <v>208</v>
      </c>
      <c r="D202" s="158" t="s">
        <v>37</v>
      </c>
      <c r="E202" s="173" t="s">
        <v>385</v>
      </c>
      <c r="F202" s="173" t="s">
        <v>386</v>
      </c>
      <c r="G202" s="173" t="s">
        <v>236</v>
      </c>
      <c r="H202" s="174" t="s">
        <v>64</v>
      </c>
      <c r="I202" s="175"/>
      <c r="J202" s="175"/>
      <c r="K202" s="175"/>
      <c r="L202" s="163" t="s">
        <v>2452</v>
      </c>
      <c r="M202" s="163">
        <v>5</v>
      </c>
      <c r="N202" s="49">
        <f>O202/$R$8</f>
        <v>10.959226962055149</v>
      </c>
      <c r="O202" s="47">
        <v>930</v>
      </c>
      <c r="P202" s="176">
        <f>IF($R$9="-",N202,IF($R$9="в кассу предприятия",N202,IF($R$9="на р/счет.",N202*1.075,"-")))</f>
        <v>10.959226962055149</v>
      </c>
      <c r="Q202" s="177">
        <f>IF($R$9="-",O202,IF($R$9="в кассу предприятия",O202,IF($R$9="на р/счет.",O202*1.075,"-")))</f>
        <v>930</v>
      </c>
      <c r="R202" s="166"/>
      <c r="S202" s="167">
        <f t="shared" si="44"/>
        <v>0</v>
      </c>
      <c r="T202" s="168">
        <f t="shared" si="45"/>
        <v>0</v>
      </c>
      <c r="U202" s="169"/>
      <c r="V202" s="170" t="s">
        <v>2455</v>
      </c>
      <c r="W202" s="169"/>
      <c r="X202" s="160" t="s">
        <v>2472</v>
      </c>
      <c r="Y202" s="160"/>
      <c r="Z202" s="160" t="s">
        <v>2585</v>
      </c>
      <c r="AA202" s="171" t="s">
        <v>2463</v>
      </c>
    </row>
    <row r="203" spans="1:27" s="191" customFormat="1" x14ac:dyDescent="0.35">
      <c r="A203" s="157">
        <v>50</v>
      </c>
      <c r="B203" s="181" t="s">
        <v>3552</v>
      </c>
      <c r="C203" s="182" t="s">
        <v>39</v>
      </c>
      <c r="D203" s="181" t="s">
        <v>37</v>
      </c>
      <c r="E203" s="183" t="s">
        <v>3553</v>
      </c>
      <c r="F203" s="183" t="s">
        <v>386</v>
      </c>
      <c r="G203" s="183" t="s">
        <v>3554</v>
      </c>
      <c r="H203" s="184" t="s">
        <v>3331</v>
      </c>
      <c r="I203" s="185" t="s">
        <v>51</v>
      </c>
      <c r="J203" s="185"/>
      <c r="K203" s="185"/>
      <c r="L203" s="186" t="s">
        <v>3533</v>
      </c>
      <c r="M203" s="186">
        <v>5</v>
      </c>
      <c r="N203" s="145">
        <v>8.64</v>
      </c>
      <c r="O203" s="146">
        <v>708.48</v>
      </c>
      <c r="P203" s="164">
        <f t="shared" ref="P203:P207" si="67">IF($R$9="-",N203,IF($R$9="в кассу предприятия",N203,IF($R$9="на р/счет.",N203*1.075,"-")))</f>
        <v>8.64</v>
      </c>
      <c r="Q203" s="165">
        <f t="shared" ref="Q203:Q207" si="68">IF($R$9="-",O203,IF($R$9="в кассу предприятия",O203,IF($R$9="на р/счет.",O203*1.075,"-")))</f>
        <v>708.48</v>
      </c>
      <c r="R203" s="166"/>
      <c r="S203" s="167">
        <f t="shared" ref="S203" si="69">IF($R$9="","-",P203*R203)</f>
        <v>0</v>
      </c>
      <c r="T203" s="168">
        <f t="shared" ref="T203" si="70">IF($R$9="","-",Q203*R203)</f>
        <v>0</v>
      </c>
      <c r="U203" s="187"/>
      <c r="V203" s="188" t="s">
        <v>2455</v>
      </c>
      <c r="W203" s="189"/>
      <c r="X203" s="189" t="s">
        <v>2472</v>
      </c>
      <c r="Y203" s="189"/>
      <c r="Z203" s="189" t="s">
        <v>3581</v>
      </c>
      <c r="AA203" s="190" t="s">
        <v>2463</v>
      </c>
    </row>
    <row r="204" spans="1:27" s="172" customFormat="1" x14ac:dyDescent="0.35">
      <c r="A204" s="157">
        <v>20</v>
      </c>
      <c r="B204" s="158" t="s">
        <v>387</v>
      </c>
      <c r="C204" s="159" t="s">
        <v>39</v>
      </c>
      <c r="D204" s="158" t="s">
        <v>37</v>
      </c>
      <c r="E204" s="173" t="s">
        <v>388</v>
      </c>
      <c r="F204" s="173" t="s">
        <v>389</v>
      </c>
      <c r="G204" s="173" t="s">
        <v>390</v>
      </c>
      <c r="H204" s="174" t="s">
        <v>64</v>
      </c>
      <c r="I204" s="175" t="s">
        <v>65</v>
      </c>
      <c r="J204" s="175"/>
      <c r="K204" s="175" t="s">
        <v>45</v>
      </c>
      <c r="L204" s="163" t="s">
        <v>2453</v>
      </c>
      <c r="M204" s="163">
        <v>5</v>
      </c>
      <c r="N204" s="46">
        <v>12.91</v>
      </c>
      <c r="O204" s="47">
        <f t="shared" ref="O204:O207" si="71">N204*$R$8</f>
        <v>1095.5426</v>
      </c>
      <c r="P204" s="164">
        <f t="shared" si="67"/>
        <v>12.91</v>
      </c>
      <c r="Q204" s="165">
        <f t="shared" si="68"/>
        <v>1095.5426</v>
      </c>
      <c r="R204" s="166"/>
      <c r="S204" s="167">
        <f t="shared" si="44"/>
        <v>0</v>
      </c>
      <c r="T204" s="168">
        <f t="shared" si="45"/>
        <v>0</v>
      </c>
      <c r="U204" s="169"/>
      <c r="V204" s="170" t="s">
        <v>2455</v>
      </c>
      <c r="W204" s="169" t="s">
        <v>2487</v>
      </c>
      <c r="X204" s="160" t="s">
        <v>2469</v>
      </c>
      <c r="Y204" s="160"/>
      <c r="Z204" s="160" t="s">
        <v>2586</v>
      </c>
      <c r="AA204" s="171" t="s">
        <v>2463</v>
      </c>
    </row>
    <row r="205" spans="1:27" s="172" customFormat="1" x14ac:dyDescent="0.35">
      <c r="A205" s="157">
        <v>50</v>
      </c>
      <c r="B205" s="158" t="s">
        <v>391</v>
      </c>
      <c r="C205" s="159" t="s">
        <v>39</v>
      </c>
      <c r="D205" s="158" t="s">
        <v>37</v>
      </c>
      <c r="E205" s="173" t="s">
        <v>388</v>
      </c>
      <c r="F205" s="173" t="s">
        <v>389</v>
      </c>
      <c r="G205" s="173" t="s">
        <v>392</v>
      </c>
      <c r="H205" s="174" t="s">
        <v>98</v>
      </c>
      <c r="I205" s="175" t="s">
        <v>45</v>
      </c>
      <c r="J205" s="175"/>
      <c r="K205" s="175" t="s">
        <v>45</v>
      </c>
      <c r="L205" s="163" t="s">
        <v>2453</v>
      </c>
      <c r="M205" s="163">
        <v>5</v>
      </c>
      <c r="N205" s="46">
        <v>8.379999999999999</v>
      </c>
      <c r="O205" s="47">
        <f t="shared" si="71"/>
        <v>711.12679999999989</v>
      </c>
      <c r="P205" s="164">
        <f t="shared" si="67"/>
        <v>8.379999999999999</v>
      </c>
      <c r="Q205" s="165">
        <f t="shared" si="68"/>
        <v>711.12679999999989</v>
      </c>
      <c r="R205" s="166"/>
      <c r="S205" s="167">
        <f t="shared" si="44"/>
        <v>0</v>
      </c>
      <c r="T205" s="168">
        <f t="shared" si="45"/>
        <v>0</v>
      </c>
      <c r="U205" s="169"/>
      <c r="V205" s="170" t="s">
        <v>2455</v>
      </c>
      <c r="W205" s="169"/>
      <c r="X205" s="173" t="s">
        <v>2464</v>
      </c>
      <c r="Y205" s="160" t="s">
        <v>2587</v>
      </c>
      <c r="Z205" s="160" t="s">
        <v>2588</v>
      </c>
      <c r="AA205" s="171" t="s">
        <v>2463</v>
      </c>
    </row>
    <row r="206" spans="1:27" s="172" customFormat="1" x14ac:dyDescent="0.35">
      <c r="A206" s="157">
        <v>19</v>
      </c>
      <c r="B206" s="158" t="s">
        <v>393</v>
      </c>
      <c r="C206" s="159" t="s">
        <v>39</v>
      </c>
      <c r="D206" s="158" t="s">
        <v>37</v>
      </c>
      <c r="E206" s="173" t="s">
        <v>388</v>
      </c>
      <c r="F206" s="173" t="s">
        <v>389</v>
      </c>
      <c r="G206" s="173" t="s">
        <v>392</v>
      </c>
      <c r="H206" s="174" t="s">
        <v>353</v>
      </c>
      <c r="I206" s="175" t="s">
        <v>116</v>
      </c>
      <c r="J206" s="175"/>
      <c r="K206" s="175" t="s">
        <v>45</v>
      </c>
      <c r="L206" s="163" t="s">
        <v>2451</v>
      </c>
      <c r="M206" s="163">
        <v>5</v>
      </c>
      <c r="N206" s="46">
        <v>11.799999999999999</v>
      </c>
      <c r="O206" s="47">
        <f t="shared" si="71"/>
        <v>1001.348</v>
      </c>
      <c r="P206" s="164">
        <f t="shared" si="67"/>
        <v>11.799999999999999</v>
      </c>
      <c r="Q206" s="165">
        <f t="shared" si="68"/>
        <v>1001.348</v>
      </c>
      <c r="R206" s="166"/>
      <c r="S206" s="167">
        <f t="shared" si="44"/>
        <v>0</v>
      </c>
      <c r="T206" s="168">
        <f t="shared" si="45"/>
        <v>0</v>
      </c>
      <c r="U206" s="169"/>
      <c r="V206" s="170" t="s">
        <v>2455</v>
      </c>
      <c r="W206" s="169"/>
      <c r="X206" s="173" t="s">
        <v>2464</v>
      </c>
      <c r="Y206" s="160" t="s">
        <v>2587</v>
      </c>
      <c r="Z206" s="160" t="s">
        <v>2588</v>
      </c>
      <c r="AA206" s="171" t="s">
        <v>2463</v>
      </c>
    </row>
    <row r="207" spans="1:27" s="126" customFormat="1" hidden="1" x14ac:dyDescent="0.35">
      <c r="A207" s="144">
        <v>0</v>
      </c>
      <c r="B207" s="109" t="s">
        <v>394</v>
      </c>
      <c r="C207" s="110" t="s">
        <v>39</v>
      </c>
      <c r="D207" s="109" t="s">
        <v>37</v>
      </c>
      <c r="E207" s="115" t="s">
        <v>388</v>
      </c>
      <c r="F207" s="115" t="s">
        <v>389</v>
      </c>
      <c r="G207" s="115" t="s">
        <v>392</v>
      </c>
      <c r="H207" s="116" t="s">
        <v>50</v>
      </c>
      <c r="I207" s="117" t="s">
        <v>45</v>
      </c>
      <c r="J207" s="117"/>
      <c r="K207" s="117" t="s">
        <v>395</v>
      </c>
      <c r="L207" s="114" t="s">
        <v>2453</v>
      </c>
      <c r="M207" s="114">
        <v>1</v>
      </c>
      <c r="N207" s="148">
        <v>45.489999999999995</v>
      </c>
      <c r="O207" s="149">
        <f t="shared" si="71"/>
        <v>3860.2813999999994</v>
      </c>
      <c r="P207" s="118">
        <f t="shared" si="67"/>
        <v>45.489999999999995</v>
      </c>
      <c r="Q207" s="119">
        <f t="shared" si="68"/>
        <v>3860.2813999999994</v>
      </c>
      <c r="R207" s="120"/>
      <c r="S207" s="121">
        <f t="shared" si="44"/>
        <v>0</v>
      </c>
      <c r="T207" s="122">
        <f t="shared" si="45"/>
        <v>0</v>
      </c>
      <c r="U207" s="123"/>
      <c r="V207" s="124" t="s">
        <v>2455</v>
      </c>
      <c r="W207" s="114"/>
      <c r="X207" s="115" t="s">
        <v>2464</v>
      </c>
      <c r="Y207" s="115" t="s">
        <v>2587</v>
      </c>
      <c r="Z207" s="115" t="s">
        <v>2588</v>
      </c>
      <c r="AA207" s="125" t="s">
        <v>2463</v>
      </c>
    </row>
    <row r="208" spans="1:27" s="126" customFormat="1" hidden="1" x14ac:dyDescent="0.35">
      <c r="A208" s="144">
        <v>0</v>
      </c>
      <c r="B208" s="109" t="s">
        <v>396</v>
      </c>
      <c r="C208" s="110" t="s">
        <v>208</v>
      </c>
      <c r="D208" s="109" t="s">
        <v>37</v>
      </c>
      <c r="E208" s="115" t="s">
        <v>388</v>
      </c>
      <c r="F208" s="115" t="s">
        <v>389</v>
      </c>
      <c r="G208" s="115" t="s">
        <v>397</v>
      </c>
      <c r="H208" s="116" t="s">
        <v>98</v>
      </c>
      <c r="I208" s="117" t="s">
        <v>78</v>
      </c>
      <c r="J208" s="117" t="s">
        <v>78</v>
      </c>
      <c r="K208" s="117" t="s">
        <v>45</v>
      </c>
      <c r="L208" s="114" t="s">
        <v>3533</v>
      </c>
      <c r="M208" s="114">
        <v>5</v>
      </c>
      <c r="N208" s="150">
        <f>O208/$R$8</f>
        <v>5.9981145415979258</v>
      </c>
      <c r="O208" s="149">
        <v>509</v>
      </c>
      <c r="P208" s="130">
        <f>IF($R$9="-",N208,IF($R$9="в кассу предприятия",N208,IF($R$9="на р/счет.",N208*1.075,"-")))</f>
        <v>5.9981145415979258</v>
      </c>
      <c r="Q208" s="131">
        <f>IF($R$9="-",O208,IF($R$9="в кассу предприятия",O208,IF($R$9="на р/счет.",O208*1.075,"-")))</f>
        <v>509</v>
      </c>
      <c r="R208" s="120"/>
      <c r="S208" s="121">
        <f t="shared" si="44"/>
        <v>0</v>
      </c>
      <c r="T208" s="122">
        <f t="shared" si="45"/>
        <v>0</v>
      </c>
      <c r="U208" s="123" t="s">
        <v>36</v>
      </c>
      <c r="V208" s="124" t="s">
        <v>2455</v>
      </c>
      <c r="W208" s="114"/>
      <c r="X208" s="115" t="s">
        <v>2472</v>
      </c>
      <c r="Y208" s="115"/>
      <c r="Z208" s="115" t="s">
        <v>2589</v>
      </c>
      <c r="AA208" s="125" t="s">
        <v>2463</v>
      </c>
    </row>
    <row r="209" spans="1:27" s="172" customFormat="1" x14ac:dyDescent="0.35">
      <c r="A209" s="157">
        <v>5</v>
      </c>
      <c r="B209" s="158" t="s">
        <v>398</v>
      </c>
      <c r="C209" s="159" t="s">
        <v>39</v>
      </c>
      <c r="D209" s="158" t="s">
        <v>37</v>
      </c>
      <c r="E209" s="173" t="s">
        <v>388</v>
      </c>
      <c r="F209" s="173" t="s">
        <v>389</v>
      </c>
      <c r="G209" s="173" t="s">
        <v>399</v>
      </c>
      <c r="H209" s="174" t="s">
        <v>353</v>
      </c>
      <c r="I209" s="175" t="s">
        <v>116</v>
      </c>
      <c r="J209" s="175"/>
      <c r="K209" s="175" t="s">
        <v>45</v>
      </c>
      <c r="L209" s="163" t="s">
        <v>2451</v>
      </c>
      <c r="M209" s="163">
        <v>5</v>
      </c>
      <c r="N209" s="46">
        <v>11.799999999999999</v>
      </c>
      <c r="O209" s="47">
        <f t="shared" ref="O209:O211" si="72">N209*$R$8</f>
        <v>1001.348</v>
      </c>
      <c r="P209" s="164">
        <f t="shared" ref="P209:P211" si="73">IF($R$9="-",N209,IF($R$9="в кассу предприятия",N209,IF($R$9="на р/счет.",N209*1.075,"-")))</f>
        <v>11.799999999999999</v>
      </c>
      <c r="Q209" s="165">
        <f t="shared" ref="Q209:Q211" si="74">IF($R$9="-",O209,IF($R$9="в кассу предприятия",O209,IF($R$9="на р/счет.",O209*1.075,"-")))</f>
        <v>1001.348</v>
      </c>
      <c r="R209" s="166"/>
      <c r="S209" s="167">
        <f t="shared" si="44"/>
        <v>0</v>
      </c>
      <c r="T209" s="168">
        <f t="shared" si="45"/>
        <v>0</v>
      </c>
      <c r="U209" s="169"/>
      <c r="V209" s="170" t="s">
        <v>2455</v>
      </c>
      <c r="W209" s="169" t="s">
        <v>2487</v>
      </c>
      <c r="X209" s="173" t="s">
        <v>2464</v>
      </c>
      <c r="Y209" s="160" t="s">
        <v>2590</v>
      </c>
      <c r="Z209" s="160" t="s">
        <v>2591</v>
      </c>
      <c r="AA209" s="171" t="s">
        <v>2463</v>
      </c>
    </row>
    <row r="210" spans="1:27" s="172" customFormat="1" x14ac:dyDescent="0.35">
      <c r="A210" s="157">
        <v>36</v>
      </c>
      <c r="B210" s="158" t="s">
        <v>400</v>
      </c>
      <c r="C210" s="159" t="s">
        <v>39</v>
      </c>
      <c r="D210" s="158" t="s">
        <v>37</v>
      </c>
      <c r="E210" s="173" t="s">
        <v>388</v>
      </c>
      <c r="F210" s="173" t="s">
        <v>389</v>
      </c>
      <c r="G210" s="173" t="s">
        <v>399</v>
      </c>
      <c r="H210" s="174" t="s">
        <v>64</v>
      </c>
      <c r="I210" s="175" t="s">
        <v>58</v>
      </c>
      <c r="J210" s="175"/>
      <c r="K210" s="175" t="s">
        <v>45</v>
      </c>
      <c r="L210" s="163" t="s">
        <v>2451</v>
      </c>
      <c r="M210" s="163">
        <v>5</v>
      </c>
      <c r="N210" s="46">
        <v>13.41</v>
      </c>
      <c r="O210" s="47">
        <f t="shared" si="72"/>
        <v>1137.9726000000001</v>
      </c>
      <c r="P210" s="164">
        <f t="shared" si="73"/>
        <v>13.41</v>
      </c>
      <c r="Q210" s="165">
        <f t="shared" si="74"/>
        <v>1137.9726000000001</v>
      </c>
      <c r="R210" s="166"/>
      <c r="S210" s="167">
        <f t="shared" si="44"/>
        <v>0</v>
      </c>
      <c r="T210" s="168">
        <f t="shared" si="45"/>
        <v>0</v>
      </c>
      <c r="U210" s="169"/>
      <c r="V210" s="170" t="s">
        <v>2455</v>
      </c>
      <c r="W210" s="169" t="s">
        <v>2487</v>
      </c>
      <c r="X210" s="173" t="s">
        <v>2464</v>
      </c>
      <c r="Y210" s="160" t="s">
        <v>2590</v>
      </c>
      <c r="Z210" s="160" t="s">
        <v>2591</v>
      </c>
      <c r="AA210" s="171" t="s">
        <v>2463</v>
      </c>
    </row>
    <row r="211" spans="1:27" s="126" customFormat="1" hidden="1" x14ac:dyDescent="0.35">
      <c r="A211" s="144">
        <v>0</v>
      </c>
      <c r="B211" s="109" t="s">
        <v>401</v>
      </c>
      <c r="C211" s="110" t="s">
        <v>39</v>
      </c>
      <c r="D211" s="109" t="s">
        <v>37</v>
      </c>
      <c r="E211" s="111" t="s">
        <v>388</v>
      </c>
      <c r="F211" s="111" t="s">
        <v>389</v>
      </c>
      <c r="G211" s="111" t="s">
        <v>399</v>
      </c>
      <c r="H211" s="112" t="s">
        <v>50</v>
      </c>
      <c r="I211" s="113" t="s">
        <v>45</v>
      </c>
      <c r="J211" s="113" t="s">
        <v>204</v>
      </c>
      <c r="K211" s="113" t="s">
        <v>402</v>
      </c>
      <c r="L211" s="114" t="s">
        <v>2453</v>
      </c>
      <c r="M211" s="114">
        <v>1</v>
      </c>
      <c r="N211" s="148">
        <v>37.269999999999996</v>
      </c>
      <c r="O211" s="149">
        <f t="shared" si="72"/>
        <v>3162.7321999999995</v>
      </c>
      <c r="P211" s="118">
        <f t="shared" si="73"/>
        <v>37.269999999999996</v>
      </c>
      <c r="Q211" s="119">
        <f t="shared" si="74"/>
        <v>3162.7321999999995</v>
      </c>
      <c r="R211" s="120"/>
      <c r="S211" s="121">
        <f t="shared" si="44"/>
        <v>0</v>
      </c>
      <c r="T211" s="122">
        <f t="shared" si="45"/>
        <v>0</v>
      </c>
      <c r="U211" s="123"/>
      <c r="V211" s="124" t="s">
        <v>2455</v>
      </c>
      <c r="W211" s="123" t="s">
        <v>2487</v>
      </c>
      <c r="X211" s="111" t="s">
        <v>2464</v>
      </c>
      <c r="Y211" s="115" t="s">
        <v>2590</v>
      </c>
      <c r="Z211" s="115" t="s">
        <v>2591</v>
      </c>
      <c r="AA211" s="125" t="s">
        <v>2463</v>
      </c>
    </row>
    <row r="212" spans="1:27" s="172" customFormat="1" x14ac:dyDescent="0.35">
      <c r="A212" s="157">
        <v>76</v>
      </c>
      <c r="B212" s="158" t="s">
        <v>403</v>
      </c>
      <c r="C212" s="159" t="s">
        <v>208</v>
      </c>
      <c r="D212" s="158" t="s">
        <v>37</v>
      </c>
      <c r="E212" s="160" t="s">
        <v>388</v>
      </c>
      <c r="F212" s="160" t="s">
        <v>389</v>
      </c>
      <c r="G212" s="160" t="s">
        <v>404</v>
      </c>
      <c r="H212" s="161" t="s">
        <v>64</v>
      </c>
      <c r="I212" s="162" t="s">
        <v>51</v>
      </c>
      <c r="J212" s="162"/>
      <c r="K212" s="162" t="s">
        <v>45</v>
      </c>
      <c r="L212" s="163" t="s">
        <v>2453</v>
      </c>
      <c r="M212" s="163">
        <v>5</v>
      </c>
      <c r="N212" s="49">
        <f>O212/$R$8</f>
        <v>8.8734386047607821</v>
      </c>
      <c r="O212" s="47">
        <v>753</v>
      </c>
      <c r="P212" s="176">
        <f>IF($R$9="-",N212,IF($R$9="в кассу предприятия",N212,IF($R$9="на р/счет.",N212*1.075,"-")))</f>
        <v>8.8734386047607821</v>
      </c>
      <c r="Q212" s="177">
        <f>IF($R$9="-",O212,IF($R$9="в кассу предприятия",O212,IF($R$9="на р/счет.",O212*1.075,"-")))</f>
        <v>753</v>
      </c>
      <c r="R212" s="166"/>
      <c r="S212" s="167">
        <f t="shared" si="44"/>
        <v>0</v>
      </c>
      <c r="T212" s="168">
        <f t="shared" si="45"/>
        <v>0</v>
      </c>
      <c r="U212" s="169" t="s">
        <v>36</v>
      </c>
      <c r="V212" s="170" t="s">
        <v>2455</v>
      </c>
      <c r="W212" s="169"/>
      <c r="X212" s="160" t="s">
        <v>2469</v>
      </c>
      <c r="Y212" s="160"/>
      <c r="Z212" s="160" t="s">
        <v>2592</v>
      </c>
      <c r="AA212" s="171" t="s">
        <v>2463</v>
      </c>
    </row>
    <row r="213" spans="1:27" s="126" customFormat="1" hidden="1" x14ac:dyDescent="0.35">
      <c r="A213" s="144">
        <v>0</v>
      </c>
      <c r="B213" s="109" t="s">
        <v>405</v>
      </c>
      <c r="C213" s="110" t="s">
        <v>39</v>
      </c>
      <c r="D213" s="109" t="s">
        <v>37</v>
      </c>
      <c r="E213" s="111" t="s">
        <v>388</v>
      </c>
      <c r="F213" s="111" t="s">
        <v>389</v>
      </c>
      <c r="G213" s="111" t="s">
        <v>406</v>
      </c>
      <c r="H213" s="112" t="s">
        <v>50</v>
      </c>
      <c r="I213" s="113" t="s">
        <v>45</v>
      </c>
      <c r="J213" s="113" t="s">
        <v>204</v>
      </c>
      <c r="K213" s="113" t="s">
        <v>407</v>
      </c>
      <c r="L213" s="114" t="s">
        <v>2453</v>
      </c>
      <c r="M213" s="114">
        <v>1</v>
      </c>
      <c r="N213" s="148">
        <v>37.269999999999996</v>
      </c>
      <c r="O213" s="149">
        <f>N213*$R$8</f>
        <v>3162.7321999999995</v>
      </c>
      <c r="P213" s="118">
        <f t="shared" ref="P213:P216" si="75">IF($R$9="-",N213,IF($R$9="в кассу предприятия",N213,IF($R$9="на р/счет.",N213*1.075,"-")))</f>
        <v>37.269999999999996</v>
      </c>
      <c r="Q213" s="119">
        <f t="shared" ref="Q213:Q216" si="76">IF($R$9="-",O213,IF($R$9="в кассу предприятия",O213,IF($R$9="на р/счет.",O213*1.075,"-")))</f>
        <v>3162.7321999999995</v>
      </c>
      <c r="R213" s="120"/>
      <c r="S213" s="121">
        <f t="shared" si="44"/>
        <v>0</v>
      </c>
      <c r="T213" s="122">
        <f t="shared" si="45"/>
        <v>0</v>
      </c>
      <c r="U213" s="123"/>
      <c r="V213" s="124" t="s">
        <v>2455</v>
      </c>
      <c r="W213" s="123" t="s">
        <v>2487</v>
      </c>
      <c r="X213" s="115" t="s">
        <v>2469</v>
      </c>
      <c r="Y213" s="115"/>
      <c r="Z213" s="115" t="s">
        <v>2593</v>
      </c>
      <c r="AA213" s="125" t="s">
        <v>2463</v>
      </c>
    </row>
    <row r="214" spans="1:27" s="172" customFormat="1" x14ac:dyDescent="0.35">
      <c r="A214" s="157">
        <v>79</v>
      </c>
      <c r="B214" s="158" t="s">
        <v>408</v>
      </c>
      <c r="C214" s="159" t="s">
        <v>208</v>
      </c>
      <c r="D214" s="158" t="s">
        <v>37</v>
      </c>
      <c r="E214" s="160" t="s">
        <v>409</v>
      </c>
      <c r="F214" s="160" t="s">
        <v>410</v>
      </c>
      <c r="G214" s="160" t="s">
        <v>411</v>
      </c>
      <c r="H214" s="161" t="s">
        <v>64</v>
      </c>
      <c r="I214" s="162" t="s">
        <v>51</v>
      </c>
      <c r="J214" s="162"/>
      <c r="K214" s="162" t="s">
        <v>45</v>
      </c>
      <c r="L214" s="163" t="s">
        <v>3533</v>
      </c>
      <c r="M214" s="163">
        <v>5</v>
      </c>
      <c r="N214" s="49">
        <f t="shared" ref="N214:N216" si="77">O214/$R$8</f>
        <v>10.994579307094037</v>
      </c>
      <c r="O214" s="47">
        <v>933</v>
      </c>
      <c r="P214" s="176">
        <f t="shared" si="75"/>
        <v>10.994579307094037</v>
      </c>
      <c r="Q214" s="177">
        <f t="shared" si="76"/>
        <v>933</v>
      </c>
      <c r="R214" s="166"/>
      <c r="S214" s="167">
        <f t="shared" si="44"/>
        <v>0</v>
      </c>
      <c r="T214" s="168">
        <f t="shared" si="45"/>
        <v>0</v>
      </c>
      <c r="U214" s="169" t="s">
        <v>36</v>
      </c>
      <c r="V214" s="170" t="s">
        <v>2455</v>
      </c>
      <c r="W214" s="169"/>
      <c r="X214" s="160" t="s">
        <v>2469</v>
      </c>
      <c r="Y214" s="160"/>
      <c r="Z214" s="160" t="s">
        <v>2594</v>
      </c>
      <c r="AA214" s="171" t="s">
        <v>2463</v>
      </c>
    </row>
    <row r="215" spans="1:27" s="172" customFormat="1" x14ac:dyDescent="0.35">
      <c r="A215" s="157">
        <v>30</v>
      </c>
      <c r="B215" s="158" t="s">
        <v>412</v>
      </c>
      <c r="C215" s="159" t="s">
        <v>208</v>
      </c>
      <c r="D215" s="158" t="s">
        <v>37</v>
      </c>
      <c r="E215" s="160" t="s">
        <v>413</v>
      </c>
      <c r="F215" s="160" t="s">
        <v>414</v>
      </c>
      <c r="G215" s="160" t="s">
        <v>415</v>
      </c>
      <c r="H215" s="161" t="s">
        <v>64</v>
      </c>
      <c r="I215" s="162" t="s">
        <v>45</v>
      </c>
      <c r="J215" s="162"/>
      <c r="K215" s="162" t="s">
        <v>45</v>
      </c>
      <c r="L215" s="163" t="s">
        <v>2452</v>
      </c>
      <c r="M215" s="163">
        <v>5</v>
      </c>
      <c r="N215" s="49">
        <f t="shared" si="77"/>
        <v>5.2557152957812869</v>
      </c>
      <c r="O215" s="47">
        <v>446</v>
      </c>
      <c r="P215" s="176">
        <f t="shared" si="75"/>
        <v>5.2557152957812869</v>
      </c>
      <c r="Q215" s="177">
        <f t="shared" si="76"/>
        <v>446</v>
      </c>
      <c r="R215" s="166"/>
      <c r="S215" s="167">
        <f t="shared" si="44"/>
        <v>0</v>
      </c>
      <c r="T215" s="168">
        <f t="shared" si="45"/>
        <v>0</v>
      </c>
      <c r="U215" s="169" t="s">
        <v>36</v>
      </c>
      <c r="V215" s="170" t="s">
        <v>2455</v>
      </c>
      <c r="W215" s="169"/>
      <c r="X215" s="160" t="s">
        <v>2469</v>
      </c>
      <c r="Y215" s="160"/>
      <c r="Z215" s="160" t="s">
        <v>2595</v>
      </c>
      <c r="AA215" s="171" t="s">
        <v>2463</v>
      </c>
    </row>
    <row r="216" spans="1:27" s="126" customFormat="1" hidden="1" x14ac:dyDescent="0.35">
      <c r="A216" s="144">
        <v>0</v>
      </c>
      <c r="B216" s="109" t="s">
        <v>416</v>
      </c>
      <c r="C216" s="110" t="s">
        <v>208</v>
      </c>
      <c r="D216" s="109" t="s">
        <v>37</v>
      </c>
      <c r="E216" s="115" t="s">
        <v>413</v>
      </c>
      <c r="F216" s="115" t="s">
        <v>414</v>
      </c>
      <c r="G216" s="115" t="s">
        <v>417</v>
      </c>
      <c r="H216" s="116" t="s">
        <v>251</v>
      </c>
      <c r="I216" s="117" t="s">
        <v>116</v>
      </c>
      <c r="J216" s="117"/>
      <c r="K216" s="117" t="s">
        <v>45</v>
      </c>
      <c r="L216" s="114" t="s">
        <v>2451</v>
      </c>
      <c r="M216" s="114">
        <v>5</v>
      </c>
      <c r="N216" s="150">
        <f t="shared" si="77"/>
        <v>5.1967947207164746</v>
      </c>
      <c r="O216" s="149">
        <v>441</v>
      </c>
      <c r="P216" s="130">
        <f t="shared" si="75"/>
        <v>5.1967947207164746</v>
      </c>
      <c r="Q216" s="131">
        <f t="shared" si="76"/>
        <v>441</v>
      </c>
      <c r="R216" s="120"/>
      <c r="S216" s="121">
        <f t="shared" si="44"/>
        <v>0</v>
      </c>
      <c r="T216" s="122">
        <f t="shared" si="45"/>
        <v>0</v>
      </c>
      <c r="U216" s="123" t="s">
        <v>36</v>
      </c>
      <c r="V216" s="124" t="s">
        <v>2455</v>
      </c>
      <c r="W216" s="114"/>
      <c r="X216" s="115" t="s">
        <v>2469</v>
      </c>
      <c r="Y216" s="115"/>
      <c r="Z216" s="115" t="s">
        <v>2596</v>
      </c>
      <c r="AA216" s="125" t="s">
        <v>2463</v>
      </c>
    </row>
    <row r="217" spans="1:27" s="172" customFormat="1" x14ac:dyDescent="0.35">
      <c r="A217" s="157">
        <v>10</v>
      </c>
      <c r="B217" s="158" t="s">
        <v>418</v>
      </c>
      <c r="C217" s="159" t="s">
        <v>39</v>
      </c>
      <c r="D217" s="158" t="s">
        <v>37</v>
      </c>
      <c r="E217" s="173" t="s">
        <v>413</v>
      </c>
      <c r="F217" s="173" t="s">
        <v>414</v>
      </c>
      <c r="G217" s="173" t="s">
        <v>419</v>
      </c>
      <c r="H217" s="174" t="s">
        <v>353</v>
      </c>
      <c r="I217" s="175" t="s">
        <v>78</v>
      </c>
      <c r="J217" s="175"/>
      <c r="K217" s="175" t="s">
        <v>45</v>
      </c>
      <c r="L217" s="163" t="s">
        <v>2451</v>
      </c>
      <c r="M217" s="163">
        <v>5</v>
      </c>
      <c r="N217" s="46">
        <v>11.799999999999999</v>
      </c>
      <c r="O217" s="47">
        <f>N217*$R$8</f>
        <v>1001.348</v>
      </c>
      <c r="P217" s="164">
        <f t="shared" ref="P217:P221" si="78">IF($R$9="-",N217,IF($R$9="в кассу предприятия",N217,IF($R$9="на р/счет.",N217*1.075,"-")))</f>
        <v>11.799999999999999</v>
      </c>
      <c r="Q217" s="165">
        <f t="shared" ref="Q217:Q221" si="79">IF($R$9="-",O217,IF($R$9="в кассу предприятия",O217,IF($R$9="на р/счет.",O217*1.075,"-")))</f>
        <v>1001.348</v>
      </c>
      <c r="R217" s="166"/>
      <c r="S217" s="167">
        <f t="shared" si="44"/>
        <v>0</v>
      </c>
      <c r="T217" s="168">
        <f t="shared" si="45"/>
        <v>0</v>
      </c>
      <c r="U217" s="169"/>
      <c r="V217" s="170" t="s">
        <v>2455</v>
      </c>
      <c r="W217" s="169" t="s">
        <v>2487</v>
      </c>
      <c r="X217" s="173" t="s">
        <v>2464</v>
      </c>
      <c r="Y217" s="160" t="s">
        <v>2597</v>
      </c>
      <c r="Z217" s="160" t="s">
        <v>2598</v>
      </c>
      <c r="AA217" s="171" t="s">
        <v>2463</v>
      </c>
    </row>
    <row r="218" spans="1:27" s="172" customFormat="1" x14ac:dyDescent="0.35">
      <c r="A218" s="157">
        <v>14</v>
      </c>
      <c r="B218" s="158" t="s">
        <v>420</v>
      </c>
      <c r="C218" s="159" t="s">
        <v>208</v>
      </c>
      <c r="D218" s="158" t="s">
        <v>37</v>
      </c>
      <c r="E218" s="160" t="s">
        <v>413</v>
      </c>
      <c r="F218" s="160" t="s">
        <v>414</v>
      </c>
      <c r="G218" s="160" t="s">
        <v>421</v>
      </c>
      <c r="H218" s="161" t="s">
        <v>251</v>
      </c>
      <c r="I218" s="162" t="s">
        <v>116</v>
      </c>
      <c r="J218" s="162"/>
      <c r="K218" s="162" t="s">
        <v>45</v>
      </c>
      <c r="L218" s="163" t="s">
        <v>2451</v>
      </c>
      <c r="M218" s="163">
        <v>5</v>
      </c>
      <c r="N218" s="49">
        <f t="shared" ref="N218:N221" si="80">O218/$R$8</f>
        <v>5.1967947207164746</v>
      </c>
      <c r="O218" s="47">
        <v>441</v>
      </c>
      <c r="P218" s="176">
        <f t="shared" si="78"/>
        <v>5.1967947207164746</v>
      </c>
      <c r="Q218" s="177">
        <f t="shared" si="79"/>
        <v>441</v>
      </c>
      <c r="R218" s="166"/>
      <c r="S218" s="167">
        <f t="shared" si="44"/>
        <v>0</v>
      </c>
      <c r="T218" s="168">
        <f t="shared" si="45"/>
        <v>0</v>
      </c>
      <c r="U218" s="169" t="s">
        <v>36</v>
      </c>
      <c r="V218" s="170" t="s">
        <v>2456</v>
      </c>
      <c r="W218" s="169"/>
      <c r="X218" s="160" t="s">
        <v>2472</v>
      </c>
      <c r="Y218" s="160"/>
      <c r="Z218" s="160" t="s">
        <v>2599</v>
      </c>
      <c r="AA218" s="171" t="s">
        <v>2463</v>
      </c>
    </row>
    <row r="219" spans="1:27" s="172" customFormat="1" x14ac:dyDescent="0.35">
      <c r="A219" s="157">
        <v>88</v>
      </c>
      <c r="B219" s="158" t="s">
        <v>422</v>
      </c>
      <c r="C219" s="159" t="s">
        <v>208</v>
      </c>
      <c r="D219" s="158" t="s">
        <v>37</v>
      </c>
      <c r="E219" s="160" t="s">
        <v>413</v>
      </c>
      <c r="F219" s="160" t="s">
        <v>414</v>
      </c>
      <c r="G219" s="160" t="s">
        <v>421</v>
      </c>
      <c r="H219" s="161" t="s">
        <v>98</v>
      </c>
      <c r="I219" s="162" t="s">
        <v>116</v>
      </c>
      <c r="J219" s="162"/>
      <c r="K219" s="162" t="s">
        <v>45</v>
      </c>
      <c r="L219" s="163" t="s">
        <v>3533</v>
      </c>
      <c r="M219" s="163">
        <v>5</v>
      </c>
      <c r="N219" s="49">
        <f t="shared" si="80"/>
        <v>6.3280697619608768</v>
      </c>
      <c r="O219" s="47">
        <v>537</v>
      </c>
      <c r="P219" s="176">
        <f t="shared" si="78"/>
        <v>6.3280697619608768</v>
      </c>
      <c r="Q219" s="177">
        <f t="shared" si="79"/>
        <v>537</v>
      </c>
      <c r="R219" s="166"/>
      <c r="S219" s="167">
        <f t="shared" si="44"/>
        <v>0</v>
      </c>
      <c r="T219" s="168">
        <f t="shared" si="45"/>
        <v>0</v>
      </c>
      <c r="U219" s="169" t="s">
        <v>36</v>
      </c>
      <c r="V219" s="170" t="s">
        <v>2456</v>
      </c>
      <c r="W219" s="169"/>
      <c r="X219" s="160" t="s">
        <v>2472</v>
      </c>
      <c r="Y219" s="160"/>
      <c r="Z219" s="160" t="s">
        <v>2599</v>
      </c>
      <c r="AA219" s="171" t="s">
        <v>2463</v>
      </c>
    </row>
    <row r="220" spans="1:27" s="172" customFormat="1" x14ac:dyDescent="0.35">
      <c r="A220" s="157">
        <v>20</v>
      </c>
      <c r="B220" s="158" t="s">
        <v>3195</v>
      </c>
      <c r="C220" s="159" t="s">
        <v>208</v>
      </c>
      <c r="D220" s="158" t="s">
        <v>37</v>
      </c>
      <c r="E220" s="173" t="s">
        <v>413</v>
      </c>
      <c r="F220" s="173" t="s">
        <v>414</v>
      </c>
      <c r="G220" s="173" t="s">
        <v>421</v>
      </c>
      <c r="H220" s="174" t="s">
        <v>64</v>
      </c>
      <c r="I220" s="175" t="s">
        <v>51</v>
      </c>
      <c r="J220" s="175"/>
      <c r="K220" s="175"/>
      <c r="L220" s="163" t="s">
        <v>2452</v>
      </c>
      <c r="M220" s="163">
        <v>5</v>
      </c>
      <c r="N220" s="151">
        <f t="shared" si="80"/>
        <v>5.7860004713646003</v>
      </c>
      <c r="O220" s="149">
        <v>491</v>
      </c>
      <c r="P220" s="176">
        <f t="shared" si="78"/>
        <v>5.7860004713646003</v>
      </c>
      <c r="Q220" s="177">
        <f t="shared" si="79"/>
        <v>491</v>
      </c>
      <c r="R220" s="166"/>
      <c r="S220" s="167">
        <f t="shared" si="44"/>
        <v>0</v>
      </c>
      <c r="T220" s="168">
        <f t="shared" si="45"/>
        <v>0</v>
      </c>
      <c r="U220" s="169"/>
      <c r="V220" s="170" t="s">
        <v>2455</v>
      </c>
      <c r="W220" s="169"/>
      <c r="X220" s="160" t="s">
        <v>2472</v>
      </c>
      <c r="Y220" s="160"/>
      <c r="Z220" s="160" t="s">
        <v>2599</v>
      </c>
      <c r="AA220" s="171" t="s">
        <v>2463</v>
      </c>
    </row>
    <row r="221" spans="1:27" s="172" customFormat="1" x14ac:dyDescent="0.35">
      <c r="A221" s="157">
        <v>81</v>
      </c>
      <c r="B221" s="158" t="s">
        <v>423</v>
      </c>
      <c r="C221" s="159" t="s">
        <v>208</v>
      </c>
      <c r="D221" s="158" t="s">
        <v>37</v>
      </c>
      <c r="E221" s="160" t="s">
        <v>413</v>
      </c>
      <c r="F221" s="160" t="s">
        <v>414</v>
      </c>
      <c r="G221" s="160" t="s">
        <v>424</v>
      </c>
      <c r="H221" s="161" t="s">
        <v>251</v>
      </c>
      <c r="I221" s="162" t="s">
        <v>78</v>
      </c>
      <c r="J221" s="162"/>
      <c r="K221" s="162" t="s">
        <v>45</v>
      </c>
      <c r="L221" s="163" t="s">
        <v>2451</v>
      </c>
      <c r="M221" s="163">
        <v>5</v>
      </c>
      <c r="N221" s="49">
        <f t="shared" si="80"/>
        <v>5.7388640113127503</v>
      </c>
      <c r="O221" s="47">
        <v>487</v>
      </c>
      <c r="P221" s="176">
        <f t="shared" si="78"/>
        <v>5.7388640113127503</v>
      </c>
      <c r="Q221" s="177">
        <f t="shared" si="79"/>
        <v>487</v>
      </c>
      <c r="R221" s="166"/>
      <c r="S221" s="167">
        <f t="shared" si="44"/>
        <v>0</v>
      </c>
      <c r="T221" s="168">
        <f t="shared" si="45"/>
        <v>0</v>
      </c>
      <c r="U221" s="169" t="s">
        <v>36</v>
      </c>
      <c r="V221" s="170" t="s">
        <v>2456</v>
      </c>
      <c r="W221" s="169"/>
      <c r="X221" s="160" t="s">
        <v>2472</v>
      </c>
      <c r="Y221" s="160"/>
      <c r="Z221" s="160" t="s">
        <v>2600</v>
      </c>
      <c r="AA221" s="171" t="s">
        <v>2463</v>
      </c>
    </row>
    <row r="222" spans="1:27" s="172" customFormat="1" x14ac:dyDescent="0.35">
      <c r="A222" s="157">
        <v>20</v>
      </c>
      <c r="B222" s="158" t="s">
        <v>425</v>
      </c>
      <c r="C222" s="159" t="s">
        <v>39</v>
      </c>
      <c r="D222" s="158" t="s">
        <v>37</v>
      </c>
      <c r="E222" s="160" t="s">
        <v>413</v>
      </c>
      <c r="F222" s="160" t="s">
        <v>414</v>
      </c>
      <c r="G222" s="160" t="s">
        <v>424</v>
      </c>
      <c r="H222" s="161" t="s">
        <v>98</v>
      </c>
      <c r="I222" s="162" t="s">
        <v>45</v>
      </c>
      <c r="J222" s="162"/>
      <c r="K222" s="162" t="s">
        <v>45</v>
      </c>
      <c r="L222" s="163" t="s">
        <v>2451</v>
      </c>
      <c r="M222" s="163">
        <v>5</v>
      </c>
      <c r="N222" s="46">
        <v>7.43</v>
      </c>
      <c r="O222" s="47">
        <f>N222*$R$8</f>
        <v>630.50979999999993</v>
      </c>
      <c r="P222" s="164">
        <f t="shared" ref="P222:P224" si="81">IF($R$9="-",N222,IF($R$9="в кассу предприятия",N222,IF($R$9="на р/счет.",N222*1.075,"-")))</f>
        <v>7.43</v>
      </c>
      <c r="Q222" s="165">
        <f t="shared" ref="Q222:Q224" si="82">IF($R$9="-",O222,IF($R$9="в кассу предприятия",O222,IF($R$9="на р/счет.",O222*1.075,"-")))</f>
        <v>630.50979999999993</v>
      </c>
      <c r="R222" s="166"/>
      <c r="S222" s="167">
        <f t="shared" si="44"/>
        <v>0</v>
      </c>
      <c r="T222" s="168">
        <f t="shared" si="45"/>
        <v>0</v>
      </c>
      <c r="U222" s="169"/>
      <c r="V222" s="170" t="s">
        <v>2455</v>
      </c>
      <c r="W222" s="169"/>
      <c r="X222" s="160" t="s">
        <v>2472</v>
      </c>
      <c r="Y222" s="160"/>
      <c r="Z222" s="160" t="s">
        <v>2600</v>
      </c>
      <c r="AA222" s="171" t="s">
        <v>2463</v>
      </c>
    </row>
    <row r="223" spans="1:27" s="172" customFormat="1" x14ac:dyDescent="0.35">
      <c r="A223" s="157">
        <v>40</v>
      </c>
      <c r="B223" s="158" t="s">
        <v>3196</v>
      </c>
      <c r="C223" s="159" t="s">
        <v>208</v>
      </c>
      <c r="D223" s="158" t="s">
        <v>37</v>
      </c>
      <c r="E223" s="173" t="s">
        <v>413</v>
      </c>
      <c r="F223" s="173" t="s">
        <v>414</v>
      </c>
      <c r="G223" s="173" t="s">
        <v>424</v>
      </c>
      <c r="H223" s="174" t="s">
        <v>64</v>
      </c>
      <c r="I223" s="175" t="s">
        <v>281</v>
      </c>
      <c r="J223" s="175"/>
      <c r="K223" s="175"/>
      <c r="L223" s="163" t="s">
        <v>2452</v>
      </c>
      <c r="M223" s="163">
        <v>5</v>
      </c>
      <c r="N223" s="49">
        <f t="shared" ref="N223:N224" si="83">O223/$R$8</f>
        <v>5.7860004713646003</v>
      </c>
      <c r="O223" s="47">
        <v>491</v>
      </c>
      <c r="P223" s="176">
        <f t="shared" si="81"/>
        <v>5.7860004713646003</v>
      </c>
      <c r="Q223" s="177">
        <f t="shared" si="82"/>
        <v>491</v>
      </c>
      <c r="R223" s="166"/>
      <c r="S223" s="167">
        <f t="shared" si="44"/>
        <v>0</v>
      </c>
      <c r="T223" s="168">
        <f t="shared" si="45"/>
        <v>0</v>
      </c>
      <c r="U223" s="169"/>
      <c r="V223" s="170" t="s">
        <v>2455</v>
      </c>
      <c r="W223" s="169"/>
      <c r="X223" s="160" t="s">
        <v>2472</v>
      </c>
      <c r="Y223" s="160"/>
      <c r="Z223" s="160" t="s">
        <v>2600</v>
      </c>
      <c r="AA223" s="171" t="s">
        <v>2463</v>
      </c>
    </row>
    <row r="224" spans="1:27" s="126" customFormat="1" hidden="1" x14ac:dyDescent="0.35">
      <c r="A224" s="144">
        <v>0</v>
      </c>
      <c r="B224" s="109" t="s">
        <v>426</v>
      </c>
      <c r="C224" s="110" t="s">
        <v>208</v>
      </c>
      <c r="D224" s="109" t="s">
        <v>37</v>
      </c>
      <c r="E224" s="115" t="s">
        <v>413</v>
      </c>
      <c r="F224" s="115" t="s">
        <v>414</v>
      </c>
      <c r="G224" s="115" t="s">
        <v>427</v>
      </c>
      <c r="H224" s="116" t="s">
        <v>64</v>
      </c>
      <c r="I224" s="117" t="s">
        <v>281</v>
      </c>
      <c r="J224" s="117" t="s">
        <v>281</v>
      </c>
      <c r="K224" s="117" t="s">
        <v>45</v>
      </c>
      <c r="L224" s="114" t="s">
        <v>2453</v>
      </c>
      <c r="M224" s="114">
        <v>5</v>
      </c>
      <c r="N224" s="150">
        <f t="shared" si="83"/>
        <v>7.9542776337497054</v>
      </c>
      <c r="O224" s="149">
        <v>675</v>
      </c>
      <c r="P224" s="130">
        <f t="shared" si="81"/>
        <v>7.9542776337497054</v>
      </c>
      <c r="Q224" s="131">
        <f t="shared" si="82"/>
        <v>675</v>
      </c>
      <c r="R224" s="120"/>
      <c r="S224" s="121">
        <f t="shared" si="44"/>
        <v>0</v>
      </c>
      <c r="T224" s="122">
        <f t="shared" si="45"/>
        <v>0</v>
      </c>
      <c r="U224" s="123" t="s">
        <v>36</v>
      </c>
      <c r="V224" s="124" t="s">
        <v>2455</v>
      </c>
      <c r="W224" s="114"/>
      <c r="X224" s="115" t="s">
        <v>2469</v>
      </c>
      <c r="Y224" s="115"/>
      <c r="Z224" s="115" t="s">
        <v>2601</v>
      </c>
      <c r="AA224" s="125" t="s">
        <v>2463</v>
      </c>
    </row>
    <row r="225" spans="1:27" s="126" customFormat="1" hidden="1" x14ac:dyDescent="0.35">
      <c r="A225" s="144">
        <v>0</v>
      </c>
      <c r="B225" s="109" t="s">
        <v>428</v>
      </c>
      <c r="C225" s="110" t="s">
        <v>39</v>
      </c>
      <c r="D225" s="109" t="s">
        <v>37</v>
      </c>
      <c r="E225" s="111" t="s">
        <v>413</v>
      </c>
      <c r="F225" s="111" t="s">
        <v>414</v>
      </c>
      <c r="G225" s="111" t="s">
        <v>429</v>
      </c>
      <c r="H225" s="112" t="s">
        <v>353</v>
      </c>
      <c r="I225" s="113" t="s">
        <v>116</v>
      </c>
      <c r="J225" s="113"/>
      <c r="K225" s="113" t="s">
        <v>45</v>
      </c>
      <c r="L225" s="114" t="s">
        <v>2451</v>
      </c>
      <c r="M225" s="114">
        <v>5</v>
      </c>
      <c r="N225" s="148">
        <v>11.799999999999999</v>
      </c>
      <c r="O225" s="149">
        <f t="shared" ref="O225:O231" si="84">N225*$R$8</f>
        <v>1001.348</v>
      </c>
      <c r="P225" s="118">
        <f t="shared" ref="P225:P231" si="85">IF($R$9="-",N225,IF($R$9="в кассу предприятия",N225,IF($R$9="на р/счет.",N225*1.075,"-")))</f>
        <v>11.799999999999999</v>
      </c>
      <c r="Q225" s="119">
        <f t="shared" ref="Q225:Q231" si="86">IF($R$9="-",O225,IF($R$9="в кассу предприятия",O225,IF($R$9="на р/счет.",O225*1.075,"-")))</f>
        <v>1001.348</v>
      </c>
      <c r="R225" s="120"/>
      <c r="S225" s="121">
        <f t="shared" si="44"/>
        <v>0</v>
      </c>
      <c r="T225" s="122">
        <f t="shared" si="45"/>
        <v>0</v>
      </c>
      <c r="U225" s="123"/>
      <c r="V225" s="124" t="s">
        <v>2455</v>
      </c>
      <c r="W225" s="123" t="s">
        <v>2487</v>
      </c>
      <c r="X225" s="111" t="s">
        <v>2464</v>
      </c>
      <c r="Y225" s="115" t="s">
        <v>2602</v>
      </c>
      <c r="Z225" s="115" t="s">
        <v>2603</v>
      </c>
      <c r="AA225" s="125" t="s">
        <v>2463</v>
      </c>
    </row>
    <row r="226" spans="1:27" s="172" customFormat="1" x14ac:dyDescent="0.35">
      <c r="A226" s="157" t="s">
        <v>3900</v>
      </c>
      <c r="B226" s="158" t="s">
        <v>430</v>
      </c>
      <c r="C226" s="159" t="s">
        <v>39</v>
      </c>
      <c r="D226" s="158" t="s">
        <v>37</v>
      </c>
      <c r="E226" s="160" t="s">
        <v>431</v>
      </c>
      <c r="F226" s="160" t="s">
        <v>432</v>
      </c>
      <c r="G226" s="160" t="s">
        <v>433</v>
      </c>
      <c r="H226" s="161" t="s">
        <v>98</v>
      </c>
      <c r="I226" s="162" t="s">
        <v>53</v>
      </c>
      <c r="J226" s="162"/>
      <c r="K226" s="162" t="s">
        <v>45</v>
      </c>
      <c r="L226" s="163" t="s">
        <v>3533</v>
      </c>
      <c r="M226" s="163">
        <v>5</v>
      </c>
      <c r="N226" s="46">
        <v>7.54</v>
      </c>
      <c r="O226" s="47">
        <f t="shared" si="84"/>
        <v>639.84439999999995</v>
      </c>
      <c r="P226" s="164">
        <f t="shared" si="85"/>
        <v>7.54</v>
      </c>
      <c r="Q226" s="165">
        <f t="shared" si="86"/>
        <v>639.84439999999995</v>
      </c>
      <c r="R226" s="166"/>
      <c r="S226" s="167">
        <f t="shared" si="44"/>
        <v>0</v>
      </c>
      <c r="T226" s="168">
        <f t="shared" si="45"/>
        <v>0</v>
      </c>
      <c r="U226" s="169"/>
      <c r="V226" s="170" t="s">
        <v>2455</v>
      </c>
      <c r="W226" s="169"/>
      <c r="X226" s="160" t="s">
        <v>2472</v>
      </c>
      <c r="Y226" s="160"/>
      <c r="Z226" s="160" t="s">
        <v>2604</v>
      </c>
      <c r="AA226" s="171" t="s">
        <v>2463</v>
      </c>
    </row>
    <row r="227" spans="1:27" s="172" customFormat="1" x14ac:dyDescent="0.35">
      <c r="A227" s="157" t="s">
        <v>3900</v>
      </c>
      <c r="B227" s="158" t="s">
        <v>434</v>
      </c>
      <c r="C227" s="159" t="s">
        <v>39</v>
      </c>
      <c r="D227" s="158" t="s">
        <v>37</v>
      </c>
      <c r="E227" s="160" t="s">
        <v>431</v>
      </c>
      <c r="F227" s="160" t="s">
        <v>432</v>
      </c>
      <c r="G227" s="160" t="s">
        <v>433</v>
      </c>
      <c r="H227" s="161" t="s">
        <v>435</v>
      </c>
      <c r="I227" s="162" t="s">
        <v>114</v>
      </c>
      <c r="J227" s="162"/>
      <c r="K227" s="162" t="s">
        <v>45</v>
      </c>
      <c r="L227" s="163" t="s">
        <v>3533</v>
      </c>
      <c r="M227" s="163">
        <v>5</v>
      </c>
      <c r="N227" s="46">
        <v>11.16</v>
      </c>
      <c r="O227" s="47">
        <f t="shared" si="84"/>
        <v>947.0376</v>
      </c>
      <c r="P227" s="164">
        <f t="shared" si="85"/>
        <v>11.16</v>
      </c>
      <c r="Q227" s="165">
        <f t="shared" si="86"/>
        <v>947.0376</v>
      </c>
      <c r="R227" s="166"/>
      <c r="S227" s="167">
        <f t="shared" si="44"/>
        <v>0</v>
      </c>
      <c r="T227" s="168">
        <f t="shared" si="45"/>
        <v>0</v>
      </c>
      <c r="U227" s="169"/>
      <c r="V227" s="170" t="s">
        <v>2455</v>
      </c>
      <c r="W227" s="169"/>
      <c r="X227" s="160" t="s">
        <v>2472</v>
      </c>
      <c r="Y227" s="160"/>
      <c r="Z227" s="160" t="s">
        <v>2604</v>
      </c>
      <c r="AA227" s="171" t="s">
        <v>2463</v>
      </c>
    </row>
    <row r="228" spans="1:27" s="172" customFormat="1" x14ac:dyDescent="0.35">
      <c r="A228" s="157">
        <v>70</v>
      </c>
      <c r="B228" s="158" t="s">
        <v>3548</v>
      </c>
      <c r="C228" s="159" t="s">
        <v>39</v>
      </c>
      <c r="D228" s="158" t="s">
        <v>37</v>
      </c>
      <c r="E228" s="178" t="s">
        <v>3549</v>
      </c>
      <c r="F228" s="178" t="s">
        <v>432</v>
      </c>
      <c r="G228" s="178" t="s">
        <v>433</v>
      </c>
      <c r="H228" s="179" t="s">
        <v>186</v>
      </c>
      <c r="I228" s="180" t="s">
        <v>856</v>
      </c>
      <c r="J228" s="180"/>
      <c r="K228" s="180"/>
      <c r="L228" s="163" t="s">
        <v>3533</v>
      </c>
      <c r="M228" s="163">
        <v>1</v>
      </c>
      <c r="N228" s="46">
        <v>46.08</v>
      </c>
      <c r="O228" s="47">
        <f>N228*$R$8</f>
        <v>3910.3487999999998</v>
      </c>
      <c r="P228" s="164">
        <f>IF($R$9="-",N228,IF($R$9="в кассу предприятия",N228,IF($R$9="на р/счет.",N228*1.075,"-")))</f>
        <v>46.08</v>
      </c>
      <c r="Q228" s="165">
        <f>IF($R$9="-",O228,IF($R$9="в кассу предприятия",O228,IF($R$9="на р/счет.",O228*1.075,"-")))</f>
        <v>3910.3487999999998</v>
      </c>
      <c r="R228" s="166"/>
      <c r="S228" s="167">
        <f>IF($R$9="","-",P228*R228)</f>
        <v>0</v>
      </c>
      <c r="T228" s="168">
        <f>IF($R$9="","-",Q228*R228)</f>
        <v>0</v>
      </c>
      <c r="U228" s="169"/>
      <c r="V228" s="170" t="s">
        <v>2455</v>
      </c>
      <c r="W228" s="169"/>
      <c r="X228" s="160" t="s">
        <v>2472</v>
      </c>
      <c r="Y228" s="160"/>
      <c r="Z228" s="160" t="s">
        <v>2604</v>
      </c>
      <c r="AA228" s="171" t="s">
        <v>2463</v>
      </c>
    </row>
    <row r="229" spans="1:27" s="126" customFormat="1" hidden="1" x14ac:dyDescent="0.35">
      <c r="A229" s="144">
        <v>0</v>
      </c>
      <c r="B229" s="109" t="s">
        <v>436</v>
      </c>
      <c r="C229" s="110" t="s">
        <v>39</v>
      </c>
      <c r="D229" s="109" t="s">
        <v>37</v>
      </c>
      <c r="E229" s="111" t="s">
        <v>431</v>
      </c>
      <c r="F229" s="111" t="s">
        <v>432</v>
      </c>
      <c r="G229" s="111" t="s">
        <v>437</v>
      </c>
      <c r="H229" s="112" t="s">
        <v>64</v>
      </c>
      <c r="I229" s="113" t="s">
        <v>114</v>
      </c>
      <c r="J229" s="113"/>
      <c r="K229" s="113" t="s">
        <v>45</v>
      </c>
      <c r="L229" s="114" t="s">
        <v>2453</v>
      </c>
      <c r="M229" s="114">
        <v>5</v>
      </c>
      <c r="N229" s="46">
        <v>13.799999999999999</v>
      </c>
      <c r="O229" s="47">
        <f t="shared" si="84"/>
        <v>1171.068</v>
      </c>
      <c r="P229" s="118">
        <f t="shared" si="85"/>
        <v>13.799999999999999</v>
      </c>
      <c r="Q229" s="119">
        <f t="shared" si="86"/>
        <v>1171.068</v>
      </c>
      <c r="R229" s="120"/>
      <c r="S229" s="121">
        <f t="shared" si="44"/>
        <v>0</v>
      </c>
      <c r="T229" s="122">
        <f t="shared" si="45"/>
        <v>0</v>
      </c>
      <c r="U229" s="123"/>
      <c r="V229" s="124" t="s">
        <v>2455</v>
      </c>
      <c r="W229" s="123" t="s">
        <v>2487</v>
      </c>
      <c r="X229" s="115" t="s">
        <v>2469</v>
      </c>
      <c r="Y229" s="115"/>
      <c r="Z229" s="115" t="s">
        <v>2605</v>
      </c>
      <c r="AA229" s="147" t="s">
        <v>2463</v>
      </c>
    </row>
    <row r="230" spans="1:27" s="191" customFormat="1" x14ac:dyDescent="0.35">
      <c r="A230" s="157" t="s">
        <v>3900</v>
      </c>
      <c r="B230" s="181" t="s">
        <v>3550</v>
      </c>
      <c r="C230" s="182" t="s">
        <v>39</v>
      </c>
      <c r="D230" s="181" t="s">
        <v>37</v>
      </c>
      <c r="E230" s="183" t="s">
        <v>3549</v>
      </c>
      <c r="F230" s="183" t="s">
        <v>432</v>
      </c>
      <c r="G230" s="183" t="s">
        <v>3551</v>
      </c>
      <c r="H230" s="184" t="s">
        <v>98</v>
      </c>
      <c r="I230" s="185" t="s">
        <v>53</v>
      </c>
      <c r="J230" s="185"/>
      <c r="K230" s="185"/>
      <c r="L230" s="186" t="s">
        <v>3533</v>
      </c>
      <c r="M230" s="186">
        <v>5</v>
      </c>
      <c r="N230" s="145">
        <v>8.34</v>
      </c>
      <c r="O230" s="146">
        <v>683.88</v>
      </c>
      <c r="P230" s="164">
        <f t="shared" ref="P230" si="87">IF($R$9="-",N230,IF($R$9="в кассу предприятия",N230,IF($R$9="на р/счет.",N230*1.075,"-")))</f>
        <v>8.34</v>
      </c>
      <c r="Q230" s="165">
        <f t="shared" ref="Q230" si="88">IF($R$9="-",O230,IF($R$9="в кассу предприятия",O230,IF($R$9="на р/счет.",O230*1.075,"-")))</f>
        <v>683.88</v>
      </c>
      <c r="R230" s="166"/>
      <c r="S230" s="167">
        <f t="shared" ref="S230" si="89">IF($R$9="","-",P230*R230)</f>
        <v>0</v>
      </c>
      <c r="T230" s="168">
        <f t="shared" ref="T230" si="90">IF($R$9="","-",Q230*R230)</f>
        <v>0</v>
      </c>
      <c r="U230" s="187"/>
      <c r="V230" s="188" t="s">
        <v>2455</v>
      </c>
      <c r="W230" s="189"/>
      <c r="X230" s="189" t="s">
        <v>2472</v>
      </c>
      <c r="Y230" s="189"/>
      <c r="Z230" s="189" t="s">
        <v>3580</v>
      </c>
      <c r="AA230" s="190" t="s">
        <v>2463</v>
      </c>
    </row>
    <row r="231" spans="1:27" s="172" customFormat="1" x14ac:dyDescent="0.35">
      <c r="A231" s="157" t="s">
        <v>3900</v>
      </c>
      <c r="B231" s="158" t="s">
        <v>441</v>
      </c>
      <c r="C231" s="159" t="s">
        <v>39</v>
      </c>
      <c r="D231" s="158" t="s">
        <v>37</v>
      </c>
      <c r="E231" s="160" t="s">
        <v>439</v>
      </c>
      <c r="F231" s="160" t="s">
        <v>440</v>
      </c>
      <c r="G231" s="160" t="s">
        <v>442</v>
      </c>
      <c r="H231" s="161" t="s">
        <v>98</v>
      </c>
      <c r="I231" s="162" t="s">
        <v>116</v>
      </c>
      <c r="J231" s="162"/>
      <c r="K231" s="162" t="s">
        <v>45</v>
      </c>
      <c r="L231" s="163" t="s">
        <v>3533</v>
      </c>
      <c r="M231" s="163">
        <v>5</v>
      </c>
      <c r="N231" s="148">
        <v>7.45</v>
      </c>
      <c r="O231" s="149">
        <f t="shared" si="84"/>
        <v>632.20699999999999</v>
      </c>
      <c r="P231" s="164">
        <f t="shared" si="85"/>
        <v>7.45</v>
      </c>
      <c r="Q231" s="165">
        <f t="shared" si="86"/>
        <v>632.20699999999999</v>
      </c>
      <c r="R231" s="166"/>
      <c r="S231" s="167">
        <f t="shared" si="44"/>
        <v>0</v>
      </c>
      <c r="T231" s="168">
        <f t="shared" si="45"/>
        <v>0</v>
      </c>
      <c r="U231" s="169"/>
      <c r="V231" s="170" t="s">
        <v>2455</v>
      </c>
      <c r="W231" s="169"/>
      <c r="X231" s="160" t="s">
        <v>2472</v>
      </c>
      <c r="Y231" s="160"/>
      <c r="Z231" s="160" t="s">
        <v>2606</v>
      </c>
      <c r="AA231" s="171" t="s">
        <v>2463</v>
      </c>
    </row>
    <row r="232" spans="1:27" s="172" customFormat="1" x14ac:dyDescent="0.35">
      <c r="A232" s="157" t="s">
        <v>3900</v>
      </c>
      <c r="B232" s="158" t="s">
        <v>441</v>
      </c>
      <c r="C232" s="159" t="s">
        <v>208</v>
      </c>
      <c r="D232" s="158" t="s">
        <v>37</v>
      </c>
      <c r="E232" s="160" t="s">
        <v>439</v>
      </c>
      <c r="F232" s="160" t="s">
        <v>440</v>
      </c>
      <c r="G232" s="160" t="s">
        <v>442</v>
      </c>
      <c r="H232" s="161" t="s">
        <v>98</v>
      </c>
      <c r="I232" s="162" t="s">
        <v>116</v>
      </c>
      <c r="J232" s="162"/>
      <c r="K232" s="162" t="s">
        <v>45</v>
      </c>
      <c r="L232" s="163" t="s">
        <v>3533</v>
      </c>
      <c r="M232" s="163">
        <v>5</v>
      </c>
      <c r="N232" s="150">
        <f>O232/$R$8</f>
        <v>5.9981145415979258</v>
      </c>
      <c r="O232" s="149">
        <v>509</v>
      </c>
      <c r="P232" s="176">
        <f>IF($R$9="-",N232,IF($R$9="в кассу предприятия",N232,IF($R$9="на р/счет.",N232*1.075,"-")))</f>
        <v>5.9981145415979258</v>
      </c>
      <c r="Q232" s="177">
        <f>IF($R$9="-",O232,IF($R$9="в кассу предприятия",O232,IF($R$9="на р/счет.",O232*1.075,"-")))</f>
        <v>509</v>
      </c>
      <c r="R232" s="166"/>
      <c r="S232" s="167">
        <f t="shared" ref="S232:S295" si="91">IF($R$9="","-",P232*R232)</f>
        <v>0</v>
      </c>
      <c r="T232" s="168">
        <f t="shared" ref="T232:T295" si="92">IF($R$9="","-",Q232*R232)</f>
        <v>0</v>
      </c>
      <c r="U232" s="169"/>
      <c r="V232" s="170" t="s">
        <v>2455</v>
      </c>
      <c r="W232" s="163"/>
      <c r="X232" s="160" t="s">
        <v>2472</v>
      </c>
      <c r="Y232" s="160"/>
      <c r="Z232" s="160" t="s">
        <v>2606</v>
      </c>
      <c r="AA232" s="171" t="s">
        <v>2463</v>
      </c>
    </row>
    <row r="233" spans="1:27" s="126" customFormat="1" hidden="1" x14ac:dyDescent="0.35">
      <c r="A233" s="144">
        <v>0</v>
      </c>
      <c r="B233" s="109" t="s">
        <v>443</v>
      </c>
      <c r="C233" s="110" t="s">
        <v>39</v>
      </c>
      <c r="D233" s="109" t="s">
        <v>37</v>
      </c>
      <c r="E233" s="115" t="s">
        <v>439</v>
      </c>
      <c r="F233" s="115" t="s">
        <v>440</v>
      </c>
      <c r="G233" s="115" t="s">
        <v>442</v>
      </c>
      <c r="H233" s="116" t="s">
        <v>50</v>
      </c>
      <c r="I233" s="117" t="s">
        <v>103</v>
      </c>
      <c r="J233" s="117"/>
      <c r="K233" s="117" t="s">
        <v>45</v>
      </c>
      <c r="L233" s="114" t="s">
        <v>3533</v>
      </c>
      <c r="M233" s="114">
        <v>1</v>
      </c>
      <c r="N233" s="148">
        <v>20.220000000000002</v>
      </c>
      <c r="O233" s="149">
        <f t="shared" ref="O233:O235" si="93">N233*$R$8</f>
        <v>1715.8692000000001</v>
      </c>
      <c r="P233" s="118">
        <f t="shared" ref="P233:P235" si="94">IF($R$9="-",N233,IF($R$9="в кассу предприятия",N233,IF($R$9="на р/счет.",N233*1.075,"-")))</f>
        <v>20.220000000000002</v>
      </c>
      <c r="Q233" s="119">
        <f t="shared" ref="Q233:Q235" si="95">IF($R$9="-",O233,IF($R$9="в кассу предприятия",O233,IF($R$9="на р/счет.",O233*1.075,"-")))</f>
        <v>1715.8692000000001</v>
      </c>
      <c r="R233" s="120"/>
      <c r="S233" s="121">
        <f t="shared" si="91"/>
        <v>0</v>
      </c>
      <c r="T233" s="122">
        <f t="shared" si="92"/>
        <v>0</v>
      </c>
      <c r="U233" s="123"/>
      <c r="V233" s="124" t="s">
        <v>2455</v>
      </c>
      <c r="W233" s="123"/>
      <c r="X233" s="115" t="s">
        <v>2472</v>
      </c>
      <c r="Y233" s="115"/>
      <c r="Z233" s="115" t="s">
        <v>2606</v>
      </c>
      <c r="AA233" s="125" t="s">
        <v>2463</v>
      </c>
    </row>
    <row r="234" spans="1:27" s="172" customFormat="1" x14ac:dyDescent="0.35">
      <c r="A234" s="157">
        <v>1</v>
      </c>
      <c r="B234" s="158" t="s">
        <v>444</v>
      </c>
      <c r="C234" s="159" t="s">
        <v>39</v>
      </c>
      <c r="D234" s="158" t="s">
        <v>37</v>
      </c>
      <c r="E234" s="160" t="s">
        <v>439</v>
      </c>
      <c r="F234" s="160" t="s">
        <v>440</v>
      </c>
      <c r="G234" s="160" t="s">
        <v>445</v>
      </c>
      <c r="H234" s="161" t="s">
        <v>50</v>
      </c>
      <c r="I234" s="162" t="s">
        <v>45</v>
      </c>
      <c r="J234" s="162"/>
      <c r="K234" s="162" t="s">
        <v>381</v>
      </c>
      <c r="L234" s="163" t="s">
        <v>2453</v>
      </c>
      <c r="M234" s="163">
        <v>1</v>
      </c>
      <c r="N234" s="148">
        <v>45.489999999999995</v>
      </c>
      <c r="O234" s="149">
        <f t="shared" si="93"/>
        <v>3860.2813999999994</v>
      </c>
      <c r="P234" s="164">
        <f t="shared" si="94"/>
        <v>45.489999999999995</v>
      </c>
      <c r="Q234" s="165">
        <f t="shared" si="95"/>
        <v>3860.2813999999994</v>
      </c>
      <c r="R234" s="166"/>
      <c r="S234" s="167">
        <f t="shared" si="91"/>
        <v>0</v>
      </c>
      <c r="T234" s="168">
        <f t="shared" si="92"/>
        <v>0</v>
      </c>
      <c r="U234" s="169"/>
      <c r="V234" s="170" t="s">
        <v>2455</v>
      </c>
      <c r="W234" s="169"/>
      <c r="X234" s="160" t="s">
        <v>2469</v>
      </c>
      <c r="Y234" s="160"/>
      <c r="Z234" s="160" t="s">
        <v>2607</v>
      </c>
      <c r="AA234" s="171" t="s">
        <v>2463</v>
      </c>
    </row>
    <row r="235" spans="1:27" s="172" customFormat="1" x14ac:dyDescent="0.35">
      <c r="A235" s="157">
        <v>95</v>
      </c>
      <c r="B235" s="158" t="s">
        <v>446</v>
      </c>
      <c r="C235" s="159" t="s">
        <v>39</v>
      </c>
      <c r="D235" s="158" t="s">
        <v>37</v>
      </c>
      <c r="E235" s="160" t="s">
        <v>439</v>
      </c>
      <c r="F235" s="160" t="s">
        <v>440</v>
      </c>
      <c r="G235" s="160" t="s">
        <v>248</v>
      </c>
      <c r="H235" s="161" t="s">
        <v>98</v>
      </c>
      <c r="I235" s="162" t="s">
        <v>78</v>
      </c>
      <c r="J235" s="162"/>
      <c r="K235" s="162" t="s">
        <v>45</v>
      </c>
      <c r="L235" s="163" t="s">
        <v>3533</v>
      </c>
      <c r="M235" s="163">
        <v>5</v>
      </c>
      <c r="N235" s="46">
        <v>7.62</v>
      </c>
      <c r="O235" s="47">
        <f t="shared" si="93"/>
        <v>646.63319999999999</v>
      </c>
      <c r="P235" s="164">
        <f t="shared" si="94"/>
        <v>7.62</v>
      </c>
      <c r="Q235" s="165">
        <f t="shared" si="95"/>
        <v>646.63319999999999</v>
      </c>
      <c r="R235" s="166"/>
      <c r="S235" s="167">
        <f t="shared" si="91"/>
        <v>0</v>
      </c>
      <c r="T235" s="168">
        <f t="shared" si="92"/>
        <v>0</v>
      </c>
      <c r="U235" s="169"/>
      <c r="V235" s="170" t="s">
        <v>2455</v>
      </c>
      <c r="W235" s="169"/>
      <c r="X235" s="160" t="s">
        <v>2472</v>
      </c>
      <c r="Y235" s="160"/>
      <c r="Z235" s="160" t="s">
        <v>2608</v>
      </c>
      <c r="AA235" s="171" t="s">
        <v>2463</v>
      </c>
    </row>
    <row r="236" spans="1:27" s="126" customFormat="1" hidden="1" x14ac:dyDescent="0.35">
      <c r="A236" s="144">
        <v>0</v>
      </c>
      <c r="B236" s="109" t="s">
        <v>3197</v>
      </c>
      <c r="C236" s="110" t="s">
        <v>208</v>
      </c>
      <c r="D236" s="109" t="s">
        <v>37</v>
      </c>
      <c r="E236" s="111" t="s">
        <v>439</v>
      </c>
      <c r="F236" s="111" t="s">
        <v>440</v>
      </c>
      <c r="G236" s="111" t="s">
        <v>248</v>
      </c>
      <c r="H236" s="112" t="s">
        <v>64</v>
      </c>
      <c r="I236" s="113" t="s">
        <v>281</v>
      </c>
      <c r="J236" s="113"/>
      <c r="K236" s="113"/>
      <c r="L236" s="114" t="s">
        <v>2452</v>
      </c>
      <c r="M236" s="114">
        <v>5</v>
      </c>
      <c r="N236" s="49">
        <f>O236/$R$8</f>
        <v>5.8802733914683012</v>
      </c>
      <c r="O236" s="47">
        <v>499</v>
      </c>
      <c r="P236" s="130">
        <f>IF($R$9="-",N236,IF($R$9="в кассу предприятия",N236,IF($R$9="на р/счет.",N236*1.075,"-")))</f>
        <v>5.8802733914683012</v>
      </c>
      <c r="Q236" s="131">
        <f>IF($R$9="-",O236,IF($R$9="в кассу предприятия",O236,IF($R$9="на р/счет.",O236*1.075,"-")))</f>
        <v>499</v>
      </c>
      <c r="R236" s="120"/>
      <c r="S236" s="121">
        <f t="shared" si="91"/>
        <v>0</v>
      </c>
      <c r="T236" s="122">
        <f t="shared" si="92"/>
        <v>0</v>
      </c>
      <c r="U236" s="123"/>
      <c r="V236" s="124" t="s">
        <v>2455</v>
      </c>
      <c r="W236" s="123"/>
      <c r="X236" s="115" t="s">
        <v>2472</v>
      </c>
      <c r="Y236" s="115"/>
      <c r="Z236" s="115" t="s">
        <v>2608</v>
      </c>
      <c r="AA236" s="147" t="s">
        <v>2463</v>
      </c>
    </row>
    <row r="237" spans="1:27" s="172" customFormat="1" x14ac:dyDescent="0.35">
      <c r="A237" s="157" t="s">
        <v>3900</v>
      </c>
      <c r="B237" s="158" t="s">
        <v>447</v>
      </c>
      <c r="C237" s="159" t="s">
        <v>39</v>
      </c>
      <c r="D237" s="158" t="s">
        <v>37</v>
      </c>
      <c r="E237" s="160" t="s">
        <v>439</v>
      </c>
      <c r="F237" s="160" t="s">
        <v>440</v>
      </c>
      <c r="G237" s="160" t="s">
        <v>248</v>
      </c>
      <c r="H237" s="161" t="s">
        <v>64</v>
      </c>
      <c r="I237" s="162"/>
      <c r="J237" s="162" t="s">
        <v>116</v>
      </c>
      <c r="K237" s="162" t="s">
        <v>45</v>
      </c>
      <c r="L237" s="163" t="s">
        <v>3533</v>
      </c>
      <c r="M237" s="163">
        <v>5</v>
      </c>
      <c r="N237" s="46">
        <v>10.709999999999999</v>
      </c>
      <c r="O237" s="47">
        <f t="shared" ref="O237:O242" si="96">N237*$R$8</f>
        <v>908.85059999999987</v>
      </c>
      <c r="P237" s="164">
        <f t="shared" ref="P237:P246" si="97">IF($R$9="-",N237,IF($R$9="в кассу предприятия",N237,IF($R$9="на р/счет.",N237*1.075,"-")))</f>
        <v>10.709999999999999</v>
      </c>
      <c r="Q237" s="165">
        <f t="shared" ref="Q237:Q246" si="98">IF($R$9="-",O237,IF($R$9="в кассу предприятия",O237,IF($R$9="на р/счет.",O237*1.075,"-")))</f>
        <v>908.85059999999987</v>
      </c>
      <c r="R237" s="166"/>
      <c r="S237" s="167">
        <f t="shared" si="91"/>
        <v>0</v>
      </c>
      <c r="T237" s="168">
        <f t="shared" si="92"/>
        <v>0</v>
      </c>
      <c r="U237" s="169"/>
      <c r="V237" s="170" t="s">
        <v>2455</v>
      </c>
      <c r="W237" s="169"/>
      <c r="X237" s="160" t="s">
        <v>2472</v>
      </c>
      <c r="Y237" s="160"/>
      <c r="Z237" s="160" t="s">
        <v>2608</v>
      </c>
      <c r="AA237" s="171" t="s">
        <v>2463</v>
      </c>
    </row>
    <row r="238" spans="1:27" s="172" customFormat="1" x14ac:dyDescent="0.35">
      <c r="A238" s="157">
        <v>5</v>
      </c>
      <c r="B238" s="158" t="s">
        <v>448</v>
      </c>
      <c r="C238" s="159" t="s">
        <v>39</v>
      </c>
      <c r="D238" s="158" t="s">
        <v>37</v>
      </c>
      <c r="E238" s="160" t="s">
        <v>439</v>
      </c>
      <c r="F238" s="160" t="s">
        <v>440</v>
      </c>
      <c r="G238" s="160" t="s">
        <v>248</v>
      </c>
      <c r="H238" s="161" t="s">
        <v>50</v>
      </c>
      <c r="I238" s="162" t="s">
        <v>45</v>
      </c>
      <c r="J238" s="162" t="s">
        <v>72</v>
      </c>
      <c r="K238" s="162" t="s">
        <v>381</v>
      </c>
      <c r="L238" s="163" t="s">
        <v>2453</v>
      </c>
      <c r="M238" s="163">
        <v>1</v>
      </c>
      <c r="N238" s="46">
        <v>37.269999999999996</v>
      </c>
      <c r="O238" s="47">
        <f t="shared" si="96"/>
        <v>3162.7321999999995</v>
      </c>
      <c r="P238" s="164">
        <f t="shared" si="97"/>
        <v>37.269999999999996</v>
      </c>
      <c r="Q238" s="165">
        <f t="shared" si="98"/>
        <v>3162.7321999999995</v>
      </c>
      <c r="R238" s="166"/>
      <c r="S238" s="167">
        <f t="shared" si="91"/>
        <v>0</v>
      </c>
      <c r="T238" s="168">
        <f t="shared" si="92"/>
        <v>0</v>
      </c>
      <c r="U238" s="169"/>
      <c r="V238" s="170" t="s">
        <v>2455</v>
      </c>
      <c r="W238" s="169"/>
      <c r="X238" s="160" t="s">
        <v>2472</v>
      </c>
      <c r="Y238" s="160"/>
      <c r="Z238" s="160" t="s">
        <v>2608</v>
      </c>
      <c r="AA238" s="171" t="s">
        <v>2463</v>
      </c>
    </row>
    <row r="239" spans="1:27" s="172" customFormat="1" x14ac:dyDescent="0.35">
      <c r="A239" s="157" t="s">
        <v>3900</v>
      </c>
      <c r="B239" s="158" t="s">
        <v>449</v>
      </c>
      <c r="C239" s="159" t="s">
        <v>39</v>
      </c>
      <c r="D239" s="158" t="s">
        <v>37</v>
      </c>
      <c r="E239" s="160" t="s">
        <v>439</v>
      </c>
      <c r="F239" s="160" t="s">
        <v>440</v>
      </c>
      <c r="G239" s="160" t="s">
        <v>248</v>
      </c>
      <c r="H239" s="161" t="s">
        <v>50</v>
      </c>
      <c r="I239" s="162" t="s">
        <v>58</v>
      </c>
      <c r="J239" s="162"/>
      <c r="K239" s="162" t="s">
        <v>45</v>
      </c>
      <c r="L239" s="163" t="s">
        <v>3533</v>
      </c>
      <c r="M239" s="163">
        <v>1</v>
      </c>
      <c r="N239" s="46">
        <v>20.3</v>
      </c>
      <c r="O239" s="47">
        <f t="shared" si="96"/>
        <v>1722.6580000000001</v>
      </c>
      <c r="P239" s="164">
        <f t="shared" si="97"/>
        <v>20.3</v>
      </c>
      <c r="Q239" s="165">
        <f t="shared" si="98"/>
        <v>1722.6580000000001</v>
      </c>
      <c r="R239" s="166"/>
      <c r="S239" s="167">
        <f t="shared" si="91"/>
        <v>0</v>
      </c>
      <c r="T239" s="168">
        <f t="shared" si="92"/>
        <v>0</v>
      </c>
      <c r="U239" s="169"/>
      <c r="V239" s="170" t="s">
        <v>2455</v>
      </c>
      <c r="W239" s="169"/>
      <c r="X239" s="160" t="s">
        <v>2472</v>
      </c>
      <c r="Y239" s="160"/>
      <c r="Z239" s="160" t="s">
        <v>2608</v>
      </c>
      <c r="AA239" s="171" t="s">
        <v>2463</v>
      </c>
    </row>
    <row r="240" spans="1:27" s="126" customFormat="1" hidden="1" x14ac:dyDescent="0.35">
      <c r="A240" s="144">
        <v>0</v>
      </c>
      <c r="B240" s="109" t="s">
        <v>450</v>
      </c>
      <c r="C240" s="110" t="s">
        <v>39</v>
      </c>
      <c r="D240" s="109" t="s">
        <v>37</v>
      </c>
      <c r="E240" s="115" t="s">
        <v>439</v>
      </c>
      <c r="F240" s="115" t="s">
        <v>440</v>
      </c>
      <c r="G240" s="115" t="s">
        <v>248</v>
      </c>
      <c r="H240" s="116" t="s">
        <v>50</v>
      </c>
      <c r="I240" s="117" t="s">
        <v>163</v>
      </c>
      <c r="J240" s="117"/>
      <c r="K240" s="117" t="s">
        <v>45</v>
      </c>
      <c r="L240" s="114" t="s">
        <v>2451</v>
      </c>
      <c r="M240" s="114">
        <v>1</v>
      </c>
      <c r="N240" s="148">
        <v>22.53</v>
      </c>
      <c r="O240" s="149">
        <f t="shared" si="96"/>
        <v>1911.8958</v>
      </c>
      <c r="P240" s="118">
        <f t="shared" si="97"/>
        <v>22.53</v>
      </c>
      <c r="Q240" s="119">
        <f t="shared" si="98"/>
        <v>1911.8958</v>
      </c>
      <c r="R240" s="120"/>
      <c r="S240" s="121">
        <f t="shared" si="91"/>
        <v>0</v>
      </c>
      <c r="T240" s="122">
        <f t="shared" si="92"/>
        <v>0</v>
      </c>
      <c r="U240" s="123"/>
      <c r="V240" s="124" t="s">
        <v>2455</v>
      </c>
      <c r="W240" s="114"/>
      <c r="X240" s="115" t="s">
        <v>2472</v>
      </c>
      <c r="Y240" s="115"/>
      <c r="Z240" s="115" t="s">
        <v>2608</v>
      </c>
      <c r="AA240" s="125" t="s">
        <v>2463</v>
      </c>
    </row>
    <row r="241" spans="1:27" s="126" customFormat="1" hidden="1" x14ac:dyDescent="0.35">
      <c r="A241" s="144">
        <v>0</v>
      </c>
      <c r="B241" s="109" t="s">
        <v>451</v>
      </c>
      <c r="C241" s="127" t="s">
        <v>39</v>
      </c>
      <c r="D241" s="109" t="s">
        <v>37</v>
      </c>
      <c r="E241" s="132" t="s">
        <v>439</v>
      </c>
      <c r="F241" s="132" t="s">
        <v>440</v>
      </c>
      <c r="G241" s="132" t="s">
        <v>452</v>
      </c>
      <c r="H241" s="133" t="s">
        <v>98</v>
      </c>
      <c r="I241" s="134" t="s">
        <v>45</v>
      </c>
      <c r="J241" s="134"/>
      <c r="K241" s="134" t="s">
        <v>45</v>
      </c>
      <c r="L241" s="114" t="s">
        <v>2453</v>
      </c>
      <c r="M241" s="114">
        <v>5</v>
      </c>
      <c r="N241" s="148">
        <v>7.75</v>
      </c>
      <c r="O241" s="149">
        <f t="shared" si="96"/>
        <v>657.66499999999996</v>
      </c>
      <c r="P241" s="128">
        <f t="shared" si="97"/>
        <v>7.75</v>
      </c>
      <c r="Q241" s="119">
        <f t="shared" si="98"/>
        <v>657.66499999999996</v>
      </c>
      <c r="R241" s="120"/>
      <c r="S241" s="121">
        <f t="shared" si="91"/>
        <v>0</v>
      </c>
      <c r="T241" s="122">
        <f t="shared" si="92"/>
        <v>0</v>
      </c>
      <c r="U241" s="129"/>
      <c r="V241" s="124" t="s">
        <v>2455</v>
      </c>
      <c r="W241" s="129" t="s">
        <v>2487</v>
      </c>
      <c r="X241" s="132" t="s">
        <v>2464</v>
      </c>
      <c r="Y241" s="115" t="s">
        <v>2609</v>
      </c>
      <c r="Z241" s="115" t="s">
        <v>2610</v>
      </c>
      <c r="AA241" s="125" t="s">
        <v>2463</v>
      </c>
    </row>
    <row r="242" spans="1:27" s="126" customFormat="1" hidden="1" x14ac:dyDescent="0.35">
      <c r="A242" s="144">
        <v>0</v>
      </c>
      <c r="B242" s="109" t="s">
        <v>453</v>
      </c>
      <c r="C242" s="110" t="s">
        <v>39</v>
      </c>
      <c r="D242" s="109" t="s">
        <v>37</v>
      </c>
      <c r="E242" s="111" t="s">
        <v>439</v>
      </c>
      <c r="F242" s="111" t="s">
        <v>440</v>
      </c>
      <c r="G242" s="111" t="s">
        <v>452</v>
      </c>
      <c r="H242" s="112" t="s">
        <v>64</v>
      </c>
      <c r="I242" s="113" t="s">
        <v>51</v>
      </c>
      <c r="J242" s="113"/>
      <c r="K242" s="113" t="s">
        <v>45</v>
      </c>
      <c r="L242" s="114" t="s">
        <v>2453</v>
      </c>
      <c r="M242" s="114">
        <v>5</v>
      </c>
      <c r="N242" s="46">
        <v>13.98</v>
      </c>
      <c r="O242" s="47">
        <f t="shared" si="96"/>
        <v>1186.3428000000001</v>
      </c>
      <c r="P242" s="118">
        <f t="shared" si="97"/>
        <v>13.98</v>
      </c>
      <c r="Q242" s="119">
        <f t="shared" si="98"/>
        <v>1186.3428000000001</v>
      </c>
      <c r="R242" s="120"/>
      <c r="S242" s="121">
        <f t="shared" si="91"/>
        <v>0</v>
      </c>
      <c r="T242" s="122">
        <f t="shared" si="92"/>
        <v>0</v>
      </c>
      <c r="U242" s="123"/>
      <c r="V242" s="124" t="s">
        <v>2455</v>
      </c>
      <c r="W242" s="123" t="s">
        <v>2487</v>
      </c>
      <c r="X242" s="111" t="s">
        <v>2464</v>
      </c>
      <c r="Y242" s="115" t="s">
        <v>2609</v>
      </c>
      <c r="Z242" s="115" t="s">
        <v>2610</v>
      </c>
      <c r="AA242" s="147" t="s">
        <v>2463</v>
      </c>
    </row>
    <row r="243" spans="1:27" s="126" customFormat="1" hidden="1" x14ac:dyDescent="0.35">
      <c r="A243" s="156">
        <v>0</v>
      </c>
      <c r="B243" s="109" t="s">
        <v>454</v>
      </c>
      <c r="C243" s="110" t="s">
        <v>208</v>
      </c>
      <c r="D243" s="109" t="s">
        <v>37</v>
      </c>
      <c r="E243" s="115" t="s">
        <v>439</v>
      </c>
      <c r="F243" s="115" t="s">
        <v>440</v>
      </c>
      <c r="G243" s="115" t="s">
        <v>455</v>
      </c>
      <c r="H243" s="116" t="s">
        <v>251</v>
      </c>
      <c r="I243" s="117" t="s">
        <v>456</v>
      </c>
      <c r="J243" s="117"/>
      <c r="K243" s="117" t="s">
        <v>45</v>
      </c>
      <c r="L243" s="114" t="s">
        <v>2451</v>
      </c>
      <c r="M243" s="114">
        <v>5</v>
      </c>
      <c r="N243" s="49">
        <f t="shared" ref="N243:N246" si="99">O243/$R$8</f>
        <v>5.7388640113127503</v>
      </c>
      <c r="O243" s="47">
        <v>487</v>
      </c>
      <c r="P243" s="130">
        <f t="shared" si="97"/>
        <v>5.7388640113127503</v>
      </c>
      <c r="Q243" s="131">
        <f t="shared" si="98"/>
        <v>487</v>
      </c>
      <c r="R243" s="120"/>
      <c r="S243" s="121">
        <f t="shared" si="91"/>
        <v>0</v>
      </c>
      <c r="T243" s="122">
        <f t="shared" si="92"/>
        <v>0</v>
      </c>
      <c r="U243" s="123" t="s">
        <v>36</v>
      </c>
      <c r="V243" s="124" t="s">
        <v>2456</v>
      </c>
      <c r="W243" s="123"/>
      <c r="X243" s="115" t="s">
        <v>2472</v>
      </c>
      <c r="Y243" s="115"/>
      <c r="Z243" s="115" t="s">
        <v>2611</v>
      </c>
      <c r="AA243" s="147" t="s">
        <v>2463</v>
      </c>
    </row>
    <row r="244" spans="1:27" s="172" customFormat="1" x14ac:dyDescent="0.35">
      <c r="A244" s="157">
        <v>53</v>
      </c>
      <c r="B244" s="158" t="s">
        <v>457</v>
      </c>
      <c r="C244" s="159" t="s">
        <v>208</v>
      </c>
      <c r="D244" s="158" t="s">
        <v>37</v>
      </c>
      <c r="E244" s="160" t="s">
        <v>439</v>
      </c>
      <c r="F244" s="160" t="s">
        <v>440</v>
      </c>
      <c r="G244" s="160" t="s">
        <v>455</v>
      </c>
      <c r="H244" s="161" t="s">
        <v>98</v>
      </c>
      <c r="I244" s="162" t="s">
        <v>281</v>
      </c>
      <c r="J244" s="162" t="s">
        <v>281</v>
      </c>
      <c r="K244" s="162" t="s">
        <v>45</v>
      </c>
      <c r="L244" s="163" t="s">
        <v>2453</v>
      </c>
      <c r="M244" s="163">
        <v>5</v>
      </c>
      <c r="N244" s="49">
        <f t="shared" si="99"/>
        <v>9.5569172755126086</v>
      </c>
      <c r="O244" s="47">
        <v>811</v>
      </c>
      <c r="P244" s="176">
        <f t="shared" si="97"/>
        <v>9.5569172755126086</v>
      </c>
      <c r="Q244" s="177">
        <f t="shared" si="98"/>
        <v>811</v>
      </c>
      <c r="R244" s="166"/>
      <c r="S244" s="167">
        <f t="shared" si="91"/>
        <v>0</v>
      </c>
      <c r="T244" s="168">
        <f t="shared" si="92"/>
        <v>0</v>
      </c>
      <c r="U244" s="169" t="s">
        <v>36</v>
      </c>
      <c r="V244" s="170" t="s">
        <v>2456</v>
      </c>
      <c r="W244" s="169"/>
      <c r="X244" s="160" t="s">
        <v>2472</v>
      </c>
      <c r="Y244" s="160"/>
      <c r="Z244" s="160" t="s">
        <v>2611</v>
      </c>
      <c r="AA244" s="171" t="s">
        <v>2463</v>
      </c>
    </row>
    <row r="245" spans="1:27" s="126" customFormat="1" hidden="1" x14ac:dyDescent="0.35">
      <c r="A245" s="144">
        <v>0</v>
      </c>
      <c r="B245" s="109" t="s">
        <v>458</v>
      </c>
      <c r="C245" s="110" t="s">
        <v>208</v>
      </c>
      <c r="D245" s="109" t="s">
        <v>37</v>
      </c>
      <c r="E245" s="115" t="s">
        <v>439</v>
      </c>
      <c r="F245" s="115" t="s">
        <v>440</v>
      </c>
      <c r="G245" s="115" t="s">
        <v>459</v>
      </c>
      <c r="H245" s="116" t="s">
        <v>251</v>
      </c>
      <c r="I245" s="117" t="s">
        <v>362</v>
      </c>
      <c r="J245" s="117"/>
      <c r="K245" s="117" t="s">
        <v>45</v>
      </c>
      <c r="L245" s="114" t="s">
        <v>2451</v>
      </c>
      <c r="M245" s="114">
        <v>5</v>
      </c>
      <c r="N245" s="150">
        <f t="shared" si="99"/>
        <v>5.7388640113127503</v>
      </c>
      <c r="O245" s="149">
        <v>487</v>
      </c>
      <c r="P245" s="130">
        <f t="shared" si="97"/>
        <v>5.7388640113127503</v>
      </c>
      <c r="Q245" s="131">
        <f t="shared" si="98"/>
        <v>487</v>
      </c>
      <c r="R245" s="120"/>
      <c r="S245" s="121">
        <f t="shared" si="91"/>
        <v>0</v>
      </c>
      <c r="T245" s="122">
        <f t="shared" si="92"/>
        <v>0</v>
      </c>
      <c r="U245" s="123" t="s">
        <v>36</v>
      </c>
      <c r="V245" s="124" t="s">
        <v>2455</v>
      </c>
      <c r="W245" s="114"/>
      <c r="X245" s="115" t="s">
        <v>2472</v>
      </c>
      <c r="Y245" s="115"/>
      <c r="Z245" s="115" t="s">
        <v>2612</v>
      </c>
      <c r="AA245" s="125" t="s">
        <v>2463</v>
      </c>
    </row>
    <row r="246" spans="1:27" s="172" customFormat="1" x14ac:dyDescent="0.35">
      <c r="A246" s="157" t="s">
        <v>3900</v>
      </c>
      <c r="B246" s="158" t="s">
        <v>460</v>
      </c>
      <c r="C246" s="159" t="s">
        <v>208</v>
      </c>
      <c r="D246" s="158" t="s">
        <v>37</v>
      </c>
      <c r="E246" s="160" t="s">
        <v>439</v>
      </c>
      <c r="F246" s="160" t="s">
        <v>440</v>
      </c>
      <c r="G246" s="160" t="s">
        <v>459</v>
      </c>
      <c r="H246" s="161" t="s">
        <v>98</v>
      </c>
      <c r="I246" s="162" t="s">
        <v>116</v>
      </c>
      <c r="J246" s="162"/>
      <c r="K246" s="162" t="s">
        <v>45</v>
      </c>
      <c r="L246" s="163" t="s">
        <v>3533</v>
      </c>
      <c r="M246" s="163">
        <v>5</v>
      </c>
      <c r="N246" s="49">
        <f t="shared" si="99"/>
        <v>6.3280697619608768</v>
      </c>
      <c r="O246" s="47">
        <v>537</v>
      </c>
      <c r="P246" s="176">
        <f t="shared" si="97"/>
        <v>6.3280697619608768</v>
      </c>
      <c r="Q246" s="177">
        <f t="shared" si="98"/>
        <v>537</v>
      </c>
      <c r="R246" s="166"/>
      <c r="S246" s="167">
        <f t="shared" si="91"/>
        <v>0</v>
      </c>
      <c r="T246" s="168">
        <f t="shared" si="92"/>
        <v>0</v>
      </c>
      <c r="U246" s="169" t="s">
        <v>36</v>
      </c>
      <c r="V246" s="170" t="s">
        <v>2455</v>
      </c>
      <c r="W246" s="169"/>
      <c r="X246" s="160" t="s">
        <v>2472</v>
      </c>
      <c r="Y246" s="160"/>
      <c r="Z246" s="160" t="s">
        <v>2612</v>
      </c>
      <c r="AA246" s="171" t="s">
        <v>2463</v>
      </c>
    </row>
    <row r="247" spans="1:27" s="126" customFormat="1" hidden="1" x14ac:dyDescent="0.35">
      <c r="A247" s="144">
        <v>0</v>
      </c>
      <c r="B247" s="109" t="s">
        <v>461</v>
      </c>
      <c r="C247" s="110" t="s">
        <v>39</v>
      </c>
      <c r="D247" s="109" t="s">
        <v>37</v>
      </c>
      <c r="E247" s="115" t="s">
        <v>462</v>
      </c>
      <c r="F247" s="115" t="s">
        <v>463</v>
      </c>
      <c r="G247" s="115" t="s">
        <v>464</v>
      </c>
      <c r="H247" s="116" t="s">
        <v>50</v>
      </c>
      <c r="I247" s="117" t="s">
        <v>106</v>
      </c>
      <c r="J247" s="117"/>
      <c r="K247" s="117" t="s">
        <v>45</v>
      </c>
      <c r="L247" s="114" t="s">
        <v>2451</v>
      </c>
      <c r="M247" s="114">
        <v>1</v>
      </c>
      <c r="N247" s="148">
        <v>27.44</v>
      </c>
      <c r="O247" s="149">
        <f t="shared" ref="O247:O282" si="100">N247*$R$8</f>
        <v>2328.5583999999999</v>
      </c>
      <c r="P247" s="118">
        <f t="shared" ref="P247:P282" si="101">IF($R$9="-",N247,IF($R$9="в кассу предприятия",N247,IF($R$9="на р/счет.",N247*1.075,"-")))</f>
        <v>27.44</v>
      </c>
      <c r="Q247" s="119">
        <f t="shared" ref="Q247:Q282" si="102">IF($R$9="-",O247,IF($R$9="в кассу предприятия",O247,IF($R$9="на р/счет.",O247*1.075,"-")))</f>
        <v>2328.5583999999999</v>
      </c>
      <c r="R247" s="120"/>
      <c r="S247" s="121">
        <f t="shared" si="91"/>
        <v>0</v>
      </c>
      <c r="T247" s="122">
        <f t="shared" si="92"/>
        <v>0</v>
      </c>
      <c r="U247" s="123"/>
      <c r="V247" s="124" t="s">
        <v>2455</v>
      </c>
      <c r="W247" s="114"/>
      <c r="X247" s="115" t="s">
        <v>2464</v>
      </c>
      <c r="Y247" s="115" t="s">
        <v>2613</v>
      </c>
      <c r="Z247" s="115" t="s">
        <v>2614</v>
      </c>
      <c r="AA247" s="125" t="s">
        <v>2463</v>
      </c>
    </row>
    <row r="248" spans="1:27" s="172" customFormat="1" x14ac:dyDescent="0.35">
      <c r="A248" s="157">
        <v>9</v>
      </c>
      <c r="B248" s="158" t="s">
        <v>465</v>
      </c>
      <c r="C248" s="159" t="s">
        <v>39</v>
      </c>
      <c r="D248" s="158" t="s">
        <v>37</v>
      </c>
      <c r="E248" s="160" t="s">
        <v>462</v>
      </c>
      <c r="F248" s="160" t="s">
        <v>466</v>
      </c>
      <c r="G248" s="160" t="s">
        <v>467</v>
      </c>
      <c r="H248" s="161" t="s">
        <v>43</v>
      </c>
      <c r="I248" s="162" t="s">
        <v>106</v>
      </c>
      <c r="J248" s="162"/>
      <c r="K248" s="162" t="s">
        <v>45</v>
      </c>
      <c r="L248" s="163" t="s">
        <v>2451</v>
      </c>
      <c r="M248" s="163">
        <v>1</v>
      </c>
      <c r="N248" s="46">
        <v>45.559999999999995</v>
      </c>
      <c r="O248" s="47">
        <f t="shared" si="100"/>
        <v>3866.2215999999994</v>
      </c>
      <c r="P248" s="164">
        <f t="shared" si="101"/>
        <v>45.559999999999995</v>
      </c>
      <c r="Q248" s="165">
        <f t="shared" si="102"/>
        <v>3866.2215999999994</v>
      </c>
      <c r="R248" s="166"/>
      <c r="S248" s="167">
        <f t="shared" si="91"/>
        <v>0</v>
      </c>
      <c r="T248" s="168">
        <f t="shared" si="92"/>
        <v>0</v>
      </c>
      <c r="U248" s="169"/>
      <c r="V248" s="170" t="s">
        <v>2455</v>
      </c>
      <c r="W248" s="169"/>
      <c r="X248" s="160" t="s">
        <v>2469</v>
      </c>
      <c r="Y248" s="160"/>
      <c r="Z248" s="160" t="s">
        <v>2615</v>
      </c>
      <c r="AA248" s="171" t="s">
        <v>2463</v>
      </c>
    </row>
    <row r="249" spans="1:27" s="172" customFormat="1" x14ac:dyDescent="0.35">
      <c r="A249" s="157">
        <v>3</v>
      </c>
      <c r="B249" s="158" t="s">
        <v>468</v>
      </c>
      <c r="C249" s="159" t="s">
        <v>39</v>
      </c>
      <c r="D249" s="158" t="s">
        <v>37</v>
      </c>
      <c r="E249" s="160" t="s">
        <v>462</v>
      </c>
      <c r="F249" s="160" t="s">
        <v>466</v>
      </c>
      <c r="G249" s="160" t="s">
        <v>467</v>
      </c>
      <c r="H249" s="161" t="s">
        <v>186</v>
      </c>
      <c r="I249" s="162" t="s">
        <v>106</v>
      </c>
      <c r="J249" s="162"/>
      <c r="K249" s="162" t="s">
        <v>45</v>
      </c>
      <c r="L249" s="163" t="s">
        <v>2451</v>
      </c>
      <c r="M249" s="163">
        <v>1</v>
      </c>
      <c r="N249" s="46">
        <v>54.97</v>
      </c>
      <c r="O249" s="47">
        <f t="shared" si="100"/>
        <v>4664.7542000000003</v>
      </c>
      <c r="P249" s="164">
        <f t="shared" si="101"/>
        <v>54.97</v>
      </c>
      <c r="Q249" s="165">
        <f t="shared" si="102"/>
        <v>4664.7542000000003</v>
      </c>
      <c r="R249" s="166"/>
      <c r="S249" s="167">
        <f t="shared" si="91"/>
        <v>0</v>
      </c>
      <c r="T249" s="168">
        <f t="shared" si="92"/>
        <v>0</v>
      </c>
      <c r="U249" s="169"/>
      <c r="V249" s="170" t="s">
        <v>2455</v>
      </c>
      <c r="W249" s="169"/>
      <c r="X249" s="160" t="s">
        <v>2469</v>
      </c>
      <c r="Y249" s="160"/>
      <c r="Z249" s="160" t="s">
        <v>2615</v>
      </c>
      <c r="AA249" s="171" t="s">
        <v>2463</v>
      </c>
    </row>
    <row r="250" spans="1:27" s="172" customFormat="1" x14ac:dyDescent="0.35">
      <c r="A250" s="157">
        <v>27</v>
      </c>
      <c r="B250" s="158" t="s">
        <v>472</v>
      </c>
      <c r="C250" s="159" t="s">
        <v>39</v>
      </c>
      <c r="D250" s="158" t="s">
        <v>37</v>
      </c>
      <c r="E250" s="173" t="s">
        <v>470</v>
      </c>
      <c r="F250" s="173" t="s">
        <v>471</v>
      </c>
      <c r="G250" s="173" t="s">
        <v>473</v>
      </c>
      <c r="H250" s="174" t="s">
        <v>186</v>
      </c>
      <c r="I250" s="175" t="s">
        <v>106</v>
      </c>
      <c r="J250" s="175"/>
      <c r="K250" s="175" t="s">
        <v>45</v>
      </c>
      <c r="L250" s="163" t="s">
        <v>2451</v>
      </c>
      <c r="M250" s="163">
        <v>1</v>
      </c>
      <c r="N250" s="46">
        <v>54.97</v>
      </c>
      <c r="O250" s="47">
        <f t="shared" si="100"/>
        <v>4664.7542000000003</v>
      </c>
      <c r="P250" s="164">
        <f t="shared" si="101"/>
        <v>54.97</v>
      </c>
      <c r="Q250" s="165">
        <f t="shared" si="102"/>
        <v>4664.7542000000003</v>
      </c>
      <c r="R250" s="166"/>
      <c r="S250" s="167">
        <f t="shared" si="91"/>
        <v>0</v>
      </c>
      <c r="T250" s="168">
        <f t="shared" si="92"/>
        <v>0</v>
      </c>
      <c r="U250" s="169"/>
      <c r="V250" s="170" t="s">
        <v>2455</v>
      </c>
      <c r="W250" s="169" t="s">
        <v>2487</v>
      </c>
      <c r="X250" s="173" t="s">
        <v>2464</v>
      </c>
      <c r="Y250" s="160" t="s">
        <v>2616</v>
      </c>
      <c r="Z250" s="160" t="s">
        <v>2617</v>
      </c>
      <c r="AA250" s="171" t="s">
        <v>2463</v>
      </c>
    </row>
    <row r="251" spans="1:27" s="126" customFormat="1" hidden="1" x14ac:dyDescent="0.35">
      <c r="A251" s="144">
        <v>0</v>
      </c>
      <c r="B251" s="109" t="s">
        <v>469</v>
      </c>
      <c r="C251" s="110" t="s">
        <v>39</v>
      </c>
      <c r="D251" s="109" t="s">
        <v>37</v>
      </c>
      <c r="E251" s="111" t="s">
        <v>470</v>
      </c>
      <c r="F251" s="111" t="s">
        <v>471</v>
      </c>
      <c r="G251" s="111" t="s">
        <v>473</v>
      </c>
      <c r="H251" s="112" t="s">
        <v>212</v>
      </c>
      <c r="I251" s="113" t="s">
        <v>176</v>
      </c>
      <c r="J251" s="113"/>
      <c r="K251" s="113" t="s">
        <v>45</v>
      </c>
      <c r="L251" s="114" t="s">
        <v>2451</v>
      </c>
      <c r="M251" s="114">
        <v>1</v>
      </c>
      <c r="N251" s="46">
        <v>90.63000000000001</v>
      </c>
      <c r="O251" s="47">
        <f t="shared" si="100"/>
        <v>7690.8618000000006</v>
      </c>
      <c r="P251" s="118">
        <f t="shared" si="101"/>
        <v>90.63000000000001</v>
      </c>
      <c r="Q251" s="119">
        <f t="shared" si="102"/>
        <v>7690.8618000000006</v>
      </c>
      <c r="R251" s="120"/>
      <c r="S251" s="121">
        <f t="shared" si="91"/>
        <v>0</v>
      </c>
      <c r="T251" s="122">
        <f t="shared" si="92"/>
        <v>0</v>
      </c>
      <c r="U251" s="123"/>
      <c r="V251" s="124" t="s">
        <v>2455</v>
      </c>
      <c r="W251" s="123" t="s">
        <v>2487</v>
      </c>
      <c r="X251" s="111" t="s">
        <v>2464</v>
      </c>
      <c r="Y251" s="115" t="s">
        <v>2616</v>
      </c>
      <c r="Z251" s="115" t="s">
        <v>2617</v>
      </c>
      <c r="AA251" s="147" t="s">
        <v>2463</v>
      </c>
    </row>
    <row r="252" spans="1:27" s="126" customFormat="1" hidden="1" x14ac:dyDescent="0.35">
      <c r="A252" s="144">
        <v>0</v>
      </c>
      <c r="B252" s="109" t="s">
        <v>477</v>
      </c>
      <c r="C252" s="110" t="s">
        <v>39</v>
      </c>
      <c r="D252" s="109" t="s">
        <v>37</v>
      </c>
      <c r="E252" s="115" t="s">
        <v>475</v>
      </c>
      <c r="F252" s="115" t="s">
        <v>476</v>
      </c>
      <c r="G252" s="115" t="s">
        <v>397</v>
      </c>
      <c r="H252" s="116" t="s">
        <v>50</v>
      </c>
      <c r="I252" s="117" t="s">
        <v>116</v>
      </c>
      <c r="J252" s="117"/>
      <c r="K252" s="117" t="s">
        <v>45</v>
      </c>
      <c r="L252" s="114" t="s">
        <v>2451</v>
      </c>
      <c r="M252" s="114">
        <v>1</v>
      </c>
      <c r="N252" s="148">
        <v>24.75</v>
      </c>
      <c r="O252" s="149">
        <f t="shared" si="100"/>
        <v>2100.2849999999999</v>
      </c>
      <c r="P252" s="118">
        <f t="shared" si="101"/>
        <v>24.75</v>
      </c>
      <c r="Q252" s="119">
        <f t="shared" si="102"/>
        <v>2100.2849999999999</v>
      </c>
      <c r="R252" s="120"/>
      <c r="S252" s="121">
        <f t="shared" si="91"/>
        <v>0</v>
      </c>
      <c r="T252" s="122">
        <f t="shared" si="92"/>
        <v>0</v>
      </c>
      <c r="U252" s="123"/>
      <c r="V252" s="124" t="s">
        <v>2455</v>
      </c>
      <c r="W252" s="123"/>
      <c r="X252" s="115" t="s">
        <v>2469</v>
      </c>
      <c r="Y252" s="115"/>
      <c r="Z252" s="115" t="s">
        <v>2619</v>
      </c>
      <c r="AA252" s="125" t="s">
        <v>2463</v>
      </c>
    </row>
    <row r="253" spans="1:27" s="126" customFormat="1" hidden="1" x14ac:dyDescent="0.35">
      <c r="A253" s="144">
        <v>0</v>
      </c>
      <c r="B253" s="109" t="s">
        <v>478</v>
      </c>
      <c r="C253" s="110" t="s">
        <v>39</v>
      </c>
      <c r="D253" s="109" t="s">
        <v>37</v>
      </c>
      <c r="E253" s="111" t="s">
        <v>475</v>
      </c>
      <c r="F253" s="111" t="s">
        <v>476</v>
      </c>
      <c r="G253" s="111" t="s">
        <v>479</v>
      </c>
      <c r="H253" s="112" t="s">
        <v>272</v>
      </c>
      <c r="I253" s="113"/>
      <c r="J253" s="113"/>
      <c r="K253" s="113" t="s">
        <v>92</v>
      </c>
      <c r="L253" s="114" t="s">
        <v>2453</v>
      </c>
      <c r="M253" s="114">
        <v>1</v>
      </c>
      <c r="N253" s="148">
        <v>33.22</v>
      </c>
      <c r="O253" s="149">
        <f t="shared" si="100"/>
        <v>2819.0491999999999</v>
      </c>
      <c r="P253" s="118">
        <f t="shared" si="101"/>
        <v>33.22</v>
      </c>
      <c r="Q253" s="119">
        <f t="shared" si="102"/>
        <v>2819.0491999999999</v>
      </c>
      <c r="R253" s="120"/>
      <c r="S253" s="121">
        <f t="shared" si="91"/>
        <v>0</v>
      </c>
      <c r="T253" s="122">
        <f t="shared" si="92"/>
        <v>0</v>
      </c>
      <c r="U253" s="123"/>
      <c r="V253" s="124" t="s">
        <v>2455</v>
      </c>
      <c r="W253" s="114" t="s">
        <v>2487</v>
      </c>
      <c r="X253" s="115" t="s">
        <v>2469</v>
      </c>
      <c r="Y253" s="115"/>
      <c r="Z253" s="115" t="s">
        <v>2620</v>
      </c>
      <c r="AA253" s="125" t="s">
        <v>2463</v>
      </c>
    </row>
    <row r="254" spans="1:27" s="126" customFormat="1" hidden="1" x14ac:dyDescent="0.35">
      <c r="A254" s="144">
        <v>0</v>
      </c>
      <c r="B254" s="109" t="s">
        <v>480</v>
      </c>
      <c r="C254" s="110" t="s">
        <v>39</v>
      </c>
      <c r="D254" s="109" t="s">
        <v>37</v>
      </c>
      <c r="E254" s="115" t="s">
        <v>475</v>
      </c>
      <c r="F254" s="115" t="s">
        <v>476</v>
      </c>
      <c r="G254" s="115" t="s">
        <v>481</v>
      </c>
      <c r="H254" s="116" t="s">
        <v>353</v>
      </c>
      <c r="I254" s="117" t="s">
        <v>78</v>
      </c>
      <c r="J254" s="117"/>
      <c r="K254" s="117" t="s">
        <v>45</v>
      </c>
      <c r="L254" s="114" t="s">
        <v>2451</v>
      </c>
      <c r="M254" s="114">
        <v>5</v>
      </c>
      <c r="N254" s="148">
        <v>19.850000000000001</v>
      </c>
      <c r="O254" s="149">
        <f t="shared" si="100"/>
        <v>1684.471</v>
      </c>
      <c r="P254" s="118">
        <f t="shared" si="101"/>
        <v>19.850000000000001</v>
      </c>
      <c r="Q254" s="119">
        <f t="shared" si="102"/>
        <v>1684.471</v>
      </c>
      <c r="R254" s="120"/>
      <c r="S254" s="121">
        <f t="shared" si="91"/>
        <v>0</v>
      </c>
      <c r="T254" s="122">
        <f t="shared" si="92"/>
        <v>0</v>
      </c>
      <c r="U254" s="123"/>
      <c r="V254" s="124" t="s">
        <v>2455</v>
      </c>
      <c r="W254" s="114"/>
      <c r="X254" s="115" t="s">
        <v>2464</v>
      </c>
      <c r="Y254" s="115" t="s">
        <v>2621</v>
      </c>
      <c r="Z254" s="115" t="s">
        <v>2622</v>
      </c>
      <c r="AA254" s="125" t="s">
        <v>2463</v>
      </c>
    </row>
    <row r="255" spans="1:27" s="126" customFormat="1" hidden="1" x14ac:dyDescent="0.35">
      <c r="A255" s="144">
        <v>0</v>
      </c>
      <c r="B255" s="109" t="s">
        <v>482</v>
      </c>
      <c r="C255" s="110" t="s">
        <v>39</v>
      </c>
      <c r="D255" s="109" t="s">
        <v>37</v>
      </c>
      <c r="E255" s="115" t="s">
        <v>475</v>
      </c>
      <c r="F255" s="115" t="s">
        <v>476</v>
      </c>
      <c r="G255" s="115" t="s">
        <v>481</v>
      </c>
      <c r="H255" s="116" t="s">
        <v>186</v>
      </c>
      <c r="I255" s="117"/>
      <c r="J255" s="117" t="s">
        <v>58</v>
      </c>
      <c r="K255" s="117" t="s">
        <v>94</v>
      </c>
      <c r="L255" s="114" t="s">
        <v>2451</v>
      </c>
      <c r="M255" s="114">
        <v>1</v>
      </c>
      <c r="N255" s="148">
        <v>79.23</v>
      </c>
      <c r="O255" s="149">
        <f t="shared" si="100"/>
        <v>6723.4578000000001</v>
      </c>
      <c r="P255" s="118">
        <f t="shared" si="101"/>
        <v>79.23</v>
      </c>
      <c r="Q255" s="119">
        <f t="shared" si="102"/>
        <v>6723.4578000000001</v>
      </c>
      <c r="R255" s="120"/>
      <c r="S255" s="121">
        <f t="shared" si="91"/>
        <v>0</v>
      </c>
      <c r="T255" s="122">
        <f t="shared" si="92"/>
        <v>0</v>
      </c>
      <c r="U255" s="123"/>
      <c r="V255" s="124" t="s">
        <v>2455</v>
      </c>
      <c r="W255" s="114"/>
      <c r="X255" s="115" t="s">
        <v>2464</v>
      </c>
      <c r="Y255" s="115" t="s">
        <v>2621</v>
      </c>
      <c r="Z255" s="115" t="s">
        <v>2622</v>
      </c>
      <c r="AA255" s="125" t="s">
        <v>2463</v>
      </c>
    </row>
    <row r="256" spans="1:27" s="126" customFormat="1" hidden="1" x14ac:dyDescent="0.35">
      <c r="A256" s="144">
        <v>0</v>
      </c>
      <c r="B256" s="109" t="s">
        <v>483</v>
      </c>
      <c r="C256" s="110" t="s">
        <v>39</v>
      </c>
      <c r="D256" s="109" t="s">
        <v>37</v>
      </c>
      <c r="E256" s="115" t="s">
        <v>475</v>
      </c>
      <c r="F256" s="115" t="s">
        <v>476</v>
      </c>
      <c r="G256" s="115" t="s">
        <v>484</v>
      </c>
      <c r="H256" s="116" t="s">
        <v>186</v>
      </c>
      <c r="I256" s="117"/>
      <c r="J256" s="117" t="s">
        <v>58</v>
      </c>
      <c r="K256" s="117" t="s">
        <v>303</v>
      </c>
      <c r="L256" s="114" t="s">
        <v>2451</v>
      </c>
      <c r="M256" s="114">
        <v>1</v>
      </c>
      <c r="N256" s="148">
        <v>77.7</v>
      </c>
      <c r="O256" s="149">
        <f t="shared" si="100"/>
        <v>6593.6220000000003</v>
      </c>
      <c r="P256" s="118">
        <f t="shared" si="101"/>
        <v>77.7</v>
      </c>
      <c r="Q256" s="119">
        <f t="shared" si="102"/>
        <v>6593.6220000000003</v>
      </c>
      <c r="R256" s="120"/>
      <c r="S256" s="121">
        <f t="shared" si="91"/>
        <v>0</v>
      </c>
      <c r="T256" s="122">
        <f t="shared" si="92"/>
        <v>0</v>
      </c>
      <c r="U256" s="123"/>
      <c r="V256" s="124" t="s">
        <v>2455</v>
      </c>
      <c r="W256" s="114"/>
      <c r="X256" s="115" t="s">
        <v>2469</v>
      </c>
      <c r="Y256" s="115"/>
      <c r="Z256" s="115" t="s">
        <v>2623</v>
      </c>
      <c r="AA256" s="125" t="s">
        <v>2463</v>
      </c>
    </row>
    <row r="257" spans="1:27" s="126" customFormat="1" hidden="1" x14ac:dyDescent="0.35">
      <c r="A257" s="144">
        <v>0</v>
      </c>
      <c r="B257" s="109" t="s">
        <v>485</v>
      </c>
      <c r="C257" s="110" t="s">
        <v>39</v>
      </c>
      <c r="D257" s="109" t="s">
        <v>37</v>
      </c>
      <c r="E257" s="115" t="s">
        <v>475</v>
      </c>
      <c r="F257" s="115" t="s">
        <v>476</v>
      </c>
      <c r="G257" s="115" t="s">
        <v>486</v>
      </c>
      <c r="H257" s="116" t="s">
        <v>98</v>
      </c>
      <c r="I257" s="117" t="s">
        <v>45</v>
      </c>
      <c r="J257" s="117"/>
      <c r="K257" s="117" t="s">
        <v>45</v>
      </c>
      <c r="L257" s="114" t="s">
        <v>2453</v>
      </c>
      <c r="M257" s="114">
        <v>5</v>
      </c>
      <c r="N257" s="148">
        <v>15.25</v>
      </c>
      <c r="O257" s="149">
        <f t="shared" si="100"/>
        <v>1294.115</v>
      </c>
      <c r="P257" s="118">
        <f t="shared" si="101"/>
        <v>15.25</v>
      </c>
      <c r="Q257" s="119">
        <f t="shared" si="102"/>
        <v>1294.115</v>
      </c>
      <c r="R257" s="120"/>
      <c r="S257" s="121">
        <f t="shared" si="91"/>
        <v>0</v>
      </c>
      <c r="T257" s="122">
        <f t="shared" si="92"/>
        <v>0</v>
      </c>
      <c r="U257" s="123"/>
      <c r="V257" s="124" t="s">
        <v>2455</v>
      </c>
      <c r="W257" s="114"/>
      <c r="X257" s="115" t="s">
        <v>2464</v>
      </c>
      <c r="Y257" s="115" t="s">
        <v>2624</v>
      </c>
      <c r="Z257" s="115" t="s">
        <v>2625</v>
      </c>
      <c r="AA257" s="125" t="s">
        <v>2463</v>
      </c>
    </row>
    <row r="258" spans="1:27" s="126" customFormat="1" hidden="1" x14ac:dyDescent="0.35">
      <c r="A258" s="144">
        <v>0</v>
      </c>
      <c r="B258" s="109" t="s">
        <v>487</v>
      </c>
      <c r="C258" s="110" t="s">
        <v>39</v>
      </c>
      <c r="D258" s="109" t="s">
        <v>37</v>
      </c>
      <c r="E258" s="115" t="s">
        <v>475</v>
      </c>
      <c r="F258" s="115" t="s">
        <v>476</v>
      </c>
      <c r="G258" s="115" t="s">
        <v>488</v>
      </c>
      <c r="H258" s="116" t="s">
        <v>353</v>
      </c>
      <c r="I258" s="117" t="s">
        <v>103</v>
      </c>
      <c r="J258" s="117"/>
      <c r="K258" s="117" t="s">
        <v>45</v>
      </c>
      <c r="L258" s="114" t="s">
        <v>2451</v>
      </c>
      <c r="M258" s="114">
        <v>5</v>
      </c>
      <c r="N258" s="148">
        <v>18.32</v>
      </c>
      <c r="O258" s="149">
        <f t="shared" si="100"/>
        <v>1554.6351999999999</v>
      </c>
      <c r="P258" s="118">
        <f t="shared" si="101"/>
        <v>18.32</v>
      </c>
      <c r="Q258" s="119">
        <f t="shared" si="102"/>
        <v>1554.6351999999999</v>
      </c>
      <c r="R258" s="120"/>
      <c r="S258" s="121">
        <f t="shared" si="91"/>
        <v>0</v>
      </c>
      <c r="T258" s="122">
        <f t="shared" si="92"/>
        <v>0</v>
      </c>
      <c r="U258" s="123"/>
      <c r="V258" s="124" t="s">
        <v>2455</v>
      </c>
      <c r="W258" s="114"/>
      <c r="X258" s="115" t="s">
        <v>2467</v>
      </c>
      <c r="Y258" s="115"/>
      <c r="Z258" s="115" t="s">
        <v>2626</v>
      </c>
      <c r="AA258" s="125" t="s">
        <v>2463</v>
      </c>
    </row>
    <row r="259" spans="1:27" s="172" customFormat="1" x14ac:dyDescent="0.35">
      <c r="A259" s="157">
        <v>61</v>
      </c>
      <c r="B259" s="158" t="s">
        <v>489</v>
      </c>
      <c r="C259" s="159" t="s">
        <v>39</v>
      </c>
      <c r="D259" s="158" t="s">
        <v>37</v>
      </c>
      <c r="E259" s="160" t="s">
        <v>475</v>
      </c>
      <c r="F259" s="160" t="s">
        <v>476</v>
      </c>
      <c r="G259" s="160" t="s">
        <v>488</v>
      </c>
      <c r="H259" s="161" t="s">
        <v>50</v>
      </c>
      <c r="I259" s="162" t="s">
        <v>45</v>
      </c>
      <c r="J259" s="162"/>
      <c r="K259" s="162" t="s">
        <v>45</v>
      </c>
      <c r="L259" s="163" t="s">
        <v>2453</v>
      </c>
      <c r="M259" s="163">
        <v>1</v>
      </c>
      <c r="N259" s="46">
        <v>30.970000000000002</v>
      </c>
      <c r="O259" s="47">
        <f t="shared" si="100"/>
        <v>2628.1142</v>
      </c>
      <c r="P259" s="164">
        <f t="shared" si="101"/>
        <v>30.970000000000002</v>
      </c>
      <c r="Q259" s="165">
        <f t="shared" si="102"/>
        <v>2628.1142</v>
      </c>
      <c r="R259" s="166"/>
      <c r="S259" s="167">
        <f t="shared" si="91"/>
        <v>0</v>
      </c>
      <c r="T259" s="168">
        <f t="shared" si="92"/>
        <v>0</v>
      </c>
      <c r="U259" s="169"/>
      <c r="V259" s="170" t="s">
        <v>2455</v>
      </c>
      <c r="W259" s="169"/>
      <c r="X259" s="160" t="s">
        <v>2467</v>
      </c>
      <c r="Y259" s="160"/>
      <c r="Z259" s="160" t="s">
        <v>2626</v>
      </c>
      <c r="AA259" s="171" t="s">
        <v>2463</v>
      </c>
    </row>
    <row r="260" spans="1:27" s="126" customFormat="1" hidden="1" x14ac:dyDescent="0.35">
      <c r="A260" s="144">
        <v>0</v>
      </c>
      <c r="B260" s="109" t="s">
        <v>490</v>
      </c>
      <c r="C260" s="127" t="s">
        <v>39</v>
      </c>
      <c r="D260" s="109" t="s">
        <v>37</v>
      </c>
      <c r="E260" s="115" t="s">
        <v>475</v>
      </c>
      <c r="F260" s="115" t="s">
        <v>476</v>
      </c>
      <c r="G260" s="115" t="s">
        <v>488</v>
      </c>
      <c r="H260" s="116" t="s">
        <v>50</v>
      </c>
      <c r="I260" s="117" t="s">
        <v>78</v>
      </c>
      <c r="J260" s="117"/>
      <c r="K260" s="117" t="s">
        <v>45</v>
      </c>
      <c r="L260" s="114" t="s">
        <v>2451</v>
      </c>
      <c r="M260" s="114">
        <v>1</v>
      </c>
      <c r="N260" s="148">
        <v>24.75</v>
      </c>
      <c r="O260" s="149">
        <f t="shared" si="100"/>
        <v>2100.2849999999999</v>
      </c>
      <c r="P260" s="128">
        <f t="shared" si="101"/>
        <v>24.75</v>
      </c>
      <c r="Q260" s="119">
        <f t="shared" si="102"/>
        <v>2100.2849999999999</v>
      </c>
      <c r="R260" s="120"/>
      <c r="S260" s="121">
        <f t="shared" si="91"/>
        <v>0</v>
      </c>
      <c r="T260" s="122">
        <f t="shared" si="92"/>
        <v>0</v>
      </c>
      <c r="U260" s="129"/>
      <c r="V260" s="124" t="s">
        <v>2455</v>
      </c>
      <c r="W260" s="129"/>
      <c r="X260" s="115" t="s">
        <v>2467</v>
      </c>
      <c r="Y260" s="115"/>
      <c r="Z260" s="115" t="s">
        <v>2626</v>
      </c>
      <c r="AA260" s="125" t="s">
        <v>2463</v>
      </c>
    </row>
    <row r="261" spans="1:27" s="126" customFormat="1" hidden="1" x14ac:dyDescent="0.35">
      <c r="A261" s="144">
        <v>0</v>
      </c>
      <c r="B261" s="109" t="s">
        <v>491</v>
      </c>
      <c r="C261" s="110" t="s">
        <v>39</v>
      </c>
      <c r="D261" s="109" t="s">
        <v>37</v>
      </c>
      <c r="E261" s="115" t="s">
        <v>475</v>
      </c>
      <c r="F261" s="115" t="s">
        <v>476</v>
      </c>
      <c r="G261" s="115" t="s">
        <v>488</v>
      </c>
      <c r="H261" s="116" t="s">
        <v>50</v>
      </c>
      <c r="I261" s="117" t="s">
        <v>103</v>
      </c>
      <c r="J261" s="117"/>
      <c r="K261" s="117" t="s">
        <v>45</v>
      </c>
      <c r="L261" s="114" t="s">
        <v>2453</v>
      </c>
      <c r="M261" s="114">
        <v>1</v>
      </c>
      <c r="N261" s="148">
        <v>30.41</v>
      </c>
      <c r="O261" s="149">
        <f t="shared" si="100"/>
        <v>2580.5925999999999</v>
      </c>
      <c r="P261" s="118">
        <f t="shared" si="101"/>
        <v>30.41</v>
      </c>
      <c r="Q261" s="119">
        <f t="shared" si="102"/>
        <v>2580.5925999999999</v>
      </c>
      <c r="R261" s="120"/>
      <c r="S261" s="121">
        <f t="shared" si="91"/>
        <v>0</v>
      </c>
      <c r="T261" s="122">
        <f t="shared" si="92"/>
        <v>0</v>
      </c>
      <c r="U261" s="123"/>
      <c r="V261" s="124" t="s">
        <v>2455</v>
      </c>
      <c r="W261" s="114"/>
      <c r="X261" s="115" t="s">
        <v>2467</v>
      </c>
      <c r="Y261" s="115"/>
      <c r="Z261" s="115" t="s">
        <v>2626</v>
      </c>
      <c r="AA261" s="125" t="s">
        <v>2463</v>
      </c>
    </row>
    <row r="262" spans="1:27" s="126" customFormat="1" hidden="1" x14ac:dyDescent="0.35">
      <c r="A262" s="144">
        <v>0</v>
      </c>
      <c r="B262" s="109" t="s">
        <v>492</v>
      </c>
      <c r="C262" s="110" t="s">
        <v>39</v>
      </c>
      <c r="D262" s="109" t="s">
        <v>37</v>
      </c>
      <c r="E262" s="115" t="s">
        <v>475</v>
      </c>
      <c r="F262" s="115" t="s">
        <v>476</v>
      </c>
      <c r="G262" s="115" t="s">
        <v>488</v>
      </c>
      <c r="H262" s="116" t="s">
        <v>50</v>
      </c>
      <c r="I262" s="117" t="s">
        <v>53</v>
      </c>
      <c r="J262" s="117"/>
      <c r="K262" s="117" t="s">
        <v>45</v>
      </c>
      <c r="L262" s="114" t="s">
        <v>2453</v>
      </c>
      <c r="M262" s="114">
        <v>1</v>
      </c>
      <c r="N262" s="148">
        <v>32.01</v>
      </c>
      <c r="O262" s="149">
        <f t="shared" si="100"/>
        <v>2716.3685999999998</v>
      </c>
      <c r="P262" s="118">
        <f t="shared" si="101"/>
        <v>32.01</v>
      </c>
      <c r="Q262" s="119">
        <f t="shared" si="102"/>
        <v>2716.3685999999998</v>
      </c>
      <c r="R262" s="120"/>
      <c r="S262" s="121">
        <f t="shared" si="91"/>
        <v>0</v>
      </c>
      <c r="T262" s="122">
        <f t="shared" si="92"/>
        <v>0</v>
      </c>
      <c r="U262" s="123"/>
      <c r="V262" s="124" t="s">
        <v>2455</v>
      </c>
      <c r="W262" s="114"/>
      <c r="X262" s="115" t="s">
        <v>2467</v>
      </c>
      <c r="Y262" s="115"/>
      <c r="Z262" s="115" t="s">
        <v>2626</v>
      </c>
      <c r="AA262" s="125" t="s">
        <v>2463</v>
      </c>
    </row>
    <row r="263" spans="1:27" s="172" customFormat="1" x14ac:dyDescent="0.35">
      <c r="A263" s="157">
        <v>17</v>
      </c>
      <c r="B263" s="158" t="s">
        <v>493</v>
      </c>
      <c r="C263" s="159" t="s">
        <v>39</v>
      </c>
      <c r="D263" s="158" t="s">
        <v>37</v>
      </c>
      <c r="E263" s="160" t="s">
        <v>475</v>
      </c>
      <c r="F263" s="160" t="s">
        <v>476</v>
      </c>
      <c r="G263" s="160" t="s">
        <v>488</v>
      </c>
      <c r="H263" s="161" t="s">
        <v>43</v>
      </c>
      <c r="I263" s="162" t="s">
        <v>103</v>
      </c>
      <c r="J263" s="162"/>
      <c r="K263" s="162" t="s">
        <v>45</v>
      </c>
      <c r="L263" s="163" t="s">
        <v>2451</v>
      </c>
      <c r="M263" s="163">
        <v>1</v>
      </c>
      <c r="N263" s="46">
        <v>46.25</v>
      </c>
      <c r="O263" s="47">
        <f t="shared" si="100"/>
        <v>3924.7750000000001</v>
      </c>
      <c r="P263" s="164">
        <f t="shared" si="101"/>
        <v>46.25</v>
      </c>
      <c r="Q263" s="165">
        <f t="shared" si="102"/>
        <v>3924.7750000000001</v>
      </c>
      <c r="R263" s="166"/>
      <c r="S263" s="167">
        <f t="shared" si="91"/>
        <v>0</v>
      </c>
      <c r="T263" s="168">
        <f t="shared" si="92"/>
        <v>0</v>
      </c>
      <c r="U263" s="169"/>
      <c r="V263" s="170" t="s">
        <v>2455</v>
      </c>
      <c r="W263" s="169"/>
      <c r="X263" s="160" t="s">
        <v>2467</v>
      </c>
      <c r="Y263" s="160"/>
      <c r="Z263" s="160" t="s">
        <v>2626</v>
      </c>
      <c r="AA263" s="171" t="s">
        <v>2463</v>
      </c>
    </row>
    <row r="264" spans="1:27" s="126" customFormat="1" hidden="1" x14ac:dyDescent="0.35">
      <c r="A264" s="144">
        <v>0</v>
      </c>
      <c r="B264" s="109" t="s">
        <v>494</v>
      </c>
      <c r="C264" s="110" t="s">
        <v>39</v>
      </c>
      <c r="D264" s="109" t="s">
        <v>37</v>
      </c>
      <c r="E264" s="111" t="s">
        <v>475</v>
      </c>
      <c r="F264" s="111" t="s">
        <v>476</v>
      </c>
      <c r="G264" s="111" t="s">
        <v>495</v>
      </c>
      <c r="H264" s="112" t="s">
        <v>50</v>
      </c>
      <c r="I264" s="113" t="s">
        <v>51</v>
      </c>
      <c r="J264" s="113"/>
      <c r="K264" s="113" t="s">
        <v>45</v>
      </c>
      <c r="L264" s="114" t="s">
        <v>2453</v>
      </c>
      <c r="M264" s="114">
        <v>1</v>
      </c>
      <c r="N264" s="148">
        <v>30.41</v>
      </c>
      <c r="O264" s="149">
        <f t="shared" si="100"/>
        <v>2580.5925999999999</v>
      </c>
      <c r="P264" s="118">
        <f t="shared" si="101"/>
        <v>30.41</v>
      </c>
      <c r="Q264" s="119">
        <f t="shared" si="102"/>
        <v>2580.5925999999999</v>
      </c>
      <c r="R264" s="120"/>
      <c r="S264" s="121">
        <f t="shared" si="91"/>
        <v>0</v>
      </c>
      <c r="T264" s="122">
        <f t="shared" si="92"/>
        <v>0</v>
      </c>
      <c r="U264" s="123"/>
      <c r="V264" s="124" t="s">
        <v>2455</v>
      </c>
      <c r="W264" s="114" t="s">
        <v>2487</v>
      </c>
      <c r="X264" s="115" t="s">
        <v>2469</v>
      </c>
      <c r="Y264" s="115"/>
      <c r="Z264" s="115" t="s">
        <v>2627</v>
      </c>
      <c r="AA264" s="125" t="s">
        <v>2463</v>
      </c>
    </row>
    <row r="265" spans="1:27" s="172" customFormat="1" x14ac:dyDescent="0.35">
      <c r="A265" s="157">
        <v>5</v>
      </c>
      <c r="B265" s="158" t="s">
        <v>474</v>
      </c>
      <c r="C265" s="159" t="s">
        <v>39</v>
      </c>
      <c r="D265" s="158" t="s">
        <v>37</v>
      </c>
      <c r="E265" s="160" t="s">
        <v>475</v>
      </c>
      <c r="F265" s="160" t="s">
        <v>476</v>
      </c>
      <c r="G265" s="160"/>
      <c r="H265" s="161" t="s">
        <v>98</v>
      </c>
      <c r="I265" s="162"/>
      <c r="J265" s="162"/>
      <c r="K265" s="162"/>
      <c r="L265" s="163" t="s">
        <v>2453</v>
      </c>
      <c r="M265" s="163">
        <v>5</v>
      </c>
      <c r="N265" s="46">
        <v>8.0499999999999989</v>
      </c>
      <c r="O265" s="47">
        <f t="shared" si="100"/>
        <v>683.12299999999993</v>
      </c>
      <c r="P265" s="164">
        <f t="shared" si="101"/>
        <v>8.0499999999999989</v>
      </c>
      <c r="Q265" s="165">
        <f t="shared" si="102"/>
        <v>683.12299999999993</v>
      </c>
      <c r="R265" s="166"/>
      <c r="S265" s="167">
        <f t="shared" si="91"/>
        <v>0</v>
      </c>
      <c r="T265" s="168">
        <f t="shared" si="92"/>
        <v>0</v>
      </c>
      <c r="U265" s="169"/>
      <c r="V265" s="170" t="s">
        <v>2455</v>
      </c>
      <c r="W265" s="169"/>
      <c r="X265" s="160" t="s">
        <v>2469</v>
      </c>
      <c r="Y265" s="160"/>
      <c r="Z265" s="160" t="s">
        <v>2618</v>
      </c>
      <c r="AA265" s="171" t="s">
        <v>2463</v>
      </c>
    </row>
    <row r="266" spans="1:27" s="126" customFormat="1" hidden="1" x14ac:dyDescent="0.35">
      <c r="A266" s="144">
        <v>0</v>
      </c>
      <c r="B266" s="109" t="s">
        <v>496</v>
      </c>
      <c r="C266" s="127" t="s">
        <v>39</v>
      </c>
      <c r="D266" s="109" t="s">
        <v>37</v>
      </c>
      <c r="E266" s="132" t="s">
        <v>497</v>
      </c>
      <c r="F266" s="132" t="s">
        <v>498</v>
      </c>
      <c r="G266" s="132" t="s">
        <v>499</v>
      </c>
      <c r="H266" s="133" t="s">
        <v>50</v>
      </c>
      <c r="I266" s="134" t="s">
        <v>114</v>
      </c>
      <c r="J266" s="134"/>
      <c r="K266" s="134" t="s">
        <v>45</v>
      </c>
      <c r="L266" s="114" t="s">
        <v>2453</v>
      </c>
      <c r="M266" s="114">
        <v>1</v>
      </c>
      <c r="N266" s="148">
        <v>32.01</v>
      </c>
      <c r="O266" s="149">
        <f t="shared" si="100"/>
        <v>2716.3685999999998</v>
      </c>
      <c r="P266" s="128">
        <f t="shared" si="101"/>
        <v>32.01</v>
      </c>
      <c r="Q266" s="119">
        <f t="shared" si="102"/>
        <v>2716.3685999999998</v>
      </c>
      <c r="R266" s="120"/>
      <c r="S266" s="121">
        <f t="shared" si="91"/>
        <v>0</v>
      </c>
      <c r="T266" s="122">
        <f t="shared" si="92"/>
        <v>0</v>
      </c>
      <c r="U266" s="129"/>
      <c r="V266" s="124" t="s">
        <v>2455</v>
      </c>
      <c r="W266" s="129" t="s">
        <v>2487</v>
      </c>
      <c r="X266" s="132" t="s">
        <v>2514</v>
      </c>
      <c r="Y266" s="115" t="s">
        <v>2628</v>
      </c>
      <c r="Z266" s="115" t="s">
        <v>2629</v>
      </c>
      <c r="AA266" s="125" t="s">
        <v>2463</v>
      </c>
    </row>
    <row r="267" spans="1:27" s="172" customFormat="1" x14ac:dyDescent="0.35">
      <c r="A267" s="157">
        <v>24</v>
      </c>
      <c r="B267" s="158" t="s">
        <v>500</v>
      </c>
      <c r="C267" s="159" t="s">
        <v>39</v>
      </c>
      <c r="D267" s="158" t="s">
        <v>37</v>
      </c>
      <c r="E267" s="160" t="s">
        <v>497</v>
      </c>
      <c r="F267" s="160" t="s">
        <v>498</v>
      </c>
      <c r="G267" s="160" t="s">
        <v>501</v>
      </c>
      <c r="H267" s="161" t="s">
        <v>50</v>
      </c>
      <c r="I267" s="162" t="s">
        <v>58</v>
      </c>
      <c r="J267" s="162"/>
      <c r="K267" s="162" t="s">
        <v>45</v>
      </c>
      <c r="L267" s="163" t="s">
        <v>2451</v>
      </c>
      <c r="M267" s="163">
        <v>1</v>
      </c>
      <c r="N267" s="46">
        <v>27.44</v>
      </c>
      <c r="O267" s="47">
        <f t="shared" si="100"/>
        <v>2328.5583999999999</v>
      </c>
      <c r="P267" s="164">
        <f t="shared" si="101"/>
        <v>27.44</v>
      </c>
      <c r="Q267" s="165">
        <f t="shared" si="102"/>
        <v>2328.5583999999999</v>
      </c>
      <c r="R267" s="166"/>
      <c r="S267" s="167">
        <f t="shared" si="91"/>
        <v>0</v>
      </c>
      <c r="T267" s="168">
        <f t="shared" si="92"/>
        <v>0</v>
      </c>
      <c r="U267" s="169"/>
      <c r="V267" s="170" t="s">
        <v>2455</v>
      </c>
      <c r="W267" s="169"/>
      <c r="X267" s="160" t="s">
        <v>2469</v>
      </c>
      <c r="Y267" s="160"/>
      <c r="Z267" s="160" t="s">
        <v>2630</v>
      </c>
      <c r="AA267" s="171" t="s">
        <v>2463</v>
      </c>
    </row>
    <row r="268" spans="1:27" s="126" customFormat="1" hidden="1" x14ac:dyDescent="0.35">
      <c r="A268" s="144">
        <v>0</v>
      </c>
      <c r="B268" s="109" t="s">
        <v>502</v>
      </c>
      <c r="C268" s="110" t="s">
        <v>39</v>
      </c>
      <c r="D268" s="109" t="s">
        <v>37</v>
      </c>
      <c r="E268" s="115" t="s">
        <v>503</v>
      </c>
      <c r="F268" s="115" t="s">
        <v>504</v>
      </c>
      <c r="G268" s="115" t="s">
        <v>505</v>
      </c>
      <c r="H268" s="116" t="s">
        <v>43</v>
      </c>
      <c r="I268" s="117" t="s">
        <v>53</v>
      </c>
      <c r="J268" s="117"/>
      <c r="K268" s="117" t="s">
        <v>45</v>
      </c>
      <c r="L268" s="114" t="s">
        <v>2451</v>
      </c>
      <c r="M268" s="114">
        <v>1</v>
      </c>
      <c r="N268" s="148">
        <v>42.66</v>
      </c>
      <c r="O268" s="149">
        <f t="shared" si="100"/>
        <v>3620.1275999999998</v>
      </c>
      <c r="P268" s="118">
        <f t="shared" si="101"/>
        <v>42.66</v>
      </c>
      <c r="Q268" s="119">
        <f t="shared" si="102"/>
        <v>3620.1275999999998</v>
      </c>
      <c r="R268" s="120"/>
      <c r="S268" s="121">
        <f t="shared" si="91"/>
        <v>0</v>
      </c>
      <c r="T268" s="122">
        <f t="shared" si="92"/>
        <v>0</v>
      </c>
      <c r="U268" s="123"/>
      <c r="V268" s="124" t="s">
        <v>2455</v>
      </c>
      <c r="W268" s="114"/>
      <c r="X268" s="115" t="s">
        <v>2469</v>
      </c>
      <c r="Y268" s="115"/>
      <c r="Z268" s="115" t="s">
        <v>2631</v>
      </c>
      <c r="AA268" s="125" t="s">
        <v>2463</v>
      </c>
    </row>
    <row r="269" spans="1:27" s="172" customFormat="1" x14ac:dyDescent="0.35">
      <c r="A269" s="157">
        <v>9</v>
      </c>
      <c r="B269" s="158" t="s">
        <v>506</v>
      </c>
      <c r="C269" s="159" t="s">
        <v>39</v>
      </c>
      <c r="D269" s="158" t="s">
        <v>37</v>
      </c>
      <c r="E269" s="160" t="s">
        <v>503</v>
      </c>
      <c r="F269" s="160" t="s">
        <v>504</v>
      </c>
      <c r="G269" s="160" t="s">
        <v>507</v>
      </c>
      <c r="H269" s="161" t="s">
        <v>158</v>
      </c>
      <c r="I269" s="162" t="s">
        <v>45</v>
      </c>
      <c r="J269" s="162"/>
      <c r="K269" s="162" t="s">
        <v>45</v>
      </c>
      <c r="L269" s="163" t="s">
        <v>2451</v>
      </c>
      <c r="M269" s="163">
        <v>5</v>
      </c>
      <c r="N269" s="46">
        <v>9.67</v>
      </c>
      <c r="O269" s="47">
        <f t="shared" si="100"/>
        <v>820.59619999999995</v>
      </c>
      <c r="P269" s="164">
        <f t="shared" si="101"/>
        <v>9.67</v>
      </c>
      <c r="Q269" s="165">
        <f t="shared" si="102"/>
        <v>820.59619999999995</v>
      </c>
      <c r="R269" s="166"/>
      <c r="S269" s="167">
        <f t="shared" si="91"/>
        <v>0</v>
      </c>
      <c r="T269" s="168">
        <f t="shared" si="92"/>
        <v>0</v>
      </c>
      <c r="U269" s="169"/>
      <c r="V269" s="170" t="s">
        <v>2455</v>
      </c>
      <c r="W269" s="169"/>
      <c r="X269" s="160" t="s">
        <v>2469</v>
      </c>
      <c r="Y269" s="160"/>
      <c r="Z269" s="160" t="s">
        <v>2632</v>
      </c>
      <c r="AA269" s="171" t="s">
        <v>2463</v>
      </c>
    </row>
    <row r="270" spans="1:27" s="172" customFormat="1" x14ac:dyDescent="0.35">
      <c r="A270" s="157">
        <v>2</v>
      </c>
      <c r="B270" s="158" t="s">
        <v>508</v>
      </c>
      <c r="C270" s="159" t="s">
        <v>39</v>
      </c>
      <c r="D270" s="158" t="s">
        <v>37</v>
      </c>
      <c r="E270" s="160" t="s">
        <v>503</v>
      </c>
      <c r="F270" s="160" t="s">
        <v>504</v>
      </c>
      <c r="G270" s="160" t="s">
        <v>507</v>
      </c>
      <c r="H270" s="161" t="s">
        <v>50</v>
      </c>
      <c r="I270" s="162" t="s">
        <v>103</v>
      </c>
      <c r="J270" s="162"/>
      <c r="K270" s="162" t="s">
        <v>45</v>
      </c>
      <c r="L270" s="163" t="s">
        <v>2453</v>
      </c>
      <c r="M270" s="163">
        <v>1</v>
      </c>
      <c r="N270" s="46">
        <v>30.42</v>
      </c>
      <c r="O270" s="47">
        <f t="shared" si="100"/>
        <v>2581.4412000000002</v>
      </c>
      <c r="P270" s="164">
        <f t="shared" si="101"/>
        <v>30.42</v>
      </c>
      <c r="Q270" s="165">
        <f t="shared" si="102"/>
        <v>2581.4412000000002</v>
      </c>
      <c r="R270" s="166"/>
      <c r="S270" s="167">
        <f t="shared" si="91"/>
        <v>0</v>
      </c>
      <c r="T270" s="168">
        <f t="shared" si="92"/>
        <v>0</v>
      </c>
      <c r="U270" s="169"/>
      <c r="V270" s="170" t="s">
        <v>2455</v>
      </c>
      <c r="W270" s="169"/>
      <c r="X270" s="160" t="s">
        <v>2469</v>
      </c>
      <c r="Y270" s="160"/>
      <c r="Z270" s="160" t="s">
        <v>2632</v>
      </c>
      <c r="AA270" s="171" t="s">
        <v>2463</v>
      </c>
    </row>
    <row r="271" spans="1:27" s="126" customFormat="1" hidden="1" x14ac:dyDescent="0.35">
      <c r="A271" s="144">
        <v>0</v>
      </c>
      <c r="B271" s="109" t="s">
        <v>509</v>
      </c>
      <c r="C271" s="110" t="s">
        <v>39</v>
      </c>
      <c r="D271" s="109" t="s">
        <v>37</v>
      </c>
      <c r="E271" s="115" t="s">
        <v>503</v>
      </c>
      <c r="F271" s="115" t="s">
        <v>504</v>
      </c>
      <c r="G271" s="115" t="s">
        <v>507</v>
      </c>
      <c r="H271" s="116" t="s">
        <v>50</v>
      </c>
      <c r="I271" s="117" t="s">
        <v>53</v>
      </c>
      <c r="J271" s="117"/>
      <c r="K271" s="117" t="s">
        <v>45</v>
      </c>
      <c r="L271" s="114" t="s">
        <v>2453</v>
      </c>
      <c r="M271" s="114">
        <v>1</v>
      </c>
      <c r="N271" s="148">
        <v>32.01</v>
      </c>
      <c r="O271" s="149">
        <f t="shared" si="100"/>
        <v>2716.3685999999998</v>
      </c>
      <c r="P271" s="118">
        <f t="shared" si="101"/>
        <v>32.01</v>
      </c>
      <c r="Q271" s="119">
        <f t="shared" si="102"/>
        <v>2716.3685999999998</v>
      </c>
      <c r="R271" s="120"/>
      <c r="S271" s="121">
        <f t="shared" si="91"/>
        <v>0</v>
      </c>
      <c r="T271" s="122">
        <f t="shared" si="92"/>
        <v>0</v>
      </c>
      <c r="U271" s="123"/>
      <c r="V271" s="124" t="s">
        <v>2455</v>
      </c>
      <c r="W271" s="114"/>
      <c r="X271" s="115" t="s">
        <v>2469</v>
      </c>
      <c r="Y271" s="115"/>
      <c r="Z271" s="115" t="s">
        <v>2632</v>
      </c>
      <c r="AA271" s="125" t="s">
        <v>2463</v>
      </c>
    </row>
    <row r="272" spans="1:27" s="126" customFormat="1" hidden="1" x14ac:dyDescent="0.35">
      <c r="A272" s="144">
        <v>0</v>
      </c>
      <c r="B272" s="109" t="s">
        <v>510</v>
      </c>
      <c r="C272" s="127" t="s">
        <v>39</v>
      </c>
      <c r="D272" s="109" t="s">
        <v>37</v>
      </c>
      <c r="E272" s="132" t="s">
        <v>503</v>
      </c>
      <c r="F272" s="132" t="s">
        <v>504</v>
      </c>
      <c r="G272" s="132" t="s">
        <v>511</v>
      </c>
      <c r="H272" s="133" t="s">
        <v>43</v>
      </c>
      <c r="I272" s="134" t="s">
        <v>58</v>
      </c>
      <c r="J272" s="134"/>
      <c r="K272" s="134" t="s">
        <v>45</v>
      </c>
      <c r="L272" s="114" t="s">
        <v>2451</v>
      </c>
      <c r="M272" s="114">
        <v>1</v>
      </c>
      <c r="N272" s="148">
        <v>48.48</v>
      </c>
      <c r="O272" s="149">
        <f t="shared" si="100"/>
        <v>4114.0127999999995</v>
      </c>
      <c r="P272" s="128">
        <f t="shared" si="101"/>
        <v>48.48</v>
      </c>
      <c r="Q272" s="119">
        <f t="shared" si="102"/>
        <v>4114.0127999999995</v>
      </c>
      <c r="R272" s="120"/>
      <c r="S272" s="121">
        <f t="shared" si="91"/>
        <v>0</v>
      </c>
      <c r="T272" s="122">
        <f t="shared" si="92"/>
        <v>0</v>
      </c>
      <c r="U272" s="129"/>
      <c r="V272" s="124" t="s">
        <v>2455</v>
      </c>
      <c r="W272" s="129" t="s">
        <v>2487</v>
      </c>
      <c r="X272" s="115" t="s">
        <v>2469</v>
      </c>
      <c r="Y272" s="115"/>
      <c r="Z272" s="115" t="s">
        <v>2633</v>
      </c>
      <c r="AA272" s="125" t="s">
        <v>2463</v>
      </c>
    </row>
    <row r="273" spans="1:27" s="126" customFormat="1" hidden="1" x14ac:dyDescent="0.35">
      <c r="A273" s="144">
        <v>0</v>
      </c>
      <c r="B273" s="109" t="s">
        <v>512</v>
      </c>
      <c r="C273" s="127" t="s">
        <v>39</v>
      </c>
      <c r="D273" s="109" t="s">
        <v>37</v>
      </c>
      <c r="E273" s="115" t="s">
        <v>513</v>
      </c>
      <c r="F273" s="115" t="s">
        <v>514</v>
      </c>
      <c r="G273" s="115" t="s">
        <v>515</v>
      </c>
      <c r="H273" s="116" t="s">
        <v>64</v>
      </c>
      <c r="I273" s="117" t="s">
        <v>45</v>
      </c>
      <c r="J273" s="117"/>
      <c r="K273" s="117" t="s">
        <v>45</v>
      </c>
      <c r="L273" s="114" t="s">
        <v>2453</v>
      </c>
      <c r="M273" s="114">
        <v>5</v>
      </c>
      <c r="N273" s="148">
        <v>15.04</v>
      </c>
      <c r="O273" s="149">
        <f t="shared" si="100"/>
        <v>1276.2944</v>
      </c>
      <c r="P273" s="128">
        <f t="shared" si="101"/>
        <v>15.04</v>
      </c>
      <c r="Q273" s="119">
        <f t="shared" si="102"/>
        <v>1276.2944</v>
      </c>
      <c r="R273" s="120"/>
      <c r="S273" s="121">
        <f t="shared" si="91"/>
        <v>0</v>
      </c>
      <c r="T273" s="122">
        <f t="shared" si="92"/>
        <v>0</v>
      </c>
      <c r="U273" s="129"/>
      <c r="V273" s="124" t="s">
        <v>2455</v>
      </c>
      <c r="W273" s="129"/>
      <c r="X273" s="115" t="s">
        <v>2467</v>
      </c>
      <c r="Y273" s="115"/>
      <c r="Z273" s="115" t="s">
        <v>2634</v>
      </c>
      <c r="AA273" s="125" t="s">
        <v>2463</v>
      </c>
    </row>
    <row r="274" spans="1:27" s="126" customFormat="1" hidden="1" x14ac:dyDescent="0.35">
      <c r="A274" s="144">
        <v>0</v>
      </c>
      <c r="B274" s="109" t="s">
        <v>516</v>
      </c>
      <c r="C274" s="110" t="s">
        <v>39</v>
      </c>
      <c r="D274" s="109" t="s">
        <v>37</v>
      </c>
      <c r="E274" s="115" t="s">
        <v>513</v>
      </c>
      <c r="F274" s="115" t="s">
        <v>514</v>
      </c>
      <c r="G274" s="115" t="s">
        <v>515</v>
      </c>
      <c r="H274" s="116" t="s">
        <v>50</v>
      </c>
      <c r="I274" s="117" t="s">
        <v>53</v>
      </c>
      <c r="J274" s="117"/>
      <c r="K274" s="117" t="s">
        <v>45</v>
      </c>
      <c r="L274" s="114" t="s">
        <v>2451</v>
      </c>
      <c r="M274" s="114">
        <v>1</v>
      </c>
      <c r="N274" s="148">
        <v>27.44</v>
      </c>
      <c r="O274" s="149">
        <f t="shared" si="100"/>
        <v>2328.5583999999999</v>
      </c>
      <c r="P274" s="118">
        <f t="shared" si="101"/>
        <v>27.44</v>
      </c>
      <c r="Q274" s="119">
        <f t="shared" si="102"/>
        <v>2328.5583999999999</v>
      </c>
      <c r="R274" s="120"/>
      <c r="S274" s="121">
        <f t="shared" si="91"/>
        <v>0</v>
      </c>
      <c r="T274" s="122">
        <f t="shared" si="92"/>
        <v>0</v>
      </c>
      <c r="U274" s="123"/>
      <c r="V274" s="124" t="s">
        <v>2455</v>
      </c>
      <c r="W274" s="114"/>
      <c r="X274" s="115" t="s">
        <v>2467</v>
      </c>
      <c r="Y274" s="115"/>
      <c r="Z274" s="115" t="s">
        <v>2634</v>
      </c>
      <c r="AA274" s="125" t="s">
        <v>2463</v>
      </c>
    </row>
    <row r="275" spans="1:27" s="126" customFormat="1" hidden="1" x14ac:dyDescent="0.35">
      <c r="A275" s="144">
        <v>0</v>
      </c>
      <c r="B275" s="109" t="s">
        <v>517</v>
      </c>
      <c r="C275" s="110" t="s">
        <v>39</v>
      </c>
      <c r="D275" s="109" t="s">
        <v>37</v>
      </c>
      <c r="E275" s="115" t="s">
        <v>513</v>
      </c>
      <c r="F275" s="115" t="s">
        <v>514</v>
      </c>
      <c r="G275" s="115" t="s">
        <v>507</v>
      </c>
      <c r="H275" s="116" t="s">
        <v>353</v>
      </c>
      <c r="I275" s="117" t="s">
        <v>103</v>
      </c>
      <c r="J275" s="117"/>
      <c r="K275" s="117" t="s">
        <v>45</v>
      </c>
      <c r="L275" s="114" t="s">
        <v>2451</v>
      </c>
      <c r="M275" s="114">
        <v>5</v>
      </c>
      <c r="N275" s="148">
        <v>18.32</v>
      </c>
      <c r="O275" s="149">
        <f t="shared" si="100"/>
        <v>1554.6351999999999</v>
      </c>
      <c r="P275" s="118">
        <f t="shared" si="101"/>
        <v>18.32</v>
      </c>
      <c r="Q275" s="119">
        <f t="shared" si="102"/>
        <v>1554.6351999999999</v>
      </c>
      <c r="R275" s="120"/>
      <c r="S275" s="121">
        <f t="shared" si="91"/>
        <v>0</v>
      </c>
      <c r="T275" s="122">
        <f t="shared" si="92"/>
        <v>0</v>
      </c>
      <c r="U275" s="123"/>
      <c r="V275" s="124" t="s">
        <v>2455</v>
      </c>
      <c r="W275" s="114"/>
      <c r="X275" s="115" t="s">
        <v>2467</v>
      </c>
      <c r="Y275" s="115"/>
      <c r="Z275" s="115" t="s">
        <v>2635</v>
      </c>
      <c r="AA275" s="125" t="s">
        <v>2463</v>
      </c>
    </row>
    <row r="276" spans="1:27" s="126" customFormat="1" hidden="1" x14ac:dyDescent="0.35">
      <c r="A276" s="144">
        <v>0</v>
      </c>
      <c r="B276" s="109" t="s">
        <v>518</v>
      </c>
      <c r="C276" s="110" t="s">
        <v>39</v>
      </c>
      <c r="D276" s="109" t="s">
        <v>37</v>
      </c>
      <c r="E276" s="115" t="s">
        <v>513</v>
      </c>
      <c r="F276" s="115" t="s">
        <v>514</v>
      </c>
      <c r="G276" s="115" t="s">
        <v>507</v>
      </c>
      <c r="H276" s="116" t="s">
        <v>64</v>
      </c>
      <c r="I276" s="117" t="s">
        <v>45</v>
      </c>
      <c r="J276" s="117"/>
      <c r="K276" s="117" t="s">
        <v>45</v>
      </c>
      <c r="L276" s="114" t="s">
        <v>2453</v>
      </c>
      <c r="M276" s="114">
        <v>5</v>
      </c>
      <c r="N276" s="148">
        <v>15.04</v>
      </c>
      <c r="O276" s="149">
        <f t="shared" si="100"/>
        <v>1276.2944</v>
      </c>
      <c r="P276" s="118">
        <f t="shared" si="101"/>
        <v>15.04</v>
      </c>
      <c r="Q276" s="119">
        <f t="shared" si="102"/>
        <v>1276.2944</v>
      </c>
      <c r="R276" s="120"/>
      <c r="S276" s="121">
        <f t="shared" si="91"/>
        <v>0</v>
      </c>
      <c r="T276" s="122">
        <f t="shared" si="92"/>
        <v>0</v>
      </c>
      <c r="U276" s="123"/>
      <c r="V276" s="124" t="s">
        <v>2455</v>
      </c>
      <c r="W276" s="123"/>
      <c r="X276" s="115" t="s">
        <v>2467</v>
      </c>
      <c r="Y276" s="115"/>
      <c r="Z276" s="115" t="s">
        <v>2635</v>
      </c>
      <c r="AA276" s="125" t="s">
        <v>2463</v>
      </c>
    </row>
    <row r="277" spans="1:27" s="172" customFormat="1" x14ac:dyDescent="0.35">
      <c r="A277" s="157">
        <v>85</v>
      </c>
      <c r="B277" s="158" t="s">
        <v>519</v>
      </c>
      <c r="C277" s="159" t="s">
        <v>39</v>
      </c>
      <c r="D277" s="158" t="s">
        <v>37</v>
      </c>
      <c r="E277" s="160" t="s">
        <v>513</v>
      </c>
      <c r="F277" s="160" t="s">
        <v>514</v>
      </c>
      <c r="G277" s="160" t="s">
        <v>507</v>
      </c>
      <c r="H277" s="161" t="s">
        <v>50</v>
      </c>
      <c r="I277" s="162" t="s">
        <v>103</v>
      </c>
      <c r="J277" s="162"/>
      <c r="K277" s="162" t="s">
        <v>45</v>
      </c>
      <c r="L277" s="163" t="s">
        <v>2453</v>
      </c>
      <c r="M277" s="163">
        <v>1</v>
      </c>
      <c r="N277" s="46">
        <v>30.41</v>
      </c>
      <c r="O277" s="47">
        <f t="shared" si="100"/>
        <v>2580.5925999999999</v>
      </c>
      <c r="P277" s="164">
        <f t="shared" si="101"/>
        <v>30.41</v>
      </c>
      <c r="Q277" s="165">
        <f t="shared" si="102"/>
        <v>2580.5925999999999</v>
      </c>
      <c r="R277" s="166"/>
      <c r="S277" s="167">
        <f t="shared" si="91"/>
        <v>0</v>
      </c>
      <c r="T277" s="168">
        <f t="shared" si="92"/>
        <v>0</v>
      </c>
      <c r="U277" s="169"/>
      <c r="V277" s="170" t="s">
        <v>2455</v>
      </c>
      <c r="W277" s="169"/>
      <c r="X277" s="160" t="s">
        <v>2467</v>
      </c>
      <c r="Y277" s="160"/>
      <c r="Z277" s="160" t="s">
        <v>2635</v>
      </c>
      <c r="AA277" s="171" t="s">
        <v>2463</v>
      </c>
    </row>
    <row r="278" spans="1:27" s="126" customFormat="1" hidden="1" x14ac:dyDescent="0.35">
      <c r="A278" s="144">
        <v>0</v>
      </c>
      <c r="B278" s="109" t="s">
        <v>520</v>
      </c>
      <c r="C278" s="110" t="s">
        <v>39</v>
      </c>
      <c r="D278" s="109" t="s">
        <v>37</v>
      </c>
      <c r="E278" s="115" t="s">
        <v>513</v>
      </c>
      <c r="F278" s="115" t="s">
        <v>514</v>
      </c>
      <c r="G278" s="115" t="s">
        <v>507</v>
      </c>
      <c r="H278" s="116" t="s">
        <v>50</v>
      </c>
      <c r="I278" s="117" t="s">
        <v>114</v>
      </c>
      <c r="J278" s="117"/>
      <c r="K278" s="117" t="s">
        <v>45</v>
      </c>
      <c r="L278" s="114" t="s">
        <v>2453</v>
      </c>
      <c r="M278" s="114">
        <v>1</v>
      </c>
      <c r="N278" s="148">
        <v>33.08</v>
      </c>
      <c r="O278" s="149">
        <f t="shared" si="100"/>
        <v>2807.1687999999999</v>
      </c>
      <c r="P278" s="118">
        <f t="shared" si="101"/>
        <v>33.08</v>
      </c>
      <c r="Q278" s="119">
        <f t="shared" si="102"/>
        <v>2807.1687999999999</v>
      </c>
      <c r="R278" s="120"/>
      <c r="S278" s="121">
        <f t="shared" si="91"/>
        <v>0</v>
      </c>
      <c r="T278" s="122">
        <f t="shared" si="92"/>
        <v>0</v>
      </c>
      <c r="U278" s="123"/>
      <c r="V278" s="124" t="s">
        <v>2455</v>
      </c>
      <c r="W278" s="114"/>
      <c r="X278" s="115" t="s">
        <v>2467</v>
      </c>
      <c r="Y278" s="115"/>
      <c r="Z278" s="115" t="s">
        <v>2635</v>
      </c>
      <c r="AA278" s="125" t="s">
        <v>2463</v>
      </c>
    </row>
    <row r="279" spans="1:27" s="126" customFormat="1" hidden="1" x14ac:dyDescent="0.35">
      <c r="A279" s="144">
        <v>0</v>
      </c>
      <c r="B279" s="109" t="s">
        <v>521</v>
      </c>
      <c r="C279" s="110" t="s">
        <v>39</v>
      </c>
      <c r="D279" s="109" t="s">
        <v>37</v>
      </c>
      <c r="E279" s="111" t="s">
        <v>513</v>
      </c>
      <c r="F279" s="111" t="s">
        <v>514</v>
      </c>
      <c r="G279" s="111" t="s">
        <v>522</v>
      </c>
      <c r="H279" s="112" t="s">
        <v>98</v>
      </c>
      <c r="I279" s="113" t="s">
        <v>78</v>
      </c>
      <c r="J279" s="113"/>
      <c r="K279" s="113" t="s">
        <v>45</v>
      </c>
      <c r="L279" s="114" t="s">
        <v>2453</v>
      </c>
      <c r="M279" s="114">
        <v>5</v>
      </c>
      <c r="N279" s="148">
        <v>17.760000000000002</v>
      </c>
      <c r="O279" s="149">
        <f t="shared" si="100"/>
        <v>1507.1136000000001</v>
      </c>
      <c r="P279" s="118">
        <f t="shared" si="101"/>
        <v>17.760000000000002</v>
      </c>
      <c r="Q279" s="119">
        <f t="shared" si="102"/>
        <v>1507.1136000000001</v>
      </c>
      <c r="R279" s="120"/>
      <c r="S279" s="121">
        <f t="shared" si="91"/>
        <v>0</v>
      </c>
      <c r="T279" s="122">
        <f t="shared" si="92"/>
        <v>0</v>
      </c>
      <c r="U279" s="123"/>
      <c r="V279" s="124" t="s">
        <v>2455</v>
      </c>
      <c r="W279" s="114" t="s">
        <v>2487</v>
      </c>
      <c r="X279" s="115" t="s">
        <v>2469</v>
      </c>
      <c r="Y279" s="115"/>
      <c r="Z279" s="115" t="s">
        <v>2636</v>
      </c>
      <c r="AA279" s="125" t="s">
        <v>2463</v>
      </c>
    </row>
    <row r="280" spans="1:27" s="126" customFormat="1" hidden="1" x14ac:dyDescent="0.35">
      <c r="A280" s="144">
        <v>0</v>
      </c>
      <c r="B280" s="109" t="s">
        <v>523</v>
      </c>
      <c r="C280" s="110" t="s">
        <v>39</v>
      </c>
      <c r="D280" s="109" t="s">
        <v>37</v>
      </c>
      <c r="E280" s="111" t="s">
        <v>513</v>
      </c>
      <c r="F280" s="111" t="s">
        <v>514</v>
      </c>
      <c r="G280" s="111" t="s">
        <v>524</v>
      </c>
      <c r="H280" s="112" t="s">
        <v>50</v>
      </c>
      <c r="I280" s="113" t="s">
        <v>53</v>
      </c>
      <c r="J280" s="113"/>
      <c r="K280" s="113" t="s">
        <v>45</v>
      </c>
      <c r="L280" s="114" t="s">
        <v>2453</v>
      </c>
      <c r="M280" s="114">
        <v>1</v>
      </c>
      <c r="N280" s="148">
        <v>32.01</v>
      </c>
      <c r="O280" s="149">
        <f t="shared" si="100"/>
        <v>2716.3685999999998</v>
      </c>
      <c r="P280" s="118">
        <f t="shared" si="101"/>
        <v>32.01</v>
      </c>
      <c r="Q280" s="119">
        <f t="shared" si="102"/>
        <v>2716.3685999999998</v>
      </c>
      <c r="R280" s="120"/>
      <c r="S280" s="121">
        <f t="shared" si="91"/>
        <v>0</v>
      </c>
      <c r="T280" s="122">
        <f t="shared" si="92"/>
        <v>0</v>
      </c>
      <c r="U280" s="123"/>
      <c r="V280" s="124" t="s">
        <v>2455</v>
      </c>
      <c r="W280" s="114" t="s">
        <v>2487</v>
      </c>
      <c r="X280" s="115" t="s">
        <v>2469</v>
      </c>
      <c r="Y280" s="115"/>
      <c r="Z280" s="115" t="s">
        <v>2637</v>
      </c>
      <c r="AA280" s="125" t="s">
        <v>2463</v>
      </c>
    </row>
    <row r="281" spans="1:27" s="126" customFormat="1" hidden="1" x14ac:dyDescent="0.35">
      <c r="A281" s="144">
        <v>0</v>
      </c>
      <c r="B281" s="109" t="s">
        <v>525</v>
      </c>
      <c r="C281" s="110" t="s">
        <v>39</v>
      </c>
      <c r="D281" s="109" t="s">
        <v>37</v>
      </c>
      <c r="E281" s="115" t="s">
        <v>526</v>
      </c>
      <c r="F281" s="115" t="s">
        <v>527</v>
      </c>
      <c r="G281" s="115" t="s">
        <v>528</v>
      </c>
      <c r="H281" s="116" t="s">
        <v>158</v>
      </c>
      <c r="I281" s="117" t="s">
        <v>45</v>
      </c>
      <c r="J281" s="117"/>
      <c r="K281" s="117" t="s">
        <v>45</v>
      </c>
      <c r="L281" s="114" t="s">
        <v>2451</v>
      </c>
      <c r="M281" s="114">
        <v>5</v>
      </c>
      <c r="N281" s="148">
        <v>10.01</v>
      </c>
      <c r="O281" s="149">
        <f t="shared" si="100"/>
        <v>849.44859999999994</v>
      </c>
      <c r="P281" s="118">
        <f t="shared" si="101"/>
        <v>10.01</v>
      </c>
      <c r="Q281" s="119">
        <f t="shared" si="102"/>
        <v>849.44859999999994</v>
      </c>
      <c r="R281" s="120"/>
      <c r="S281" s="121">
        <f t="shared" si="91"/>
        <v>0</v>
      </c>
      <c r="T281" s="122">
        <f t="shared" si="92"/>
        <v>0</v>
      </c>
      <c r="U281" s="123"/>
      <c r="V281" s="124" t="s">
        <v>2455</v>
      </c>
      <c r="W281" s="123"/>
      <c r="X281" s="115" t="s">
        <v>2472</v>
      </c>
      <c r="Y281" s="115"/>
      <c r="Z281" s="115" t="s">
        <v>2638</v>
      </c>
      <c r="AA281" s="125" t="s">
        <v>2463</v>
      </c>
    </row>
    <row r="282" spans="1:27" s="172" customFormat="1" x14ac:dyDescent="0.35">
      <c r="A282" s="157">
        <v>95</v>
      </c>
      <c r="B282" s="158" t="s">
        <v>529</v>
      </c>
      <c r="C282" s="159" t="s">
        <v>39</v>
      </c>
      <c r="D282" s="158" t="s">
        <v>37</v>
      </c>
      <c r="E282" s="160" t="s">
        <v>526</v>
      </c>
      <c r="F282" s="160" t="s">
        <v>527</v>
      </c>
      <c r="G282" s="160" t="s">
        <v>528</v>
      </c>
      <c r="H282" s="161" t="s">
        <v>64</v>
      </c>
      <c r="I282" s="162" t="s">
        <v>116</v>
      </c>
      <c r="J282" s="162"/>
      <c r="K282" s="162" t="s">
        <v>45</v>
      </c>
      <c r="L282" s="163" t="s">
        <v>2451</v>
      </c>
      <c r="M282" s="163">
        <v>5</v>
      </c>
      <c r="N282" s="46">
        <v>17.100000000000001</v>
      </c>
      <c r="O282" s="47">
        <f t="shared" si="100"/>
        <v>1451.1060000000002</v>
      </c>
      <c r="P282" s="164">
        <f t="shared" si="101"/>
        <v>17.100000000000001</v>
      </c>
      <c r="Q282" s="165">
        <f t="shared" si="102"/>
        <v>1451.1060000000002</v>
      </c>
      <c r="R282" s="166"/>
      <c r="S282" s="167">
        <f t="shared" si="91"/>
        <v>0</v>
      </c>
      <c r="T282" s="168">
        <f t="shared" si="92"/>
        <v>0</v>
      </c>
      <c r="U282" s="169"/>
      <c r="V282" s="170" t="s">
        <v>2455</v>
      </c>
      <c r="W282" s="169"/>
      <c r="X282" s="160" t="s">
        <v>2472</v>
      </c>
      <c r="Y282" s="160"/>
      <c r="Z282" s="160" t="s">
        <v>2638</v>
      </c>
      <c r="AA282" s="171" t="s">
        <v>2463</v>
      </c>
    </row>
    <row r="283" spans="1:27" s="172" customFormat="1" x14ac:dyDescent="0.35">
      <c r="A283" s="157">
        <v>95</v>
      </c>
      <c r="B283" s="158" t="s">
        <v>529</v>
      </c>
      <c r="C283" s="159" t="s">
        <v>208</v>
      </c>
      <c r="D283" s="158" t="s">
        <v>37</v>
      </c>
      <c r="E283" s="160" t="s">
        <v>526</v>
      </c>
      <c r="F283" s="160" t="s">
        <v>527</v>
      </c>
      <c r="G283" s="160" t="s">
        <v>528</v>
      </c>
      <c r="H283" s="161" t="s">
        <v>64</v>
      </c>
      <c r="I283" s="162" t="s">
        <v>116</v>
      </c>
      <c r="J283" s="162"/>
      <c r="K283" s="162" t="s">
        <v>45</v>
      </c>
      <c r="L283" s="163" t="s">
        <v>2451</v>
      </c>
      <c r="M283" s="163">
        <v>5</v>
      </c>
      <c r="N283" s="49">
        <f>O283/$R$8</f>
        <v>14.671223191138345</v>
      </c>
      <c r="O283" s="47">
        <v>1245</v>
      </c>
      <c r="P283" s="176">
        <f>IF($R$9="-",N283,IF($R$9="в кассу предприятия",N283,IF($R$9="на р/счет.",N283*1.075,"-")))</f>
        <v>14.671223191138345</v>
      </c>
      <c r="Q283" s="177">
        <f>IF($R$9="-",O283,IF($R$9="в кассу предприятия",O283,IF($R$9="на р/счет.",O283*1.075,"-")))</f>
        <v>1245</v>
      </c>
      <c r="R283" s="166"/>
      <c r="S283" s="167">
        <f t="shared" si="91"/>
        <v>0</v>
      </c>
      <c r="T283" s="168">
        <f t="shared" si="92"/>
        <v>0</v>
      </c>
      <c r="U283" s="169"/>
      <c r="V283" s="170" t="s">
        <v>2455</v>
      </c>
      <c r="W283" s="169"/>
      <c r="X283" s="160" t="s">
        <v>2472</v>
      </c>
      <c r="Y283" s="160"/>
      <c r="Z283" s="160" t="s">
        <v>2638</v>
      </c>
      <c r="AA283" s="171" t="s">
        <v>2463</v>
      </c>
    </row>
    <row r="284" spans="1:27" s="172" customFormat="1" x14ac:dyDescent="0.35">
      <c r="A284" s="157">
        <v>27</v>
      </c>
      <c r="B284" s="158" t="s">
        <v>530</v>
      </c>
      <c r="C284" s="159" t="s">
        <v>39</v>
      </c>
      <c r="D284" s="158" t="s">
        <v>37</v>
      </c>
      <c r="E284" s="160" t="s">
        <v>526</v>
      </c>
      <c r="F284" s="160" t="s">
        <v>527</v>
      </c>
      <c r="G284" s="160" t="s">
        <v>528</v>
      </c>
      <c r="H284" s="161" t="s">
        <v>43</v>
      </c>
      <c r="I284" s="162" t="s">
        <v>143</v>
      </c>
      <c r="J284" s="162"/>
      <c r="K284" s="162" t="s">
        <v>45</v>
      </c>
      <c r="L284" s="163" t="s">
        <v>2451</v>
      </c>
      <c r="M284" s="163">
        <v>1</v>
      </c>
      <c r="N284" s="46">
        <v>38.01</v>
      </c>
      <c r="O284" s="47">
        <f>N284*$R$8</f>
        <v>3225.5285999999996</v>
      </c>
      <c r="P284" s="164">
        <f t="shared" ref="P284" si="103">IF($R$9="-",N284,IF($R$9="в кассу предприятия",N284,IF($R$9="на р/счет.",N284*1.075,"-")))</f>
        <v>38.01</v>
      </c>
      <c r="Q284" s="165">
        <f t="shared" ref="Q284" si="104">IF($R$9="-",O284,IF($R$9="в кассу предприятия",O284,IF($R$9="на р/счет.",O284*1.075,"-")))</f>
        <v>3225.5285999999996</v>
      </c>
      <c r="R284" s="166"/>
      <c r="S284" s="167">
        <f t="shared" si="91"/>
        <v>0</v>
      </c>
      <c r="T284" s="168">
        <f t="shared" si="92"/>
        <v>0</v>
      </c>
      <c r="U284" s="169"/>
      <c r="V284" s="170" t="s">
        <v>2455</v>
      </c>
      <c r="W284" s="169"/>
      <c r="X284" s="160" t="s">
        <v>2472</v>
      </c>
      <c r="Y284" s="160"/>
      <c r="Z284" s="160" t="s">
        <v>2638</v>
      </c>
      <c r="AA284" s="171" t="s">
        <v>2463</v>
      </c>
    </row>
    <row r="285" spans="1:27" s="172" customFormat="1" x14ac:dyDescent="0.35">
      <c r="A285" s="157">
        <v>27</v>
      </c>
      <c r="B285" s="158" t="s">
        <v>530</v>
      </c>
      <c r="C285" s="159" t="s">
        <v>208</v>
      </c>
      <c r="D285" s="158" t="s">
        <v>37</v>
      </c>
      <c r="E285" s="160" t="s">
        <v>526</v>
      </c>
      <c r="F285" s="160" t="s">
        <v>527</v>
      </c>
      <c r="G285" s="160" t="s">
        <v>528</v>
      </c>
      <c r="H285" s="161" t="s">
        <v>43</v>
      </c>
      <c r="I285" s="162" t="s">
        <v>143</v>
      </c>
      <c r="J285" s="162"/>
      <c r="K285" s="162" t="s">
        <v>45</v>
      </c>
      <c r="L285" s="163" t="s">
        <v>2451</v>
      </c>
      <c r="M285" s="163">
        <v>1</v>
      </c>
      <c r="N285" s="49">
        <f>O285/$R$8</f>
        <v>32.653782700919159</v>
      </c>
      <c r="O285" s="47">
        <v>2771</v>
      </c>
      <c r="P285" s="176">
        <f>IF($R$9="-",N285,IF($R$9="в кассу предприятия",N285,IF($R$9="на р/счет.",N285*1.075,"-")))</f>
        <v>32.653782700919159</v>
      </c>
      <c r="Q285" s="177">
        <f>IF($R$9="-",O285,IF($R$9="в кассу предприятия",O285,IF($R$9="на р/счет.",O285*1.075,"-")))</f>
        <v>2771</v>
      </c>
      <c r="R285" s="166"/>
      <c r="S285" s="167">
        <f t="shared" si="91"/>
        <v>0</v>
      </c>
      <c r="T285" s="168">
        <f t="shared" si="92"/>
        <v>0</v>
      </c>
      <c r="U285" s="169"/>
      <c r="V285" s="170" t="s">
        <v>2455</v>
      </c>
      <c r="W285" s="169"/>
      <c r="X285" s="160" t="s">
        <v>2472</v>
      </c>
      <c r="Y285" s="160"/>
      <c r="Z285" s="160" t="s">
        <v>2638</v>
      </c>
      <c r="AA285" s="171" t="s">
        <v>2463</v>
      </c>
    </row>
    <row r="286" spans="1:27" s="126" customFormat="1" hidden="1" x14ac:dyDescent="0.35">
      <c r="A286" s="144">
        <v>0</v>
      </c>
      <c r="B286" s="109" t="s">
        <v>531</v>
      </c>
      <c r="C286" s="110" t="s">
        <v>39</v>
      </c>
      <c r="D286" s="109" t="s">
        <v>37</v>
      </c>
      <c r="E286" s="115" t="s">
        <v>526</v>
      </c>
      <c r="F286" s="115" t="s">
        <v>527</v>
      </c>
      <c r="G286" s="115" t="s">
        <v>532</v>
      </c>
      <c r="H286" s="116" t="s">
        <v>158</v>
      </c>
      <c r="I286" s="117" t="s">
        <v>45</v>
      </c>
      <c r="J286" s="117"/>
      <c r="K286" s="117" t="s">
        <v>45</v>
      </c>
      <c r="L286" s="114" t="s">
        <v>2451</v>
      </c>
      <c r="M286" s="114">
        <v>5</v>
      </c>
      <c r="N286" s="148">
        <v>10.01</v>
      </c>
      <c r="O286" s="149">
        <f t="shared" ref="O286:O299" si="105">N286*$R$8</f>
        <v>849.44859999999994</v>
      </c>
      <c r="P286" s="118">
        <f t="shared" ref="P286:P299" si="106">IF($R$9="-",N286,IF($R$9="в кассу предприятия",N286,IF($R$9="на р/счет.",N286*1.075,"-")))</f>
        <v>10.01</v>
      </c>
      <c r="Q286" s="119">
        <f t="shared" ref="Q286:Q299" si="107">IF($R$9="-",O286,IF($R$9="в кассу предприятия",O286,IF($R$9="на р/счет.",O286*1.075,"-")))</f>
        <v>849.44859999999994</v>
      </c>
      <c r="R286" s="120"/>
      <c r="S286" s="121">
        <f t="shared" si="91"/>
        <v>0</v>
      </c>
      <c r="T286" s="122">
        <f t="shared" si="92"/>
        <v>0</v>
      </c>
      <c r="U286" s="123"/>
      <c r="V286" s="124" t="s">
        <v>2455</v>
      </c>
      <c r="W286" s="123"/>
      <c r="X286" s="115" t="s">
        <v>2469</v>
      </c>
      <c r="Y286" s="115"/>
      <c r="Z286" s="115" t="s">
        <v>2639</v>
      </c>
      <c r="AA286" s="125" t="s">
        <v>2463</v>
      </c>
    </row>
    <row r="287" spans="1:27" s="172" customFormat="1" x14ac:dyDescent="0.35">
      <c r="A287" s="157">
        <v>20</v>
      </c>
      <c r="B287" s="158" t="s">
        <v>533</v>
      </c>
      <c r="C287" s="159" t="s">
        <v>39</v>
      </c>
      <c r="D287" s="158" t="s">
        <v>37</v>
      </c>
      <c r="E287" s="160" t="s">
        <v>526</v>
      </c>
      <c r="F287" s="160" t="s">
        <v>527</v>
      </c>
      <c r="G287" s="160" t="s">
        <v>532</v>
      </c>
      <c r="H287" s="161" t="s">
        <v>105</v>
      </c>
      <c r="I287" s="162" t="s">
        <v>194</v>
      </c>
      <c r="J287" s="162"/>
      <c r="K287" s="162" t="s">
        <v>45</v>
      </c>
      <c r="L287" s="163" t="s">
        <v>2451</v>
      </c>
      <c r="M287" s="163">
        <v>1</v>
      </c>
      <c r="N287" s="46">
        <v>64.67</v>
      </c>
      <c r="O287" s="47">
        <f t="shared" si="105"/>
        <v>5487.8962000000001</v>
      </c>
      <c r="P287" s="164">
        <f t="shared" si="106"/>
        <v>64.67</v>
      </c>
      <c r="Q287" s="165">
        <f t="shared" si="107"/>
        <v>5487.8962000000001</v>
      </c>
      <c r="R287" s="166"/>
      <c r="S287" s="167">
        <f t="shared" si="91"/>
        <v>0</v>
      </c>
      <c r="T287" s="168">
        <f t="shared" si="92"/>
        <v>0</v>
      </c>
      <c r="U287" s="169"/>
      <c r="V287" s="170" t="s">
        <v>2455</v>
      </c>
      <c r="W287" s="169"/>
      <c r="X287" s="160" t="s">
        <v>2469</v>
      </c>
      <c r="Y287" s="160"/>
      <c r="Z287" s="160" t="s">
        <v>2639</v>
      </c>
      <c r="AA287" s="171" t="s">
        <v>2463</v>
      </c>
    </row>
    <row r="288" spans="1:27" s="126" customFormat="1" hidden="1" x14ac:dyDescent="0.35">
      <c r="A288" s="144">
        <v>0</v>
      </c>
      <c r="B288" s="109" t="s">
        <v>534</v>
      </c>
      <c r="C288" s="110" t="s">
        <v>39</v>
      </c>
      <c r="D288" s="109" t="s">
        <v>37</v>
      </c>
      <c r="E288" s="115" t="s">
        <v>526</v>
      </c>
      <c r="F288" s="115" t="s">
        <v>527</v>
      </c>
      <c r="G288" s="115" t="s">
        <v>535</v>
      </c>
      <c r="H288" s="116" t="s">
        <v>353</v>
      </c>
      <c r="I288" s="117"/>
      <c r="J288" s="117" t="s">
        <v>116</v>
      </c>
      <c r="K288" s="117" t="s">
        <v>45</v>
      </c>
      <c r="L288" s="114" t="s">
        <v>2451</v>
      </c>
      <c r="M288" s="114">
        <v>5</v>
      </c>
      <c r="N288" s="148">
        <v>17.940000000000001</v>
      </c>
      <c r="O288" s="149">
        <f t="shared" si="105"/>
        <v>1522.3884</v>
      </c>
      <c r="P288" s="118">
        <f t="shared" si="106"/>
        <v>17.940000000000001</v>
      </c>
      <c r="Q288" s="119">
        <f t="shared" si="107"/>
        <v>1522.3884</v>
      </c>
      <c r="R288" s="120"/>
      <c r="S288" s="121">
        <f t="shared" si="91"/>
        <v>0</v>
      </c>
      <c r="T288" s="122">
        <f t="shared" si="92"/>
        <v>0</v>
      </c>
      <c r="U288" s="123"/>
      <c r="V288" s="124" t="s">
        <v>2455</v>
      </c>
      <c r="W288" s="114"/>
      <c r="X288" s="115" t="s">
        <v>2464</v>
      </c>
      <c r="Y288" s="115" t="s">
        <v>2640</v>
      </c>
      <c r="Z288" s="115" t="s">
        <v>2641</v>
      </c>
      <c r="AA288" s="125" t="s">
        <v>2463</v>
      </c>
    </row>
    <row r="289" spans="1:27" s="126" customFormat="1" hidden="1" x14ac:dyDescent="0.35">
      <c r="A289" s="144">
        <v>0</v>
      </c>
      <c r="B289" s="109" t="s">
        <v>536</v>
      </c>
      <c r="C289" s="110" t="s">
        <v>39</v>
      </c>
      <c r="D289" s="109" t="s">
        <v>37</v>
      </c>
      <c r="E289" s="111" t="s">
        <v>526</v>
      </c>
      <c r="F289" s="111" t="s">
        <v>527</v>
      </c>
      <c r="G289" s="111" t="s">
        <v>535</v>
      </c>
      <c r="H289" s="112" t="s">
        <v>50</v>
      </c>
      <c r="I289" s="113" t="s">
        <v>58</v>
      </c>
      <c r="J289" s="113"/>
      <c r="K289" s="113" t="s">
        <v>45</v>
      </c>
      <c r="L289" s="114" t="s">
        <v>2451</v>
      </c>
      <c r="M289" s="114">
        <v>1</v>
      </c>
      <c r="N289" s="148">
        <v>28.200000000000003</v>
      </c>
      <c r="O289" s="149">
        <f t="shared" si="105"/>
        <v>2393.0520000000001</v>
      </c>
      <c r="P289" s="118">
        <f t="shared" si="106"/>
        <v>28.200000000000003</v>
      </c>
      <c r="Q289" s="119">
        <f t="shared" si="107"/>
        <v>2393.0520000000001</v>
      </c>
      <c r="R289" s="120"/>
      <c r="S289" s="121">
        <f t="shared" si="91"/>
        <v>0</v>
      </c>
      <c r="T289" s="122">
        <f t="shared" si="92"/>
        <v>0</v>
      </c>
      <c r="U289" s="123"/>
      <c r="V289" s="124" t="s">
        <v>2455</v>
      </c>
      <c r="W289" s="123"/>
      <c r="X289" s="111" t="s">
        <v>2464</v>
      </c>
      <c r="Y289" s="115" t="s">
        <v>2640</v>
      </c>
      <c r="Z289" s="115" t="s">
        <v>2641</v>
      </c>
      <c r="AA289" s="125" t="s">
        <v>2463</v>
      </c>
    </row>
    <row r="290" spans="1:27" s="126" customFormat="1" hidden="1" x14ac:dyDescent="0.35">
      <c r="A290" s="144">
        <v>0</v>
      </c>
      <c r="B290" s="109" t="s">
        <v>537</v>
      </c>
      <c r="C290" s="110" t="s">
        <v>39</v>
      </c>
      <c r="D290" s="109" t="s">
        <v>37</v>
      </c>
      <c r="E290" s="115" t="s">
        <v>526</v>
      </c>
      <c r="F290" s="115" t="s">
        <v>527</v>
      </c>
      <c r="G290" s="115" t="s">
        <v>535</v>
      </c>
      <c r="H290" s="116" t="s">
        <v>43</v>
      </c>
      <c r="I290" s="117" t="s">
        <v>58</v>
      </c>
      <c r="J290" s="117"/>
      <c r="K290" s="117" t="s">
        <v>45</v>
      </c>
      <c r="L290" s="114" t="s">
        <v>2451</v>
      </c>
      <c r="M290" s="114">
        <v>1</v>
      </c>
      <c r="N290" s="148">
        <v>41.12</v>
      </c>
      <c r="O290" s="149">
        <f t="shared" si="105"/>
        <v>3489.4431999999997</v>
      </c>
      <c r="P290" s="118">
        <f t="shared" si="106"/>
        <v>41.12</v>
      </c>
      <c r="Q290" s="119">
        <f t="shared" si="107"/>
        <v>3489.4431999999997</v>
      </c>
      <c r="R290" s="120"/>
      <c r="S290" s="121">
        <f t="shared" si="91"/>
        <v>0</v>
      </c>
      <c r="T290" s="122">
        <f t="shared" si="92"/>
        <v>0</v>
      </c>
      <c r="U290" s="123"/>
      <c r="V290" s="124" t="s">
        <v>2455</v>
      </c>
      <c r="W290" s="114"/>
      <c r="X290" s="115" t="s">
        <v>2464</v>
      </c>
      <c r="Y290" s="115" t="s">
        <v>2640</v>
      </c>
      <c r="Z290" s="115" t="s">
        <v>2641</v>
      </c>
      <c r="AA290" s="125" t="s">
        <v>2463</v>
      </c>
    </row>
    <row r="291" spans="1:27" s="126" customFormat="1" hidden="1" x14ac:dyDescent="0.35">
      <c r="A291" s="144">
        <v>0</v>
      </c>
      <c r="B291" s="109" t="s">
        <v>538</v>
      </c>
      <c r="C291" s="110" t="s">
        <v>39</v>
      </c>
      <c r="D291" s="109" t="s">
        <v>37</v>
      </c>
      <c r="E291" s="111" t="s">
        <v>526</v>
      </c>
      <c r="F291" s="111" t="s">
        <v>527</v>
      </c>
      <c r="G291" s="111" t="s">
        <v>539</v>
      </c>
      <c r="H291" s="112" t="s">
        <v>50</v>
      </c>
      <c r="I291" s="113" t="s">
        <v>51</v>
      </c>
      <c r="J291" s="113"/>
      <c r="K291" s="113" t="s">
        <v>45</v>
      </c>
      <c r="L291" s="114" t="s">
        <v>2453</v>
      </c>
      <c r="M291" s="114">
        <v>1</v>
      </c>
      <c r="N291" s="148">
        <v>29.09</v>
      </c>
      <c r="O291" s="149">
        <f t="shared" si="105"/>
        <v>2468.5774000000001</v>
      </c>
      <c r="P291" s="118">
        <f t="shared" si="106"/>
        <v>29.09</v>
      </c>
      <c r="Q291" s="119">
        <f t="shared" si="107"/>
        <v>2468.5774000000001</v>
      </c>
      <c r="R291" s="120"/>
      <c r="S291" s="121">
        <f t="shared" si="91"/>
        <v>0</v>
      </c>
      <c r="T291" s="122">
        <f t="shared" si="92"/>
        <v>0</v>
      </c>
      <c r="U291" s="123"/>
      <c r="V291" s="124" t="s">
        <v>2455</v>
      </c>
      <c r="W291" s="114" t="s">
        <v>2487</v>
      </c>
      <c r="X291" s="115" t="s">
        <v>2469</v>
      </c>
      <c r="Y291" s="115"/>
      <c r="Z291" s="115" t="s">
        <v>2642</v>
      </c>
      <c r="AA291" s="125" t="s">
        <v>2463</v>
      </c>
    </row>
    <row r="292" spans="1:27" s="126" customFormat="1" hidden="1" x14ac:dyDescent="0.35">
      <c r="A292" s="156">
        <v>0</v>
      </c>
      <c r="B292" s="109" t="s">
        <v>540</v>
      </c>
      <c r="C292" s="110" t="s">
        <v>39</v>
      </c>
      <c r="D292" s="109" t="s">
        <v>37</v>
      </c>
      <c r="E292" s="111" t="s">
        <v>526</v>
      </c>
      <c r="F292" s="111" t="s">
        <v>527</v>
      </c>
      <c r="G292" s="111" t="s">
        <v>2457</v>
      </c>
      <c r="H292" s="112" t="s">
        <v>158</v>
      </c>
      <c r="I292" s="113" t="s">
        <v>45</v>
      </c>
      <c r="J292" s="113"/>
      <c r="K292" s="113" t="s">
        <v>45</v>
      </c>
      <c r="L292" s="114" t="s">
        <v>2451</v>
      </c>
      <c r="M292" s="114">
        <v>5</v>
      </c>
      <c r="N292" s="148">
        <v>10.01</v>
      </c>
      <c r="O292" s="149">
        <f t="shared" si="105"/>
        <v>849.44859999999994</v>
      </c>
      <c r="P292" s="118">
        <f t="shared" si="106"/>
        <v>10.01</v>
      </c>
      <c r="Q292" s="119">
        <f t="shared" si="107"/>
        <v>849.44859999999994</v>
      </c>
      <c r="R292" s="120"/>
      <c r="S292" s="121">
        <f t="shared" si="91"/>
        <v>0</v>
      </c>
      <c r="T292" s="122">
        <f t="shared" si="92"/>
        <v>0</v>
      </c>
      <c r="U292" s="123"/>
      <c r="V292" s="124" t="s">
        <v>2455</v>
      </c>
      <c r="W292" s="123" t="s">
        <v>2487</v>
      </c>
      <c r="X292" s="111" t="s">
        <v>2464</v>
      </c>
      <c r="Y292" s="115" t="s">
        <v>2643</v>
      </c>
      <c r="Z292" s="115" t="s">
        <v>2644</v>
      </c>
      <c r="AA292" s="147" t="s">
        <v>2463</v>
      </c>
    </row>
    <row r="293" spans="1:27" s="172" customFormat="1" x14ac:dyDescent="0.35">
      <c r="A293" s="157">
        <v>5</v>
      </c>
      <c r="B293" s="158" t="s">
        <v>541</v>
      </c>
      <c r="C293" s="159" t="s">
        <v>39</v>
      </c>
      <c r="D293" s="158" t="s">
        <v>37</v>
      </c>
      <c r="E293" s="173" t="s">
        <v>526</v>
      </c>
      <c r="F293" s="173" t="s">
        <v>527</v>
      </c>
      <c r="G293" s="173" t="s">
        <v>2457</v>
      </c>
      <c r="H293" s="174" t="s">
        <v>186</v>
      </c>
      <c r="I293" s="175" t="s">
        <v>103</v>
      </c>
      <c r="J293" s="175"/>
      <c r="K293" s="175" t="s">
        <v>45</v>
      </c>
      <c r="L293" s="163" t="s">
        <v>2451</v>
      </c>
      <c r="M293" s="163">
        <v>1</v>
      </c>
      <c r="N293" s="46">
        <v>54.97</v>
      </c>
      <c r="O293" s="47">
        <f t="shared" si="105"/>
        <v>4664.7542000000003</v>
      </c>
      <c r="P293" s="164">
        <f t="shared" si="106"/>
        <v>54.97</v>
      </c>
      <c r="Q293" s="165">
        <f t="shared" si="107"/>
        <v>4664.7542000000003</v>
      </c>
      <c r="R293" s="166"/>
      <c r="S293" s="167">
        <f t="shared" si="91"/>
        <v>0</v>
      </c>
      <c r="T293" s="168">
        <f t="shared" si="92"/>
        <v>0</v>
      </c>
      <c r="U293" s="169"/>
      <c r="V293" s="170" t="s">
        <v>2455</v>
      </c>
      <c r="W293" s="169" t="s">
        <v>2487</v>
      </c>
      <c r="X293" s="173" t="s">
        <v>2464</v>
      </c>
      <c r="Y293" s="160" t="s">
        <v>2643</v>
      </c>
      <c r="Z293" s="160" t="s">
        <v>2644</v>
      </c>
      <c r="AA293" s="171" t="s">
        <v>2463</v>
      </c>
    </row>
    <row r="294" spans="1:27" s="126" customFormat="1" hidden="1" x14ac:dyDescent="0.35">
      <c r="A294" s="144">
        <v>0</v>
      </c>
      <c r="B294" s="109" t="s">
        <v>542</v>
      </c>
      <c r="C294" s="110" t="s">
        <v>39</v>
      </c>
      <c r="D294" s="109" t="s">
        <v>37</v>
      </c>
      <c r="E294" s="115" t="s">
        <v>526</v>
      </c>
      <c r="F294" s="115" t="s">
        <v>527</v>
      </c>
      <c r="G294" s="115" t="s">
        <v>543</v>
      </c>
      <c r="H294" s="116" t="s">
        <v>50</v>
      </c>
      <c r="I294" s="117" t="s">
        <v>103</v>
      </c>
      <c r="J294" s="117"/>
      <c r="K294" s="117" t="s">
        <v>45</v>
      </c>
      <c r="L294" s="114" t="s">
        <v>2453</v>
      </c>
      <c r="M294" s="114">
        <v>1</v>
      </c>
      <c r="N294" s="148">
        <v>32.619999999999997</v>
      </c>
      <c r="O294" s="149">
        <f t="shared" si="105"/>
        <v>2768.1331999999998</v>
      </c>
      <c r="P294" s="118">
        <f t="shared" si="106"/>
        <v>32.619999999999997</v>
      </c>
      <c r="Q294" s="119">
        <f t="shared" si="107"/>
        <v>2768.1331999999998</v>
      </c>
      <c r="R294" s="120"/>
      <c r="S294" s="121">
        <f t="shared" si="91"/>
        <v>0</v>
      </c>
      <c r="T294" s="122">
        <f t="shared" si="92"/>
        <v>0</v>
      </c>
      <c r="U294" s="123"/>
      <c r="V294" s="124" t="s">
        <v>2455</v>
      </c>
      <c r="W294" s="114"/>
      <c r="X294" s="115" t="s">
        <v>2464</v>
      </c>
      <c r="Y294" s="115" t="s">
        <v>2645</v>
      </c>
      <c r="Z294" s="115" t="s">
        <v>2646</v>
      </c>
      <c r="AA294" s="125" t="s">
        <v>2463</v>
      </c>
    </row>
    <row r="295" spans="1:27" s="172" customFormat="1" x14ac:dyDescent="0.35">
      <c r="A295" s="157">
        <v>96</v>
      </c>
      <c r="B295" s="158" t="s">
        <v>544</v>
      </c>
      <c r="C295" s="159" t="s">
        <v>39</v>
      </c>
      <c r="D295" s="158" t="s">
        <v>37</v>
      </c>
      <c r="E295" s="160" t="s">
        <v>526</v>
      </c>
      <c r="F295" s="160" t="s">
        <v>527</v>
      </c>
      <c r="G295" s="160" t="s">
        <v>545</v>
      </c>
      <c r="H295" s="161" t="s">
        <v>43</v>
      </c>
      <c r="I295" s="162" t="s">
        <v>163</v>
      </c>
      <c r="J295" s="162"/>
      <c r="K295" s="162" t="s">
        <v>45</v>
      </c>
      <c r="L295" s="163" t="s">
        <v>2451</v>
      </c>
      <c r="M295" s="163">
        <v>1</v>
      </c>
      <c r="N295" s="46">
        <v>38.82</v>
      </c>
      <c r="O295" s="47">
        <f t="shared" si="105"/>
        <v>3294.2651999999998</v>
      </c>
      <c r="P295" s="164">
        <f t="shared" si="106"/>
        <v>38.82</v>
      </c>
      <c r="Q295" s="165">
        <f t="shared" si="107"/>
        <v>3294.2651999999998</v>
      </c>
      <c r="R295" s="166"/>
      <c r="S295" s="167">
        <f t="shared" si="91"/>
        <v>0</v>
      </c>
      <c r="T295" s="168">
        <f t="shared" si="92"/>
        <v>0</v>
      </c>
      <c r="U295" s="169"/>
      <c r="V295" s="170" t="s">
        <v>2455</v>
      </c>
      <c r="W295" s="169"/>
      <c r="X295" s="160" t="s">
        <v>2472</v>
      </c>
      <c r="Y295" s="160"/>
      <c r="Z295" s="160" t="s">
        <v>2647</v>
      </c>
      <c r="AA295" s="171" t="s">
        <v>2463</v>
      </c>
    </row>
    <row r="296" spans="1:27" s="172" customFormat="1" x14ac:dyDescent="0.35">
      <c r="A296" s="157">
        <v>19</v>
      </c>
      <c r="B296" s="158" t="s">
        <v>546</v>
      </c>
      <c r="C296" s="159" t="s">
        <v>39</v>
      </c>
      <c r="D296" s="158" t="s">
        <v>37</v>
      </c>
      <c r="E296" s="160" t="s">
        <v>526</v>
      </c>
      <c r="F296" s="160" t="s">
        <v>527</v>
      </c>
      <c r="G296" s="160" t="s">
        <v>545</v>
      </c>
      <c r="H296" s="161" t="s">
        <v>186</v>
      </c>
      <c r="I296" s="162" t="s">
        <v>106</v>
      </c>
      <c r="J296" s="162"/>
      <c r="K296" s="162" t="s">
        <v>45</v>
      </c>
      <c r="L296" s="163" t="s">
        <v>2451</v>
      </c>
      <c r="M296" s="163">
        <v>1</v>
      </c>
      <c r="N296" s="46">
        <v>53.35</v>
      </c>
      <c r="O296" s="47">
        <f t="shared" si="105"/>
        <v>4527.2809999999999</v>
      </c>
      <c r="P296" s="164">
        <f t="shared" si="106"/>
        <v>53.35</v>
      </c>
      <c r="Q296" s="165">
        <f t="shared" si="107"/>
        <v>4527.2809999999999</v>
      </c>
      <c r="R296" s="166"/>
      <c r="S296" s="167">
        <f t="shared" ref="S296:S359" si="108">IF($R$9="","-",P296*R296)</f>
        <v>0</v>
      </c>
      <c r="T296" s="168">
        <f t="shared" ref="T296:T359" si="109">IF($R$9="","-",Q296*R296)</f>
        <v>0</v>
      </c>
      <c r="U296" s="169"/>
      <c r="V296" s="170" t="s">
        <v>2455</v>
      </c>
      <c r="W296" s="169"/>
      <c r="X296" s="160" t="s">
        <v>2472</v>
      </c>
      <c r="Y296" s="160"/>
      <c r="Z296" s="160" t="s">
        <v>2647</v>
      </c>
      <c r="AA296" s="171" t="s">
        <v>2463</v>
      </c>
    </row>
    <row r="297" spans="1:27" s="126" customFormat="1" hidden="1" x14ac:dyDescent="0.35">
      <c r="A297" s="144">
        <v>0</v>
      </c>
      <c r="B297" s="109" t="s">
        <v>547</v>
      </c>
      <c r="C297" s="127" t="s">
        <v>39</v>
      </c>
      <c r="D297" s="109" t="s">
        <v>37</v>
      </c>
      <c r="E297" s="132" t="s">
        <v>526</v>
      </c>
      <c r="F297" s="132" t="s">
        <v>527</v>
      </c>
      <c r="G297" s="132" t="s">
        <v>548</v>
      </c>
      <c r="H297" s="133" t="s">
        <v>50</v>
      </c>
      <c r="I297" s="134" t="s">
        <v>103</v>
      </c>
      <c r="J297" s="134"/>
      <c r="K297" s="134" t="s">
        <v>45</v>
      </c>
      <c r="L297" s="114" t="s">
        <v>2451</v>
      </c>
      <c r="M297" s="114">
        <v>1</v>
      </c>
      <c r="N297" s="148">
        <v>27.05</v>
      </c>
      <c r="O297" s="149">
        <f t="shared" si="105"/>
        <v>2295.4630000000002</v>
      </c>
      <c r="P297" s="128">
        <f t="shared" si="106"/>
        <v>27.05</v>
      </c>
      <c r="Q297" s="119">
        <f t="shared" si="107"/>
        <v>2295.4630000000002</v>
      </c>
      <c r="R297" s="120"/>
      <c r="S297" s="121">
        <f t="shared" si="108"/>
        <v>0</v>
      </c>
      <c r="T297" s="122">
        <f t="shared" si="109"/>
        <v>0</v>
      </c>
      <c r="U297" s="129"/>
      <c r="V297" s="124" t="s">
        <v>2455</v>
      </c>
      <c r="W297" s="129"/>
      <c r="X297" s="132" t="s">
        <v>2464</v>
      </c>
      <c r="Y297" s="115" t="s">
        <v>2517</v>
      </c>
      <c r="Z297" s="115" t="s">
        <v>2648</v>
      </c>
      <c r="AA297" s="125" t="s">
        <v>2463</v>
      </c>
    </row>
    <row r="298" spans="1:27" s="126" customFormat="1" hidden="1" x14ac:dyDescent="0.35">
      <c r="A298" s="144">
        <v>0</v>
      </c>
      <c r="B298" s="109" t="s">
        <v>549</v>
      </c>
      <c r="C298" s="110" t="s">
        <v>39</v>
      </c>
      <c r="D298" s="109" t="s">
        <v>37</v>
      </c>
      <c r="E298" s="115" t="s">
        <v>526</v>
      </c>
      <c r="F298" s="115" t="s">
        <v>527</v>
      </c>
      <c r="G298" s="115" t="s">
        <v>548</v>
      </c>
      <c r="H298" s="116" t="s">
        <v>186</v>
      </c>
      <c r="I298" s="117" t="s">
        <v>53</v>
      </c>
      <c r="J298" s="117"/>
      <c r="K298" s="117" t="s">
        <v>45</v>
      </c>
      <c r="L298" s="114" t="s">
        <v>2451</v>
      </c>
      <c r="M298" s="114">
        <v>1</v>
      </c>
      <c r="N298" s="148">
        <v>50.68</v>
      </c>
      <c r="O298" s="149">
        <f t="shared" si="105"/>
        <v>4300.7047999999995</v>
      </c>
      <c r="P298" s="118">
        <f t="shared" si="106"/>
        <v>50.68</v>
      </c>
      <c r="Q298" s="119">
        <f t="shared" si="107"/>
        <v>4300.7047999999995</v>
      </c>
      <c r="R298" s="120"/>
      <c r="S298" s="121">
        <f t="shared" si="108"/>
        <v>0</v>
      </c>
      <c r="T298" s="122">
        <f t="shared" si="109"/>
        <v>0</v>
      </c>
      <c r="U298" s="123"/>
      <c r="V298" s="124" t="s">
        <v>2455</v>
      </c>
      <c r="W298" s="114"/>
      <c r="X298" s="115" t="s">
        <v>2464</v>
      </c>
      <c r="Y298" s="115" t="s">
        <v>2517</v>
      </c>
      <c r="Z298" s="115" t="s">
        <v>2648</v>
      </c>
      <c r="AA298" s="125" t="s">
        <v>2463</v>
      </c>
    </row>
    <row r="299" spans="1:27" s="172" customFormat="1" x14ac:dyDescent="0.35">
      <c r="A299" s="157">
        <v>34</v>
      </c>
      <c r="B299" s="158" t="s">
        <v>550</v>
      </c>
      <c r="C299" s="159" t="s">
        <v>39</v>
      </c>
      <c r="D299" s="158" t="s">
        <v>37</v>
      </c>
      <c r="E299" s="160" t="s">
        <v>526</v>
      </c>
      <c r="F299" s="160" t="s">
        <v>527</v>
      </c>
      <c r="G299" s="160" t="s">
        <v>551</v>
      </c>
      <c r="H299" s="161" t="s">
        <v>43</v>
      </c>
      <c r="I299" s="162" t="s">
        <v>103</v>
      </c>
      <c r="J299" s="162"/>
      <c r="K299" s="162" t="s">
        <v>45</v>
      </c>
      <c r="L299" s="163" t="s">
        <v>2451</v>
      </c>
      <c r="M299" s="163">
        <v>1</v>
      </c>
      <c r="N299" s="46">
        <v>40.26</v>
      </c>
      <c r="O299" s="47">
        <f t="shared" si="105"/>
        <v>3416.4635999999996</v>
      </c>
      <c r="P299" s="164">
        <f t="shared" si="106"/>
        <v>40.26</v>
      </c>
      <c r="Q299" s="165">
        <f t="shared" si="107"/>
        <v>3416.4635999999996</v>
      </c>
      <c r="R299" s="166"/>
      <c r="S299" s="167">
        <f t="shared" si="108"/>
        <v>0</v>
      </c>
      <c r="T299" s="168">
        <f t="shared" si="109"/>
        <v>0</v>
      </c>
      <c r="U299" s="169"/>
      <c r="V299" s="170" t="s">
        <v>2455</v>
      </c>
      <c r="W299" s="169"/>
      <c r="X299" s="160" t="s">
        <v>2472</v>
      </c>
      <c r="Y299" s="160"/>
      <c r="Z299" s="160" t="s">
        <v>2649</v>
      </c>
      <c r="AA299" s="171" t="s">
        <v>2463</v>
      </c>
    </row>
    <row r="300" spans="1:27" s="172" customFormat="1" x14ac:dyDescent="0.35">
      <c r="A300" s="157">
        <v>34</v>
      </c>
      <c r="B300" s="158" t="s">
        <v>550</v>
      </c>
      <c r="C300" s="159" t="s">
        <v>208</v>
      </c>
      <c r="D300" s="158" t="s">
        <v>37</v>
      </c>
      <c r="E300" s="160" t="s">
        <v>526</v>
      </c>
      <c r="F300" s="160" t="s">
        <v>527</v>
      </c>
      <c r="G300" s="160" t="s">
        <v>551</v>
      </c>
      <c r="H300" s="161" t="s">
        <v>43</v>
      </c>
      <c r="I300" s="162" t="s">
        <v>103</v>
      </c>
      <c r="J300" s="162"/>
      <c r="K300" s="162" t="s">
        <v>45</v>
      </c>
      <c r="L300" s="163" t="s">
        <v>2451</v>
      </c>
      <c r="M300" s="163">
        <v>1</v>
      </c>
      <c r="N300" s="49">
        <f>O300/$R$8</f>
        <v>34.350695262785763</v>
      </c>
      <c r="O300" s="47">
        <v>2915</v>
      </c>
      <c r="P300" s="176">
        <f>IF($R$9="-",N300,IF($R$9="в кассу предприятия",N300,IF($R$9="на р/счет.",N300*1.075,"-")))</f>
        <v>34.350695262785763</v>
      </c>
      <c r="Q300" s="177">
        <f>IF($R$9="-",O300,IF($R$9="в кассу предприятия",O300,IF($R$9="на р/счет.",O300*1.075,"-")))</f>
        <v>2915</v>
      </c>
      <c r="R300" s="166"/>
      <c r="S300" s="167">
        <f t="shared" si="108"/>
        <v>0</v>
      </c>
      <c r="T300" s="168">
        <f t="shared" si="109"/>
        <v>0</v>
      </c>
      <c r="U300" s="169"/>
      <c r="V300" s="170" t="s">
        <v>2455</v>
      </c>
      <c r="W300" s="169"/>
      <c r="X300" s="160" t="s">
        <v>2472</v>
      </c>
      <c r="Y300" s="160"/>
      <c r="Z300" s="160" t="s">
        <v>2649</v>
      </c>
      <c r="AA300" s="171" t="s">
        <v>2463</v>
      </c>
    </row>
    <row r="301" spans="1:27" s="172" customFormat="1" x14ac:dyDescent="0.35">
      <c r="A301" s="157">
        <v>10</v>
      </c>
      <c r="B301" s="158" t="s">
        <v>552</v>
      </c>
      <c r="C301" s="159" t="s">
        <v>39</v>
      </c>
      <c r="D301" s="158" t="s">
        <v>37</v>
      </c>
      <c r="E301" s="160" t="s">
        <v>526</v>
      </c>
      <c r="F301" s="160" t="s">
        <v>527</v>
      </c>
      <c r="G301" s="160" t="s">
        <v>551</v>
      </c>
      <c r="H301" s="161" t="s">
        <v>186</v>
      </c>
      <c r="I301" s="162" t="s">
        <v>106</v>
      </c>
      <c r="J301" s="162"/>
      <c r="K301" s="162" t="s">
        <v>45</v>
      </c>
      <c r="L301" s="163" t="s">
        <v>2451</v>
      </c>
      <c r="M301" s="163">
        <v>1</v>
      </c>
      <c r="N301" s="46">
        <v>53.35</v>
      </c>
      <c r="O301" s="47">
        <f t="shared" ref="O301:O307" si="110">N301*$R$8</f>
        <v>4527.2809999999999</v>
      </c>
      <c r="P301" s="164">
        <f t="shared" ref="P301:P307" si="111">IF($R$9="-",N301,IF($R$9="в кассу предприятия",N301,IF($R$9="на р/счет.",N301*1.075,"-")))</f>
        <v>53.35</v>
      </c>
      <c r="Q301" s="165">
        <f t="shared" ref="Q301:Q307" si="112">IF($R$9="-",O301,IF($R$9="в кассу предприятия",O301,IF($R$9="на р/счет.",O301*1.075,"-")))</f>
        <v>4527.2809999999999</v>
      </c>
      <c r="R301" s="166"/>
      <c r="S301" s="167">
        <f t="shared" si="108"/>
        <v>0</v>
      </c>
      <c r="T301" s="168">
        <f t="shared" si="109"/>
        <v>0</v>
      </c>
      <c r="U301" s="169"/>
      <c r="V301" s="170" t="s">
        <v>2455</v>
      </c>
      <c r="W301" s="169"/>
      <c r="X301" s="160" t="s">
        <v>2472</v>
      </c>
      <c r="Y301" s="160"/>
      <c r="Z301" s="160" t="s">
        <v>2649</v>
      </c>
      <c r="AA301" s="171" t="s">
        <v>2463</v>
      </c>
    </row>
    <row r="302" spans="1:27" s="172" customFormat="1" x14ac:dyDescent="0.35">
      <c r="A302" s="157">
        <v>6</v>
      </c>
      <c r="B302" s="158" t="s">
        <v>553</v>
      </c>
      <c r="C302" s="159" t="s">
        <v>39</v>
      </c>
      <c r="D302" s="158" t="s">
        <v>37</v>
      </c>
      <c r="E302" s="160" t="s">
        <v>526</v>
      </c>
      <c r="F302" s="160" t="s">
        <v>527</v>
      </c>
      <c r="G302" s="160" t="s">
        <v>554</v>
      </c>
      <c r="H302" s="161" t="s">
        <v>50</v>
      </c>
      <c r="I302" s="162" t="s">
        <v>45</v>
      </c>
      <c r="J302" s="162" t="s">
        <v>72</v>
      </c>
      <c r="K302" s="162" t="s">
        <v>555</v>
      </c>
      <c r="L302" s="163" t="s">
        <v>2453</v>
      </c>
      <c r="M302" s="163">
        <v>1</v>
      </c>
      <c r="N302" s="46">
        <v>38.53</v>
      </c>
      <c r="O302" s="47">
        <f t="shared" si="110"/>
        <v>3269.6558</v>
      </c>
      <c r="P302" s="164">
        <f t="shared" si="111"/>
        <v>38.53</v>
      </c>
      <c r="Q302" s="165">
        <f t="shared" si="112"/>
        <v>3269.6558</v>
      </c>
      <c r="R302" s="166"/>
      <c r="S302" s="167">
        <f t="shared" si="108"/>
        <v>0</v>
      </c>
      <c r="T302" s="168">
        <f t="shared" si="109"/>
        <v>0</v>
      </c>
      <c r="U302" s="169"/>
      <c r="V302" s="170" t="s">
        <v>2455</v>
      </c>
      <c r="W302" s="169"/>
      <c r="X302" s="160" t="s">
        <v>2469</v>
      </c>
      <c r="Y302" s="160"/>
      <c r="Z302" s="160" t="s">
        <v>2650</v>
      </c>
      <c r="AA302" s="171" t="s">
        <v>2463</v>
      </c>
    </row>
    <row r="303" spans="1:27" s="172" customFormat="1" x14ac:dyDescent="0.35">
      <c r="A303" s="157">
        <v>36</v>
      </c>
      <c r="B303" s="158" t="s">
        <v>556</v>
      </c>
      <c r="C303" s="159" t="s">
        <v>39</v>
      </c>
      <c r="D303" s="158" t="s">
        <v>37</v>
      </c>
      <c r="E303" s="173" t="s">
        <v>526</v>
      </c>
      <c r="F303" s="173" t="s">
        <v>527</v>
      </c>
      <c r="G303" s="173" t="s">
        <v>557</v>
      </c>
      <c r="H303" s="174" t="s">
        <v>43</v>
      </c>
      <c r="I303" s="175" t="s">
        <v>163</v>
      </c>
      <c r="J303" s="175"/>
      <c r="K303" s="175" t="s">
        <v>45</v>
      </c>
      <c r="L303" s="163" t="s">
        <v>2451</v>
      </c>
      <c r="M303" s="163">
        <v>1</v>
      </c>
      <c r="N303" s="46">
        <v>34.989999999999995</v>
      </c>
      <c r="O303" s="47">
        <f t="shared" si="110"/>
        <v>2969.2513999999996</v>
      </c>
      <c r="P303" s="164">
        <f t="shared" si="111"/>
        <v>34.989999999999995</v>
      </c>
      <c r="Q303" s="165">
        <f t="shared" si="112"/>
        <v>2969.2513999999996</v>
      </c>
      <c r="R303" s="166"/>
      <c r="S303" s="167">
        <f t="shared" si="108"/>
        <v>0</v>
      </c>
      <c r="T303" s="168">
        <f t="shared" si="109"/>
        <v>0</v>
      </c>
      <c r="U303" s="169"/>
      <c r="V303" s="170" t="s">
        <v>2455</v>
      </c>
      <c r="W303" s="169" t="s">
        <v>2487</v>
      </c>
      <c r="X303" s="160" t="s">
        <v>2469</v>
      </c>
      <c r="Y303" s="160"/>
      <c r="Z303" s="160" t="s">
        <v>2651</v>
      </c>
      <c r="AA303" s="171" t="s">
        <v>2463</v>
      </c>
    </row>
    <row r="304" spans="1:27" s="126" customFormat="1" hidden="1" x14ac:dyDescent="0.35">
      <c r="A304" s="144">
        <v>0</v>
      </c>
      <c r="B304" s="109" t="s">
        <v>558</v>
      </c>
      <c r="C304" s="110" t="s">
        <v>39</v>
      </c>
      <c r="D304" s="109" t="s">
        <v>37</v>
      </c>
      <c r="E304" s="115" t="s">
        <v>526</v>
      </c>
      <c r="F304" s="115" t="s">
        <v>527</v>
      </c>
      <c r="G304" s="115" t="s">
        <v>559</v>
      </c>
      <c r="H304" s="116" t="s">
        <v>353</v>
      </c>
      <c r="I304" s="117" t="s">
        <v>58</v>
      </c>
      <c r="J304" s="117"/>
      <c r="K304" s="117" t="s">
        <v>45</v>
      </c>
      <c r="L304" s="114" t="s">
        <v>2451</v>
      </c>
      <c r="M304" s="114">
        <v>5</v>
      </c>
      <c r="N304" s="148">
        <v>17.940000000000001</v>
      </c>
      <c r="O304" s="149">
        <f t="shared" si="110"/>
        <v>1522.3884</v>
      </c>
      <c r="P304" s="118">
        <f t="shared" si="111"/>
        <v>17.940000000000001</v>
      </c>
      <c r="Q304" s="119">
        <f t="shared" si="112"/>
        <v>1522.3884</v>
      </c>
      <c r="R304" s="120"/>
      <c r="S304" s="121">
        <f t="shared" si="108"/>
        <v>0</v>
      </c>
      <c r="T304" s="122">
        <f t="shared" si="109"/>
        <v>0</v>
      </c>
      <c r="U304" s="123"/>
      <c r="V304" s="124" t="s">
        <v>2455</v>
      </c>
      <c r="W304" s="114"/>
      <c r="X304" s="115" t="s">
        <v>2464</v>
      </c>
      <c r="Y304" s="115" t="s">
        <v>2640</v>
      </c>
      <c r="Z304" s="115" t="s">
        <v>2652</v>
      </c>
      <c r="AA304" s="125" t="s">
        <v>2463</v>
      </c>
    </row>
    <row r="305" spans="1:27" s="172" customFormat="1" x14ac:dyDescent="0.35">
      <c r="A305" s="157">
        <v>32</v>
      </c>
      <c r="B305" s="158" t="s">
        <v>560</v>
      </c>
      <c r="C305" s="159" t="s">
        <v>39</v>
      </c>
      <c r="D305" s="158" t="s">
        <v>37</v>
      </c>
      <c r="E305" s="173" t="s">
        <v>526</v>
      </c>
      <c r="F305" s="173" t="s">
        <v>527</v>
      </c>
      <c r="G305" s="173" t="s">
        <v>559</v>
      </c>
      <c r="H305" s="174" t="s">
        <v>50</v>
      </c>
      <c r="I305" s="175" t="s">
        <v>116</v>
      </c>
      <c r="J305" s="175"/>
      <c r="K305" s="175" t="s">
        <v>45</v>
      </c>
      <c r="L305" s="163" t="s">
        <v>2453</v>
      </c>
      <c r="M305" s="163">
        <v>1</v>
      </c>
      <c r="N305" s="46">
        <v>32.619999999999997</v>
      </c>
      <c r="O305" s="47">
        <f t="shared" si="110"/>
        <v>2768.1331999999998</v>
      </c>
      <c r="P305" s="164">
        <f t="shared" si="111"/>
        <v>32.619999999999997</v>
      </c>
      <c r="Q305" s="165">
        <f t="shared" si="112"/>
        <v>2768.1331999999998</v>
      </c>
      <c r="R305" s="166"/>
      <c r="S305" s="167">
        <f t="shared" si="108"/>
        <v>0</v>
      </c>
      <c r="T305" s="168">
        <f t="shared" si="109"/>
        <v>0</v>
      </c>
      <c r="U305" s="169"/>
      <c r="V305" s="170" t="s">
        <v>2455</v>
      </c>
      <c r="W305" s="169"/>
      <c r="X305" s="173" t="s">
        <v>2464</v>
      </c>
      <c r="Y305" s="160" t="s">
        <v>2640</v>
      </c>
      <c r="Z305" s="160" t="s">
        <v>2652</v>
      </c>
      <c r="AA305" s="171" t="s">
        <v>2463</v>
      </c>
    </row>
    <row r="306" spans="1:27" s="172" customFormat="1" x14ac:dyDescent="0.35">
      <c r="A306" s="157">
        <v>2</v>
      </c>
      <c r="B306" s="158" t="s">
        <v>561</v>
      </c>
      <c r="C306" s="159" t="s">
        <v>39</v>
      </c>
      <c r="D306" s="158" t="s">
        <v>37</v>
      </c>
      <c r="E306" s="173" t="s">
        <v>526</v>
      </c>
      <c r="F306" s="173" t="s">
        <v>527</v>
      </c>
      <c r="G306" s="173" t="s">
        <v>559</v>
      </c>
      <c r="H306" s="174" t="s">
        <v>43</v>
      </c>
      <c r="I306" s="175" t="s">
        <v>103</v>
      </c>
      <c r="J306" s="175"/>
      <c r="K306" s="175" t="s">
        <v>45</v>
      </c>
      <c r="L306" s="163" t="s">
        <v>2451</v>
      </c>
      <c r="M306" s="163">
        <v>1</v>
      </c>
      <c r="N306" s="148">
        <v>41.12</v>
      </c>
      <c r="O306" s="149">
        <f t="shared" si="110"/>
        <v>3489.4431999999997</v>
      </c>
      <c r="P306" s="164">
        <f t="shared" si="111"/>
        <v>41.12</v>
      </c>
      <c r="Q306" s="165">
        <f t="shared" si="112"/>
        <v>3489.4431999999997</v>
      </c>
      <c r="R306" s="166"/>
      <c r="S306" s="167">
        <f t="shared" si="108"/>
        <v>0</v>
      </c>
      <c r="T306" s="168">
        <f t="shared" si="109"/>
        <v>0</v>
      </c>
      <c r="U306" s="169"/>
      <c r="V306" s="170" t="s">
        <v>2455</v>
      </c>
      <c r="W306" s="169"/>
      <c r="X306" s="173" t="s">
        <v>2464</v>
      </c>
      <c r="Y306" s="160" t="s">
        <v>2640</v>
      </c>
      <c r="Z306" s="160" t="s">
        <v>2652</v>
      </c>
      <c r="AA306" s="171" t="s">
        <v>2463</v>
      </c>
    </row>
    <row r="307" spans="1:27" s="172" customFormat="1" x14ac:dyDescent="0.35">
      <c r="A307" s="157">
        <v>3</v>
      </c>
      <c r="B307" s="158" t="s">
        <v>562</v>
      </c>
      <c r="C307" s="159" t="s">
        <v>39</v>
      </c>
      <c r="D307" s="158" t="s">
        <v>37</v>
      </c>
      <c r="E307" s="173" t="s">
        <v>526</v>
      </c>
      <c r="F307" s="173" t="s">
        <v>527</v>
      </c>
      <c r="G307" s="173" t="s">
        <v>559</v>
      </c>
      <c r="H307" s="174" t="s">
        <v>186</v>
      </c>
      <c r="I307" s="175" t="s">
        <v>103</v>
      </c>
      <c r="J307" s="175"/>
      <c r="K307" s="175" t="s">
        <v>45</v>
      </c>
      <c r="L307" s="163" t="s">
        <v>2451</v>
      </c>
      <c r="M307" s="163">
        <v>1</v>
      </c>
      <c r="N307" s="46">
        <v>50.68</v>
      </c>
      <c r="O307" s="47">
        <f t="shared" si="110"/>
        <v>4300.7047999999995</v>
      </c>
      <c r="P307" s="164">
        <f t="shared" si="111"/>
        <v>50.68</v>
      </c>
      <c r="Q307" s="165">
        <f t="shared" si="112"/>
        <v>4300.7047999999995</v>
      </c>
      <c r="R307" s="166"/>
      <c r="S307" s="167">
        <f t="shared" si="108"/>
        <v>0</v>
      </c>
      <c r="T307" s="168">
        <f t="shared" si="109"/>
        <v>0</v>
      </c>
      <c r="U307" s="169"/>
      <c r="V307" s="170" t="s">
        <v>2455</v>
      </c>
      <c r="W307" s="169"/>
      <c r="X307" s="173" t="s">
        <v>2464</v>
      </c>
      <c r="Y307" s="160" t="s">
        <v>2640</v>
      </c>
      <c r="Z307" s="160" t="s">
        <v>2652</v>
      </c>
      <c r="AA307" s="171" t="s">
        <v>2463</v>
      </c>
    </row>
    <row r="308" spans="1:27" s="126" customFormat="1" hidden="1" x14ac:dyDescent="0.35">
      <c r="A308" s="144">
        <v>0</v>
      </c>
      <c r="B308" s="109" t="s">
        <v>3198</v>
      </c>
      <c r="C308" s="127" t="s">
        <v>208</v>
      </c>
      <c r="D308" s="109" t="s">
        <v>37</v>
      </c>
      <c r="E308" s="132" t="s">
        <v>526</v>
      </c>
      <c r="F308" s="132" t="s">
        <v>527</v>
      </c>
      <c r="G308" s="132"/>
      <c r="H308" s="133" t="s">
        <v>64</v>
      </c>
      <c r="I308" s="134"/>
      <c r="J308" s="134"/>
      <c r="K308" s="134"/>
      <c r="L308" s="114" t="s">
        <v>2452</v>
      </c>
      <c r="M308" s="114">
        <v>5</v>
      </c>
      <c r="N308" s="151">
        <f>O308/$R$8</f>
        <v>5.7860004713646003</v>
      </c>
      <c r="O308" s="149">
        <v>491</v>
      </c>
      <c r="P308" s="135">
        <f>IF($R$9="-",N308,IF($R$9="в кассу предприятия",N308,IF($R$9="на р/счет.",N308*1.075,"-")))</f>
        <v>5.7860004713646003</v>
      </c>
      <c r="Q308" s="136">
        <f>IF($R$9="-",O308,IF($R$9="в кассу предприятия",O308,IF($R$9="на р/счет.",O308*1.075,"-")))</f>
        <v>491</v>
      </c>
      <c r="R308" s="120"/>
      <c r="S308" s="121">
        <f t="shared" si="108"/>
        <v>0</v>
      </c>
      <c r="T308" s="122">
        <f t="shared" si="109"/>
        <v>0</v>
      </c>
      <c r="U308" s="129"/>
      <c r="V308" s="124" t="s">
        <v>2455</v>
      </c>
      <c r="W308" s="129"/>
      <c r="X308" s="115"/>
      <c r="Y308" s="115"/>
      <c r="Z308" s="115"/>
      <c r="AA308" s="125" t="s">
        <v>2463</v>
      </c>
    </row>
    <row r="309" spans="1:27" s="172" customFormat="1" x14ac:dyDescent="0.35">
      <c r="A309" s="157">
        <v>35</v>
      </c>
      <c r="B309" s="158" t="s">
        <v>563</v>
      </c>
      <c r="C309" s="159" t="s">
        <v>39</v>
      </c>
      <c r="D309" s="158" t="s">
        <v>37</v>
      </c>
      <c r="E309" s="160" t="s">
        <v>564</v>
      </c>
      <c r="F309" s="160" t="s">
        <v>565</v>
      </c>
      <c r="G309" s="160" t="s">
        <v>566</v>
      </c>
      <c r="H309" s="161" t="s">
        <v>158</v>
      </c>
      <c r="I309" s="162" t="s">
        <v>45</v>
      </c>
      <c r="J309" s="162"/>
      <c r="K309" s="162" t="s">
        <v>45</v>
      </c>
      <c r="L309" s="163" t="s">
        <v>2451</v>
      </c>
      <c r="M309" s="163">
        <v>5</v>
      </c>
      <c r="N309" s="46">
        <v>9.67</v>
      </c>
      <c r="O309" s="47">
        <f t="shared" ref="O309:O324" si="113">N309*$R$8</f>
        <v>820.59619999999995</v>
      </c>
      <c r="P309" s="164">
        <f t="shared" ref="P309:P324" si="114">IF($R$9="-",N309,IF($R$9="в кассу предприятия",N309,IF($R$9="на р/счет.",N309*1.075,"-")))</f>
        <v>9.67</v>
      </c>
      <c r="Q309" s="165">
        <f t="shared" ref="Q309:Q324" si="115">IF($R$9="-",O309,IF($R$9="в кассу предприятия",O309,IF($R$9="на р/счет.",O309*1.075,"-")))</f>
        <v>820.59619999999995</v>
      </c>
      <c r="R309" s="166"/>
      <c r="S309" s="167">
        <f t="shared" si="108"/>
        <v>0</v>
      </c>
      <c r="T309" s="168">
        <f t="shared" si="109"/>
        <v>0</v>
      </c>
      <c r="U309" s="169"/>
      <c r="V309" s="170" t="s">
        <v>2455</v>
      </c>
      <c r="W309" s="169"/>
      <c r="X309" s="160" t="s">
        <v>2469</v>
      </c>
      <c r="Y309" s="160"/>
      <c r="Z309" s="160" t="s">
        <v>2653</v>
      </c>
      <c r="AA309" s="171" t="s">
        <v>2463</v>
      </c>
    </row>
    <row r="310" spans="1:27" s="172" customFormat="1" x14ac:dyDescent="0.35">
      <c r="A310" s="157">
        <v>44</v>
      </c>
      <c r="B310" s="158" t="s">
        <v>567</v>
      </c>
      <c r="C310" s="159" t="s">
        <v>39</v>
      </c>
      <c r="D310" s="158" t="s">
        <v>37</v>
      </c>
      <c r="E310" s="160" t="s">
        <v>564</v>
      </c>
      <c r="F310" s="160" t="s">
        <v>568</v>
      </c>
      <c r="G310" s="160" t="s">
        <v>566</v>
      </c>
      <c r="H310" s="161" t="s">
        <v>50</v>
      </c>
      <c r="I310" s="162" t="s">
        <v>58</v>
      </c>
      <c r="J310" s="162"/>
      <c r="K310" s="162" t="s">
        <v>45</v>
      </c>
      <c r="L310" s="163" t="s">
        <v>2451</v>
      </c>
      <c r="M310" s="163">
        <v>1</v>
      </c>
      <c r="N310" s="46">
        <v>27.05</v>
      </c>
      <c r="O310" s="47">
        <f t="shared" si="113"/>
        <v>2295.4630000000002</v>
      </c>
      <c r="P310" s="164">
        <f t="shared" si="114"/>
        <v>27.05</v>
      </c>
      <c r="Q310" s="165">
        <f t="shared" si="115"/>
        <v>2295.4630000000002</v>
      </c>
      <c r="R310" s="166"/>
      <c r="S310" s="167">
        <f t="shared" si="108"/>
        <v>0</v>
      </c>
      <c r="T310" s="168">
        <f t="shared" si="109"/>
        <v>0</v>
      </c>
      <c r="U310" s="169"/>
      <c r="V310" s="170" t="s">
        <v>2455</v>
      </c>
      <c r="W310" s="169"/>
      <c r="X310" s="160" t="s">
        <v>2469</v>
      </c>
      <c r="Y310" s="160"/>
      <c r="Z310" s="160" t="s">
        <v>2653</v>
      </c>
      <c r="AA310" s="171" t="s">
        <v>2463</v>
      </c>
    </row>
    <row r="311" spans="1:27" s="172" customFormat="1" x14ac:dyDescent="0.35">
      <c r="A311" s="157">
        <v>20</v>
      </c>
      <c r="B311" s="158" t="s">
        <v>569</v>
      </c>
      <c r="C311" s="159" t="s">
        <v>39</v>
      </c>
      <c r="D311" s="158" t="s">
        <v>37</v>
      </c>
      <c r="E311" s="160" t="s">
        <v>564</v>
      </c>
      <c r="F311" s="160" t="s">
        <v>565</v>
      </c>
      <c r="G311" s="160" t="s">
        <v>570</v>
      </c>
      <c r="H311" s="161" t="s">
        <v>50</v>
      </c>
      <c r="I311" s="162" t="s">
        <v>103</v>
      </c>
      <c r="J311" s="162"/>
      <c r="K311" s="162" t="s">
        <v>45</v>
      </c>
      <c r="L311" s="163" t="s">
        <v>2453</v>
      </c>
      <c r="M311" s="163">
        <v>1</v>
      </c>
      <c r="N311" s="46">
        <v>29.75</v>
      </c>
      <c r="O311" s="47">
        <f t="shared" si="113"/>
        <v>2524.585</v>
      </c>
      <c r="P311" s="164">
        <f t="shared" si="114"/>
        <v>29.75</v>
      </c>
      <c r="Q311" s="165">
        <f t="shared" si="115"/>
        <v>2524.585</v>
      </c>
      <c r="R311" s="166"/>
      <c r="S311" s="167">
        <f t="shared" si="108"/>
        <v>0</v>
      </c>
      <c r="T311" s="168">
        <f t="shared" si="109"/>
        <v>0</v>
      </c>
      <c r="U311" s="169"/>
      <c r="V311" s="170" t="s">
        <v>2455</v>
      </c>
      <c r="W311" s="169"/>
      <c r="X311" s="160" t="s">
        <v>2469</v>
      </c>
      <c r="Y311" s="160"/>
      <c r="Z311" s="160" t="s">
        <v>2654</v>
      </c>
      <c r="AA311" s="171" t="s">
        <v>2463</v>
      </c>
    </row>
    <row r="312" spans="1:27" s="172" customFormat="1" x14ac:dyDescent="0.35">
      <c r="A312" s="157">
        <v>30</v>
      </c>
      <c r="B312" s="158" t="s">
        <v>571</v>
      </c>
      <c r="C312" s="159" t="s">
        <v>39</v>
      </c>
      <c r="D312" s="158" t="s">
        <v>37</v>
      </c>
      <c r="E312" s="160" t="s">
        <v>564</v>
      </c>
      <c r="F312" s="160" t="s">
        <v>565</v>
      </c>
      <c r="G312" s="160" t="s">
        <v>572</v>
      </c>
      <c r="H312" s="161" t="s">
        <v>158</v>
      </c>
      <c r="I312" s="162" t="s">
        <v>45</v>
      </c>
      <c r="J312" s="162"/>
      <c r="K312" s="162" t="s">
        <v>45</v>
      </c>
      <c r="L312" s="163" t="s">
        <v>2451</v>
      </c>
      <c r="M312" s="163">
        <v>5</v>
      </c>
      <c r="N312" s="46">
        <v>9.67</v>
      </c>
      <c r="O312" s="47">
        <f t="shared" si="113"/>
        <v>820.59619999999995</v>
      </c>
      <c r="P312" s="164">
        <f t="shared" si="114"/>
        <v>9.67</v>
      </c>
      <c r="Q312" s="165">
        <f t="shared" si="115"/>
        <v>820.59619999999995</v>
      </c>
      <c r="R312" s="166"/>
      <c r="S312" s="167">
        <f t="shared" si="108"/>
        <v>0</v>
      </c>
      <c r="T312" s="168">
        <f t="shared" si="109"/>
        <v>0</v>
      </c>
      <c r="U312" s="169"/>
      <c r="V312" s="170" t="s">
        <v>2455</v>
      </c>
      <c r="W312" s="169"/>
      <c r="X312" s="160" t="s">
        <v>2469</v>
      </c>
      <c r="Y312" s="160"/>
      <c r="Z312" s="160" t="s">
        <v>2655</v>
      </c>
      <c r="AA312" s="171" t="s">
        <v>2463</v>
      </c>
    </row>
    <row r="313" spans="1:27" s="172" customFormat="1" x14ac:dyDescent="0.35">
      <c r="A313" s="157">
        <v>15</v>
      </c>
      <c r="B313" s="158" t="s">
        <v>573</v>
      </c>
      <c r="C313" s="159" t="s">
        <v>39</v>
      </c>
      <c r="D313" s="158" t="s">
        <v>37</v>
      </c>
      <c r="E313" s="160" t="s">
        <v>574</v>
      </c>
      <c r="F313" s="160" t="s">
        <v>575</v>
      </c>
      <c r="G313" s="160" t="s">
        <v>576</v>
      </c>
      <c r="H313" s="161" t="s">
        <v>64</v>
      </c>
      <c r="I313" s="162" t="s">
        <v>78</v>
      </c>
      <c r="J313" s="162"/>
      <c r="K313" s="162" t="s">
        <v>45</v>
      </c>
      <c r="L313" s="163" t="s">
        <v>2451</v>
      </c>
      <c r="M313" s="163">
        <v>5</v>
      </c>
      <c r="N313" s="46">
        <v>17.55</v>
      </c>
      <c r="O313" s="47">
        <f t="shared" si="113"/>
        <v>1489.2930000000001</v>
      </c>
      <c r="P313" s="164">
        <f t="shared" si="114"/>
        <v>17.55</v>
      </c>
      <c r="Q313" s="165">
        <f t="shared" si="115"/>
        <v>1489.2930000000001</v>
      </c>
      <c r="R313" s="166"/>
      <c r="S313" s="167">
        <f t="shared" si="108"/>
        <v>0</v>
      </c>
      <c r="T313" s="168">
        <f t="shared" si="109"/>
        <v>0</v>
      </c>
      <c r="U313" s="169"/>
      <c r="V313" s="170" t="s">
        <v>2455</v>
      </c>
      <c r="W313" s="169"/>
      <c r="X313" s="160" t="s">
        <v>2472</v>
      </c>
      <c r="Y313" s="160"/>
      <c r="Z313" s="160" t="s">
        <v>2656</v>
      </c>
      <c r="AA313" s="171" t="s">
        <v>2463</v>
      </c>
    </row>
    <row r="314" spans="1:27" s="172" customFormat="1" x14ac:dyDescent="0.35">
      <c r="A314" s="157">
        <v>5</v>
      </c>
      <c r="B314" s="158" t="s">
        <v>577</v>
      </c>
      <c r="C314" s="159" t="s">
        <v>39</v>
      </c>
      <c r="D314" s="158" t="s">
        <v>37</v>
      </c>
      <c r="E314" s="160" t="s">
        <v>574</v>
      </c>
      <c r="F314" s="160" t="s">
        <v>575</v>
      </c>
      <c r="G314" s="160" t="s">
        <v>576</v>
      </c>
      <c r="H314" s="161" t="s">
        <v>50</v>
      </c>
      <c r="I314" s="162" t="s">
        <v>116</v>
      </c>
      <c r="J314" s="162"/>
      <c r="K314" s="162" t="s">
        <v>45</v>
      </c>
      <c r="L314" s="163" t="s">
        <v>2451</v>
      </c>
      <c r="M314" s="163">
        <v>1</v>
      </c>
      <c r="N314" s="46">
        <v>27.05</v>
      </c>
      <c r="O314" s="47">
        <f t="shared" si="113"/>
        <v>2295.4630000000002</v>
      </c>
      <c r="P314" s="164">
        <f t="shared" si="114"/>
        <v>27.05</v>
      </c>
      <c r="Q314" s="165">
        <f t="shared" si="115"/>
        <v>2295.4630000000002</v>
      </c>
      <c r="R314" s="166"/>
      <c r="S314" s="167">
        <f t="shared" si="108"/>
        <v>0</v>
      </c>
      <c r="T314" s="168">
        <f t="shared" si="109"/>
        <v>0</v>
      </c>
      <c r="U314" s="169"/>
      <c r="V314" s="170" t="s">
        <v>2455</v>
      </c>
      <c r="W314" s="169"/>
      <c r="X314" s="160" t="s">
        <v>2472</v>
      </c>
      <c r="Y314" s="160"/>
      <c r="Z314" s="160" t="s">
        <v>2656</v>
      </c>
      <c r="AA314" s="171" t="s">
        <v>2463</v>
      </c>
    </row>
    <row r="315" spans="1:27" s="172" customFormat="1" x14ac:dyDescent="0.35">
      <c r="A315" s="157">
        <v>20</v>
      </c>
      <c r="B315" s="158" t="s">
        <v>578</v>
      </c>
      <c r="C315" s="159" t="s">
        <v>39</v>
      </c>
      <c r="D315" s="158" t="s">
        <v>37</v>
      </c>
      <c r="E315" s="160" t="s">
        <v>574</v>
      </c>
      <c r="F315" s="160" t="s">
        <v>575</v>
      </c>
      <c r="G315" s="160" t="s">
        <v>576</v>
      </c>
      <c r="H315" s="161" t="s">
        <v>50</v>
      </c>
      <c r="I315" s="162" t="s">
        <v>51</v>
      </c>
      <c r="J315" s="162"/>
      <c r="K315" s="162" t="s">
        <v>45</v>
      </c>
      <c r="L315" s="163" t="s">
        <v>2453</v>
      </c>
      <c r="M315" s="163">
        <v>1</v>
      </c>
      <c r="N315" s="46">
        <v>29.17</v>
      </c>
      <c r="O315" s="47">
        <f t="shared" si="113"/>
        <v>2475.3661999999999</v>
      </c>
      <c r="P315" s="164">
        <f t="shared" si="114"/>
        <v>29.17</v>
      </c>
      <c r="Q315" s="165">
        <f t="shared" si="115"/>
        <v>2475.3661999999999</v>
      </c>
      <c r="R315" s="166"/>
      <c r="S315" s="167">
        <f t="shared" si="108"/>
        <v>0</v>
      </c>
      <c r="T315" s="168">
        <f t="shared" si="109"/>
        <v>0</v>
      </c>
      <c r="U315" s="169"/>
      <c r="V315" s="170" t="s">
        <v>2455</v>
      </c>
      <c r="W315" s="169"/>
      <c r="X315" s="160" t="s">
        <v>2472</v>
      </c>
      <c r="Y315" s="160"/>
      <c r="Z315" s="160" t="s">
        <v>2656</v>
      </c>
      <c r="AA315" s="171" t="s">
        <v>2463</v>
      </c>
    </row>
    <row r="316" spans="1:27" s="172" customFormat="1" x14ac:dyDescent="0.35">
      <c r="A316" s="157">
        <v>6</v>
      </c>
      <c r="B316" s="158" t="s">
        <v>579</v>
      </c>
      <c r="C316" s="159" t="s">
        <v>39</v>
      </c>
      <c r="D316" s="158" t="s">
        <v>37</v>
      </c>
      <c r="E316" s="160" t="s">
        <v>574</v>
      </c>
      <c r="F316" s="160" t="s">
        <v>575</v>
      </c>
      <c r="G316" s="160" t="s">
        <v>576</v>
      </c>
      <c r="H316" s="161" t="s">
        <v>50</v>
      </c>
      <c r="I316" s="162"/>
      <c r="J316" s="162" t="s">
        <v>116</v>
      </c>
      <c r="K316" s="162" t="s">
        <v>94</v>
      </c>
      <c r="L316" s="163" t="s">
        <v>2451</v>
      </c>
      <c r="M316" s="163">
        <v>1</v>
      </c>
      <c r="N316" s="46">
        <v>39.28</v>
      </c>
      <c r="O316" s="47">
        <f t="shared" si="113"/>
        <v>3333.3008</v>
      </c>
      <c r="P316" s="164">
        <f t="shared" si="114"/>
        <v>39.28</v>
      </c>
      <c r="Q316" s="165">
        <f t="shared" si="115"/>
        <v>3333.3008</v>
      </c>
      <c r="R316" s="166"/>
      <c r="S316" s="167">
        <f t="shared" si="108"/>
        <v>0</v>
      </c>
      <c r="T316" s="168">
        <f t="shared" si="109"/>
        <v>0</v>
      </c>
      <c r="U316" s="169"/>
      <c r="V316" s="170" t="s">
        <v>2455</v>
      </c>
      <c r="W316" s="169"/>
      <c r="X316" s="160" t="s">
        <v>2472</v>
      </c>
      <c r="Y316" s="160"/>
      <c r="Z316" s="160" t="s">
        <v>2656</v>
      </c>
      <c r="AA316" s="171" t="s">
        <v>2463</v>
      </c>
    </row>
    <row r="317" spans="1:27" s="172" customFormat="1" x14ac:dyDescent="0.35">
      <c r="A317" s="157">
        <v>4</v>
      </c>
      <c r="B317" s="158" t="s">
        <v>580</v>
      </c>
      <c r="C317" s="159" t="s">
        <v>39</v>
      </c>
      <c r="D317" s="158" t="s">
        <v>37</v>
      </c>
      <c r="E317" s="160" t="s">
        <v>574</v>
      </c>
      <c r="F317" s="160" t="s">
        <v>575</v>
      </c>
      <c r="G317" s="160" t="s">
        <v>576</v>
      </c>
      <c r="H317" s="161" t="s">
        <v>50</v>
      </c>
      <c r="I317" s="162"/>
      <c r="J317" s="162" t="s">
        <v>78</v>
      </c>
      <c r="K317" s="162" t="s">
        <v>56</v>
      </c>
      <c r="L317" s="163" t="s">
        <v>2453</v>
      </c>
      <c r="M317" s="163">
        <v>1</v>
      </c>
      <c r="N317" s="46">
        <v>37.479999999999997</v>
      </c>
      <c r="O317" s="47">
        <f t="shared" si="113"/>
        <v>3180.5527999999999</v>
      </c>
      <c r="P317" s="164">
        <f t="shared" si="114"/>
        <v>37.479999999999997</v>
      </c>
      <c r="Q317" s="165">
        <f t="shared" si="115"/>
        <v>3180.5527999999999</v>
      </c>
      <c r="R317" s="166"/>
      <c r="S317" s="167">
        <f t="shared" si="108"/>
        <v>0</v>
      </c>
      <c r="T317" s="168">
        <f t="shared" si="109"/>
        <v>0</v>
      </c>
      <c r="U317" s="169"/>
      <c r="V317" s="170" t="s">
        <v>2455</v>
      </c>
      <c r="W317" s="169"/>
      <c r="X317" s="160" t="s">
        <v>2472</v>
      </c>
      <c r="Y317" s="160"/>
      <c r="Z317" s="160" t="s">
        <v>2657</v>
      </c>
      <c r="AA317" s="171" t="s">
        <v>2463</v>
      </c>
    </row>
    <row r="318" spans="1:27" s="126" customFormat="1" hidden="1" x14ac:dyDescent="0.35">
      <c r="A318" s="144">
        <v>0</v>
      </c>
      <c r="B318" s="109" t="s">
        <v>581</v>
      </c>
      <c r="C318" s="110" t="s">
        <v>39</v>
      </c>
      <c r="D318" s="109" t="s">
        <v>37</v>
      </c>
      <c r="E318" s="115" t="s">
        <v>574</v>
      </c>
      <c r="F318" s="115" t="s">
        <v>575</v>
      </c>
      <c r="G318" s="115" t="s">
        <v>582</v>
      </c>
      <c r="H318" s="116" t="s">
        <v>64</v>
      </c>
      <c r="I318" s="117" t="s">
        <v>78</v>
      </c>
      <c r="J318" s="117"/>
      <c r="K318" s="117" t="s">
        <v>45</v>
      </c>
      <c r="L318" s="114" t="s">
        <v>2451</v>
      </c>
      <c r="M318" s="114">
        <v>5</v>
      </c>
      <c r="N318" s="148">
        <v>17.55</v>
      </c>
      <c r="O318" s="149">
        <f t="shared" si="113"/>
        <v>1489.2930000000001</v>
      </c>
      <c r="P318" s="118">
        <f t="shared" si="114"/>
        <v>17.55</v>
      </c>
      <c r="Q318" s="119">
        <f t="shared" si="115"/>
        <v>1489.2930000000001</v>
      </c>
      <c r="R318" s="120"/>
      <c r="S318" s="121">
        <f t="shared" si="108"/>
        <v>0</v>
      </c>
      <c r="T318" s="122">
        <f t="shared" si="109"/>
        <v>0</v>
      </c>
      <c r="U318" s="123"/>
      <c r="V318" s="124" t="s">
        <v>2455</v>
      </c>
      <c r="W318" s="123"/>
      <c r="X318" s="115" t="s">
        <v>2472</v>
      </c>
      <c r="Y318" s="115"/>
      <c r="Z318" s="115" t="s">
        <v>2658</v>
      </c>
      <c r="AA318" s="125" t="s">
        <v>2463</v>
      </c>
    </row>
    <row r="319" spans="1:27" s="126" customFormat="1" hidden="1" x14ac:dyDescent="0.35">
      <c r="A319" s="144">
        <v>0</v>
      </c>
      <c r="B319" s="109" t="s">
        <v>583</v>
      </c>
      <c r="C319" s="110" t="s">
        <v>39</v>
      </c>
      <c r="D319" s="109" t="s">
        <v>37</v>
      </c>
      <c r="E319" s="115" t="s">
        <v>574</v>
      </c>
      <c r="F319" s="115" t="s">
        <v>575</v>
      </c>
      <c r="G319" s="115" t="s">
        <v>582</v>
      </c>
      <c r="H319" s="116" t="s">
        <v>64</v>
      </c>
      <c r="I319" s="117" t="s">
        <v>116</v>
      </c>
      <c r="J319" s="117"/>
      <c r="K319" s="117" t="s">
        <v>45</v>
      </c>
      <c r="L319" s="114" t="s">
        <v>2451</v>
      </c>
      <c r="M319" s="114">
        <v>5</v>
      </c>
      <c r="N319" s="148">
        <v>21.200000000000003</v>
      </c>
      <c r="O319" s="149">
        <f t="shared" si="113"/>
        <v>1799.0320000000002</v>
      </c>
      <c r="P319" s="118">
        <f t="shared" si="114"/>
        <v>21.200000000000003</v>
      </c>
      <c r="Q319" s="119">
        <f t="shared" si="115"/>
        <v>1799.0320000000002</v>
      </c>
      <c r="R319" s="120"/>
      <c r="S319" s="121">
        <f t="shared" si="108"/>
        <v>0</v>
      </c>
      <c r="T319" s="122">
        <f t="shared" si="109"/>
        <v>0</v>
      </c>
      <c r="U319" s="123"/>
      <c r="V319" s="124" t="s">
        <v>2455</v>
      </c>
      <c r="W319" s="123"/>
      <c r="X319" s="115" t="s">
        <v>2472</v>
      </c>
      <c r="Y319" s="115"/>
      <c r="Z319" s="115" t="s">
        <v>2658</v>
      </c>
      <c r="AA319" s="147" t="s">
        <v>2463</v>
      </c>
    </row>
    <row r="320" spans="1:27" s="172" customFormat="1" x14ac:dyDescent="0.35">
      <c r="A320" s="157">
        <v>2</v>
      </c>
      <c r="B320" s="158" t="s">
        <v>584</v>
      </c>
      <c r="C320" s="159" t="s">
        <v>39</v>
      </c>
      <c r="D320" s="158" t="s">
        <v>37</v>
      </c>
      <c r="E320" s="160" t="s">
        <v>574</v>
      </c>
      <c r="F320" s="160" t="s">
        <v>575</v>
      </c>
      <c r="G320" s="160" t="s">
        <v>582</v>
      </c>
      <c r="H320" s="161" t="s">
        <v>50</v>
      </c>
      <c r="I320" s="162" t="s">
        <v>45</v>
      </c>
      <c r="J320" s="162"/>
      <c r="K320" s="162" t="s">
        <v>56</v>
      </c>
      <c r="L320" s="163" t="s">
        <v>2453</v>
      </c>
      <c r="M320" s="163">
        <v>1</v>
      </c>
      <c r="N320" s="46">
        <v>55.5</v>
      </c>
      <c r="O320" s="47">
        <f t="shared" si="113"/>
        <v>4709.7299999999996</v>
      </c>
      <c r="P320" s="164">
        <f t="shared" si="114"/>
        <v>55.5</v>
      </c>
      <c r="Q320" s="165">
        <f t="shared" si="115"/>
        <v>4709.7299999999996</v>
      </c>
      <c r="R320" s="166"/>
      <c r="S320" s="167">
        <f t="shared" si="108"/>
        <v>0</v>
      </c>
      <c r="T320" s="168">
        <f t="shared" si="109"/>
        <v>0</v>
      </c>
      <c r="U320" s="169"/>
      <c r="V320" s="170" t="s">
        <v>2455</v>
      </c>
      <c r="W320" s="169"/>
      <c r="X320" s="160" t="s">
        <v>2472</v>
      </c>
      <c r="Y320" s="160"/>
      <c r="Z320" s="160" t="s">
        <v>2658</v>
      </c>
      <c r="AA320" s="171" t="s">
        <v>2463</v>
      </c>
    </row>
    <row r="321" spans="1:27" s="172" customFormat="1" x14ac:dyDescent="0.35">
      <c r="A321" s="157">
        <v>29</v>
      </c>
      <c r="B321" s="158" t="s">
        <v>585</v>
      </c>
      <c r="C321" s="159" t="s">
        <v>39</v>
      </c>
      <c r="D321" s="158" t="s">
        <v>37</v>
      </c>
      <c r="E321" s="160" t="s">
        <v>574</v>
      </c>
      <c r="F321" s="160" t="s">
        <v>575</v>
      </c>
      <c r="G321" s="160" t="s">
        <v>582</v>
      </c>
      <c r="H321" s="161" t="s">
        <v>50</v>
      </c>
      <c r="I321" s="162" t="s">
        <v>58</v>
      </c>
      <c r="J321" s="162"/>
      <c r="K321" s="162" t="s">
        <v>45</v>
      </c>
      <c r="L321" s="163" t="s">
        <v>2451</v>
      </c>
      <c r="M321" s="163">
        <v>1</v>
      </c>
      <c r="N321" s="46">
        <v>33.76</v>
      </c>
      <c r="O321" s="47">
        <f t="shared" si="113"/>
        <v>2864.8735999999999</v>
      </c>
      <c r="P321" s="164">
        <f t="shared" si="114"/>
        <v>33.76</v>
      </c>
      <c r="Q321" s="165">
        <f t="shared" si="115"/>
        <v>2864.8735999999999</v>
      </c>
      <c r="R321" s="166"/>
      <c r="S321" s="167">
        <f t="shared" si="108"/>
        <v>0</v>
      </c>
      <c r="T321" s="168">
        <f t="shared" si="109"/>
        <v>0</v>
      </c>
      <c r="U321" s="169"/>
      <c r="V321" s="170" t="s">
        <v>2455</v>
      </c>
      <c r="W321" s="169"/>
      <c r="X321" s="160" t="s">
        <v>2472</v>
      </c>
      <c r="Y321" s="160"/>
      <c r="Z321" s="160" t="s">
        <v>2658</v>
      </c>
      <c r="AA321" s="171" t="s">
        <v>2463</v>
      </c>
    </row>
    <row r="322" spans="1:27" s="172" customFormat="1" x14ac:dyDescent="0.35">
      <c r="A322" s="157">
        <v>31</v>
      </c>
      <c r="B322" s="158" t="s">
        <v>586</v>
      </c>
      <c r="C322" s="159" t="s">
        <v>39</v>
      </c>
      <c r="D322" s="158" t="s">
        <v>37</v>
      </c>
      <c r="E322" s="160" t="s">
        <v>574</v>
      </c>
      <c r="F322" s="160" t="s">
        <v>575</v>
      </c>
      <c r="G322" s="160" t="s">
        <v>582</v>
      </c>
      <c r="H322" s="161" t="s">
        <v>50</v>
      </c>
      <c r="I322" s="162" t="s">
        <v>204</v>
      </c>
      <c r="J322" s="162"/>
      <c r="K322" s="162" t="s">
        <v>45</v>
      </c>
      <c r="L322" s="163" t="s">
        <v>2453</v>
      </c>
      <c r="M322" s="163">
        <v>1</v>
      </c>
      <c r="N322" s="46">
        <v>34.919999999999995</v>
      </c>
      <c r="O322" s="47">
        <f t="shared" si="113"/>
        <v>2963.3111999999996</v>
      </c>
      <c r="P322" s="164">
        <f t="shared" si="114"/>
        <v>34.919999999999995</v>
      </c>
      <c r="Q322" s="165">
        <f t="shared" si="115"/>
        <v>2963.3111999999996</v>
      </c>
      <c r="R322" s="166"/>
      <c r="S322" s="167">
        <f t="shared" si="108"/>
        <v>0</v>
      </c>
      <c r="T322" s="168">
        <f t="shared" si="109"/>
        <v>0</v>
      </c>
      <c r="U322" s="169"/>
      <c r="V322" s="170" t="s">
        <v>2455</v>
      </c>
      <c r="W322" s="169"/>
      <c r="X322" s="160" t="s">
        <v>2472</v>
      </c>
      <c r="Y322" s="160"/>
      <c r="Z322" s="160" t="s">
        <v>2658</v>
      </c>
      <c r="AA322" s="171" t="s">
        <v>2463</v>
      </c>
    </row>
    <row r="323" spans="1:27" s="126" customFormat="1" hidden="1" x14ac:dyDescent="0.35">
      <c r="A323" s="144">
        <v>0</v>
      </c>
      <c r="B323" s="109" t="s">
        <v>587</v>
      </c>
      <c r="C323" s="110" t="s">
        <v>39</v>
      </c>
      <c r="D323" s="109" t="s">
        <v>37</v>
      </c>
      <c r="E323" s="115" t="s">
        <v>574</v>
      </c>
      <c r="F323" s="115" t="s">
        <v>575</v>
      </c>
      <c r="G323" s="115" t="s">
        <v>582</v>
      </c>
      <c r="H323" s="116" t="s">
        <v>50</v>
      </c>
      <c r="I323" s="117"/>
      <c r="J323" s="117" t="s">
        <v>51</v>
      </c>
      <c r="K323" s="117" t="s">
        <v>94</v>
      </c>
      <c r="L323" s="114" t="s">
        <v>2453</v>
      </c>
      <c r="M323" s="114">
        <v>1</v>
      </c>
      <c r="N323" s="148">
        <v>41.87</v>
      </c>
      <c r="O323" s="149">
        <f t="shared" si="113"/>
        <v>3553.0881999999997</v>
      </c>
      <c r="P323" s="118">
        <f t="shared" si="114"/>
        <v>41.87</v>
      </c>
      <c r="Q323" s="119">
        <f t="shared" si="115"/>
        <v>3553.0881999999997</v>
      </c>
      <c r="R323" s="120"/>
      <c r="S323" s="121">
        <f t="shared" si="108"/>
        <v>0</v>
      </c>
      <c r="T323" s="122">
        <f t="shared" si="109"/>
        <v>0</v>
      </c>
      <c r="U323" s="123"/>
      <c r="V323" s="124" t="s">
        <v>2455</v>
      </c>
      <c r="W323" s="114"/>
      <c r="X323" s="115" t="s">
        <v>2472</v>
      </c>
      <c r="Y323" s="115"/>
      <c r="Z323" s="115" t="s">
        <v>2658</v>
      </c>
      <c r="AA323" s="125" t="s">
        <v>2463</v>
      </c>
    </row>
    <row r="324" spans="1:27" s="126" customFormat="1" hidden="1" x14ac:dyDescent="0.35">
      <c r="A324" s="144">
        <v>0</v>
      </c>
      <c r="B324" s="109" t="s">
        <v>588</v>
      </c>
      <c r="C324" s="110" t="s">
        <v>39</v>
      </c>
      <c r="D324" s="109" t="s">
        <v>37</v>
      </c>
      <c r="E324" s="115" t="s">
        <v>574</v>
      </c>
      <c r="F324" s="115" t="s">
        <v>575</v>
      </c>
      <c r="G324" s="115" t="s">
        <v>589</v>
      </c>
      <c r="H324" s="116" t="s">
        <v>64</v>
      </c>
      <c r="I324" s="117" t="s">
        <v>78</v>
      </c>
      <c r="J324" s="117"/>
      <c r="K324" s="117" t="s">
        <v>45</v>
      </c>
      <c r="L324" s="114" t="s">
        <v>2451</v>
      </c>
      <c r="M324" s="114">
        <v>5</v>
      </c>
      <c r="N324" s="148">
        <v>17.55</v>
      </c>
      <c r="O324" s="149">
        <f t="shared" si="113"/>
        <v>1489.2930000000001</v>
      </c>
      <c r="P324" s="118">
        <f t="shared" si="114"/>
        <v>17.55</v>
      </c>
      <c r="Q324" s="119">
        <f t="shared" si="115"/>
        <v>1489.2930000000001</v>
      </c>
      <c r="R324" s="120"/>
      <c r="S324" s="121">
        <f t="shared" si="108"/>
        <v>0</v>
      </c>
      <c r="T324" s="122">
        <f t="shared" si="109"/>
        <v>0</v>
      </c>
      <c r="U324" s="123"/>
      <c r="V324" s="124" t="s">
        <v>2455</v>
      </c>
      <c r="W324" s="114"/>
      <c r="X324" s="115" t="s">
        <v>2472</v>
      </c>
      <c r="Y324" s="115"/>
      <c r="Z324" s="115" t="s">
        <v>2659</v>
      </c>
      <c r="AA324" s="125" t="s">
        <v>2463</v>
      </c>
    </row>
    <row r="325" spans="1:27" s="172" customFormat="1" x14ac:dyDescent="0.35">
      <c r="A325" s="157">
        <v>13</v>
      </c>
      <c r="B325" s="158" t="s">
        <v>590</v>
      </c>
      <c r="C325" s="159" t="s">
        <v>208</v>
      </c>
      <c r="D325" s="158" t="s">
        <v>37</v>
      </c>
      <c r="E325" s="160" t="s">
        <v>574</v>
      </c>
      <c r="F325" s="160" t="s">
        <v>575</v>
      </c>
      <c r="G325" s="160" t="s">
        <v>589</v>
      </c>
      <c r="H325" s="161" t="s">
        <v>64</v>
      </c>
      <c r="I325" s="162" t="s">
        <v>116</v>
      </c>
      <c r="J325" s="162"/>
      <c r="K325" s="162" t="s">
        <v>45</v>
      </c>
      <c r="L325" s="163" t="s">
        <v>2451</v>
      </c>
      <c r="M325" s="163">
        <v>5</v>
      </c>
      <c r="N325" s="49">
        <f>O325/$R$8</f>
        <v>23.073297195380626</v>
      </c>
      <c r="O325" s="47">
        <v>1958</v>
      </c>
      <c r="P325" s="176">
        <f>IF($R$9="-",N325,IF($R$9="в кассу предприятия",N325,IF($R$9="на р/счет.",N325*1.075,"-")))</f>
        <v>23.073297195380626</v>
      </c>
      <c r="Q325" s="177">
        <f>IF($R$9="-",O325,IF($R$9="в кассу предприятия",O325,IF($R$9="на р/счет.",O325*1.075,"-")))</f>
        <v>1958</v>
      </c>
      <c r="R325" s="166"/>
      <c r="S325" s="167">
        <f t="shared" si="108"/>
        <v>0</v>
      </c>
      <c r="T325" s="168">
        <f t="shared" si="109"/>
        <v>0</v>
      </c>
      <c r="U325" s="169" t="s">
        <v>36</v>
      </c>
      <c r="V325" s="170" t="s">
        <v>2456</v>
      </c>
      <c r="W325" s="169"/>
      <c r="X325" s="160" t="s">
        <v>2472</v>
      </c>
      <c r="Y325" s="160"/>
      <c r="Z325" s="160" t="s">
        <v>2659</v>
      </c>
      <c r="AA325" s="171" t="s">
        <v>2463</v>
      </c>
    </row>
    <row r="326" spans="1:27" s="126" customFormat="1" hidden="1" x14ac:dyDescent="0.35">
      <c r="A326" s="144">
        <v>0</v>
      </c>
      <c r="B326" s="109" t="s">
        <v>3199</v>
      </c>
      <c r="C326" s="110" t="s">
        <v>39</v>
      </c>
      <c r="D326" s="109" t="s">
        <v>37</v>
      </c>
      <c r="E326" s="111" t="s">
        <v>574</v>
      </c>
      <c r="F326" s="111" t="s">
        <v>575</v>
      </c>
      <c r="G326" s="111" t="s">
        <v>589</v>
      </c>
      <c r="H326" s="112" t="s">
        <v>64</v>
      </c>
      <c r="I326" s="113"/>
      <c r="J326" s="113"/>
      <c r="K326" s="113"/>
      <c r="L326" s="114" t="s">
        <v>2453</v>
      </c>
      <c r="M326" s="114">
        <v>5</v>
      </c>
      <c r="N326" s="46">
        <v>17.55</v>
      </c>
      <c r="O326" s="47">
        <f t="shared" ref="O326:O360" si="116">N326*$R$8</f>
        <v>1489.2930000000001</v>
      </c>
      <c r="P326" s="118">
        <f t="shared" ref="P326:P360" si="117">IF($R$9="-",N326,IF($R$9="в кассу предприятия",N326,IF($R$9="на р/счет.",N326*1.075,"-")))</f>
        <v>17.55</v>
      </c>
      <c r="Q326" s="119">
        <f t="shared" ref="Q326:Q360" si="118">IF($R$9="-",O326,IF($R$9="в кассу предприятия",O326,IF($R$9="на р/счет.",O326*1.075,"-")))</f>
        <v>1489.2930000000001</v>
      </c>
      <c r="R326" s="120"/>
      <c r="S326" s="121">
        <f t="shared" si="108"/>
        <v>0</v>
      </c>
      <c r="T326" s="122">
        <f t="shared" si="109"/>
        <v>0</v>
      </c>
      <c r="U326" s="123"/>
      <c r="V326" s="124" t="s">
        <v>2455</v>
      </c>
      <c r="W326" s="123"/>
      <c r="X326" s="115" t="s">
        <v>2472</v>
      </c>
      <c r="Y326" s="115"/>
      <c r="Z326" s="115" t="s">
        <v>2659</v>
      </c>
      <c r="AA326" s="147" t="s">
        <v>2463</v>
      </c>
    </row>
    <row r="327" spans="1:27" s="126" customFormat="1" hidden="1" x14ac:dyDescent="0.35">
      <c r="A327" s="144">
        <v>0</v>
      </c>
      <c r="B327" s="109" t="s">
        <v>591</v>
      </c>
      <c r="C327" s="110" t="s">
        <v>39</v>
      </c>
      <c r="D327" s="109" t="s">
        <v>37</v>
      </c>
      <c r="E327" s="115" t="s">
        <v>574</v>
      </c>
      <c r="F327" s="115" t="s">
        <v>575</v>
      </c>
      <c r="G327" s="115" t="s">
        <v>592</v>
      </c>
      <c r="H327" s="116" t="s">
        <v>64</v>
      </c>
      <c r="I327" s="117" t="s">
        <v>78</v>
      </c>
      <c r="J327" s="117"/>
      <c r="K327" s="117" t="s">
        <v>45</v>
      </c>
      <c r="L327" s="114" t="s">
        <v>2451</v>
      </c>
      <c r="M327" s="114">
        <v>5</v>
      </c>
      <c r="N327" s="148">
        <v>21.39</v>
      </c>
      <c r="O327" s="149">
        <f t="shared" si="116"/>
        <v>1815.1554000000001</v>
      </c>
      <c r="P327" s="118">
        <f t="shared" si="117"/>
        <v>21.39</v>
      </c>
      <c r="Q327" s="119">
        <f t="shared" si="118"/>
        <v>1815.1554000000001</v>
      </c>
      <c r="R327" s="120"/>
      <c r="S327" s="121">
        <f t="shared" si="108"/>
        <v>0</v>
      </c>
      <c r="T327" s="122">
        <f t="shared" si="109"/>
        <v>0</v>
      </c>
      <c r="U327" s="123"/>
      <c r="V327" s="124" t="s">
        <v>2455</v>
      </c>
      <c r="W327" s="114"/>
      <c r="X327" s="115" t="s">
        <v>2469</v>
      </c>
      <c r="Y327" s="115"/>
      <c r="Z327" s="115" t="s">
        <v>2660</v>
      </c>
      <c r="AA327" s="125" t="s">
        <v>2463</v>
      </c>
    </row>
    <row r="328" spans="1:27" s="126" customFormat="1" hidden="1" x14ac:dyDescent="0.35">
      <c r="A328" s="144">
        <v>0</v>
      </c>
      <c r="B328" s="109" t="s">
        <v>593</v>
      </c>
      <c r="C328" s="110" t="s">
        <v>39</v>
      </c>
      <c r="D328" s="109" t="s">
        <v>37</v>
      </c>
      <c r="E328" s="115" t="s">
        <v>574</v>
      </c>
      <c r="F328" s="115" t="s">
        <v>575</v>
      </c>
      <c r="G328" s="115" t="s">
        <v>594</v>
      </c>
      <c r="H328" s="116" t="s">
        <v>98</v>
      </c>
      <c r="I328" s="117" t="s">
        <v>99</v>
      </c>
      <c r="J328" s="117"/>
      <c r="K328" s="117" t="s">
        <v>45</v>
      </c>
      <c r="L328" s="114" t="s">
        <v>2453</v>
      </c>
      <c r="M328" s="114">
        <v>5</v>
      </c>
      <c r="N328" s="148">
        <v>13.23</v>
      </c>
      <c r="O328" s="149">
        <f t="shared" si="116"/>
        <v>1122.6977999999999</v>
      </c>
      <c r="P328" s="118">
        <f t="shared" si="117"/>
        <v>13.23</v>
      </c>
      <c r="Q328" s="119">
        <f t="shared" si="118"/>
        <v>1122.6977999999999</v>
      </c>
      <c r="R328" s="120"/>
      <c r="S328" s="121">
        <f t="shared" si="108"/>
        <v>0</v>
      </c>
      <c r="T328" s="122">
        <f t="shared" si="109"/>
        <v>0</v>
      </c>
      <c r="U328" s="123"/>
      <c r="V328" s="124" t="s">
        <v>2455</v>
      </c>
      <c r="W328" s="114"/>
      <c r="X328" s="115" t="s">
        <v>2464</v>
      </c>
      <c r="Y328" s="115" t="s">
        <v>2661</v>
      </c>
      <c r="Z328" s="115" t="s">
        <v>2662</v>
      </c>
      <c r="AA328" s="125" t="s">
        <v>2463</v>
      </c>
    </row>
    <row r="329" spans="1:27" s="126" customFormat="1" hidden="1" x14ac:dyDescent="0.35">
      <c r="A329" s="144">
        <v>0</v>
      </c>
      <c r="B329" s="109" t="s">
        <v>595</v>
      </c>
      <c r="C329" s="110" t="s">
        <v>39</v>
      </c>
      <c r="D329" s="109" t="s">
        <v>37</v>
      </c>
      <c r="E329" s="115" t="s">
        <v>574</v>
      </c>
      <c r="F329" s="115" t="s">
        <v>575</v>
      </c>
      <c r="G329" s="115" t="s">
        <v>594</v>
      </c>
      <c r="H329" s="116" t="s">
        <v>272</v>
      </c>
      <c r="I329" s="117"/>
      <c r="J329" s="117" t="s">
        <v>596</v>
      </c>
      <c r="K329" s="117" t="s">
        <v>92</v>
      </c>
      <c r="L329" s="114" t="s">
        <v>2453</v>
      </c>
      <c r="M329" s="114">
        <v>1</v>
      </c>
      <c r="N329" s="148">
        <v>30.680000000000003</v>
      </c>
      <c r="O329" s="149">
        <f t="shared" si="116"/>
        <v>2603.5048000000002</v>
      </c>
      <c r="P329" s="118">
        <f t="shared" si="117"/>
        <v>30.680000000000003</v>
      </c>
      <c r="Q329" s="119">
        <f t="shared" si="118"/>
        <v>2603.5048000000002</v>
      </c>
      <c r="R329" s="120"/>
      <c r="S329" s="121">
        <f t="shared" si="108"/>
        <v>0</v>
      </c>
      <c r="T329" s="122">
        <f t="shared" si="109"/>
        <v>0</v>
      </c>
      <c r="U329" s="123"/>
      <c r="V329" s="124" t="s">
        <v>2455</v>
      </c>
      <c r="W329" s="114"/>
      <c r="X329" s="115" t="s">
        <v>2464</v>
      </c>
      <c r="Y329" s="115" t="s">
        <v>2661</v>
      </c>
      <c r="Z329" s="115" t="s">
        <v>2662</v>
      </c>
      <c r="AA329" s="125" t="s">
        <v>2463</v>
      </c>
    </row>
    <row r="330" spans="1:27" s="172" customFormat="1" x14ac:dyDescent="0.35">
      <c r="A330" s="157">
        <v>5</v>
      </c>
      <c r="B330" s="158" t="s">
        <v>597</v>
      </c>
      <c r="C330" s="159" t="s">
        <v>39</v>
      </c>
      <c r="D330" s="158" t="s">
        <v>37</v>
      </c>
      <c r="E330" s="173" t="s">
        <v>574</v>
      </c>
      <c r="F330" s="173" t="s">
        <v>575</v>
      </c>
      <c r="G330" s="173" t="s">
        <v>594</v>
      </c>
      <c r="H330" s="174" t="s">
        <v>50</v>
      </c>
      <c r="I330" s="175" t="s">
        <v>72</v>
      </c>
      <c r="J330" s="175"/>
      <c r="K330" s="175" t="s">
        <v>45</v>
      </c>
      <c r="L330" s="163" t="s">
        <v>2453</v>
      </c>
      <c r="M330" s="163">
        <v>1</v>
      </c>
      <c r="N330" s="46">
        <v>29.790000000000003</v>
      </c>
      <c r="O330" s="47">
        <f t="shared" si="116"/>
        <v>2527.9794000000002</v>
      </c>
      <c r="P330" s="164">
        <f t="shared" si="117"/>
        <v>29.790000000000003</v>
      </c>
      <c r="Q330" s="165">
        <f t="shared" si="118"/>
        <v>2527.9794000000002</v>
      </c>
      <c r="R330" s="166"/>
      <c r="S330" s="167">
        <f t="shared" si="108"/>
        <v>0</v>
      </c>
      <c r="T330" s="168">
        <f t="shared" si="109"/>
        <v>0</v>
      </c>
      <c r="U330" s="169"/>
      <c r="V330" s="170" t="s">
        <v>2455</v>
      </c>
      <c r="W330" s="169"/>
      <c r="X330" s="173" t="s">
        <v>2464</v>
      </c>
      <c r="Y330" s="160" t="s">
        <v>2661</v>
      </c>
      <c r="Z330" s="160" t="s">
        <v>2662</v>
      </c>
      <c r="AA330" s="171" t="s">
        <v>2463</v>
      </c>
    </row>
    <row r="331" spans="1:27" s="126" customFormat="1" hidden="1" x14ac:dyDescent="0.35">
      <c r="A331" s="144">
        <v>0</v>
      </c>
      <c r="B331" s="109" t="s">
        <v>598</v>
      </c>
      <c r="C331" s="110" t="s">
        <v>39</v>
      </c>
      <c r="D331" s="109" t="s">
        <v>37</v>
      </c>
      <c r="E331" s="115" t="s">
        <v>574</v>
      </c>
      <c r="F331" s="115" t="s">
        <v>575</v>
      </c>
      <c r="G331" s="115" t="s">
        <v>594</v>
      </c>
      <c r="H331" s="116" t="s">
        <v>50</v>
      </c>
      <c r="I331" s="117"/>
      <c r="J331" s="117" t="s">
        <v>51</v>
      </c>
      <c r="K331" s="117" t="s">
        <v>94</v>
      </c>
      <c r="L331" s="114" t="s">
        <v>2453</v>
      </c>
      <c r="M331" s="114">
        <v>1</v>
      </c>
      <c r="N331" s="148">
        <v>41.87</v>
      </c>
      <c r="O331" s="149">
        <f t="shared" si="116"/>
        <v>3553.0881999999997</v>
      </c>
      <c r="P331" s="118">
        <f t="shared" si="117"/>
        <v>41.87</v>
      </c>
      <c r="Q331" s="119">
        <f t="shared" si="118"/>
        <v>3553.0881999999997</v>
      </c>
      <c r="R331" s="120"/>
      <c r="S331" s="121">
        <f t="shared" si="108"/>
        <v>0</v>
      </c>
      <c r="T331" s="122">
        <f t="shared" si="109"/>
        <v>0</v>
      </c>
      <c r="U331" s="123"/>
      <c r="V331" s="124" t="s">
        <v>2455</v>
      </c>
      <c r="W331" s="114"/>
      <c r="X331" s="115" t="s">
        <v>2464</v>
      </c>
      <c r="Y331" s="115" t="s">
        <v>2661</v>
      </c>
      <c r="Z331" s="115" t="s">
        <v>2662</v>
      </c>
      <c r="AA331" s="125" t="s">
        <v>2463</v>
      </c>
    </row>
    <row r="332" spans="1:27" s="172" customFormat="1" x14ac:dyDescent="0.35">
      <c r="A332" s="157">
        <v>20</v>
      </c>
      <c r="B332" s="158" t="s">
        <v>599</v>
      </c>
      <c r="C332" s="159" t="s">
        <v>39</v>
      </c>
      <c r="D332" s="158" t="s">
        <v>37</v>
      </c>
      <c r="E332" s="173" t="s">
        <v>574</v>
      </c>
      <c r="F332" s="173" t="s">
        <v>575</v>
      </c>
      <c r="G332" s="173" t="s">
        <v>600</v>
      </c>
      <c r="H332" s="174" t="s">
        <v>98</v>
      </c>
      <c r="I332" s="175" t="s">
        <v>45</v>
      </c>
      <c r="J332" s="175"/>
      <c r="K332" s="175" t="s">
        <v>45</v>
      </c>
      <c r="L332" s="163" t="s">
        <v>2453</v>
      </c>
      <c r="M332" s="163">
        <v>5</v>
      </c>
      <c r="N332" s="46">
        <v>15.25</v>
      </c>
      <c r="O332" s="47">
        <f t="shared" si="116"/>
        <v>1294.115</v>
      </c>
      <c r="P332" s="164">
        <f t="shared" si="117"/>
        <v>15.25</v>
      </c>
      <c r="Q332" s="165">
        <f t="shared" si="118"/>
        <v>1294.115</v>
      </c>
      <c r="R332" s="166"/>
      <c r="S332" s="167">
        <f t="shared" si="108"/>
        <v>0</v>
      </c>
      <c r="T332" s="168">
        <f t="shared" si="109"/>
        <v>0</v>
      </c>
      <c r="U332" s="169"/>
      <c r="V332" s="170" t="s">
        <v>2455</v>
      </c>
      <c r="W332" s="169" t="s">
        <v>2487</v>
      </c>
      <c r="X332" s="160" t="s">
        <v>2469</v>
      </c>
      <c r="Y332" s="160"/>
      <c r="Z332" s="160" t="s">
        <v>2663</v>
      </c>
      <c r="AA332" s="171" t="s">
        <v>2463</v>
      </c>
    </row>
    <row r="333" spans="1:27" s="172" customFormat="1" x14ac:dyDescent="0.35">
      <c r="A333" s="157">
        <v>2</v>
      </c>
      <c r="B333" s="158" t="s">
        <v>601</v>
      </c>
      <c r="C333" s="159" t="s">
        <v>39</v>
      </c>
      <c r="D333" s="158" t="s">
        <v>37</v>
      </c>
      <c r="E333" s="173" t="s">
        <v>574</v>
      </c>
      <c r="F333" s="173" t="s">
        <v>575</v>
      </c>
      <c r="G333" s="173" t="s">
        <v>602</v>
      </c>
      <c r="H333" s="174" t="s">
        <v>50</v>
      </c>
      <c r="I333" s="175"/>
      <c r="J333" s="175" t="s">
        <v>78</v>
      </c>
      <c r="K333" s="175" t="s">
        <v>56</v>
      </c>
      <c r="L333" s="163" t="s">
        <v>2453</v>
      </c>
      <c r="M333" s="163">
        <v>1</v>
      </c>
      <c r="N333" s="46">
        <v>49.339999999999996</v>
      </c>
      <c r="O333" s="47">
        <f t="shared" si="116"/>
        <v>4186.9924000000001</v>
      </c>
      <c r="P333" s="164">
        <f t="shared" si="117"/>
        <v>49.339999999999996</v>
      </c>
      <c r="Q333" s="165">
        <f t="shared" si="118"/>
        <v>4186.9924000000001</v>
      </c>
      <c r="R333" s="166"/>
      <c r="S333" s="167">
        <f t="shared" si="108"/>
        <v>0</v>
      </c>
      <c r="T333" s="168">
        <f t="shared" si="109"/>
        <v>0</v>
      </c>
      <c r="U333" s="169"/>
      <c r="V333" s="170" t="s">
        <v>2455</v>
      </c>
      <c r="W333" s="169" t="s">
        <v>2487</v>
      </c>
      <c r="X333" s="173" t="s">
        <v>2464</v>
      </c>
      <c r="Y333" s="160" t="s">
        <v>2664</v>
      </c>
      <c r="Z333" s="160" t="s">
        <v>2665</v>
      </c>
      <c r="AA333" s="171" t="s">
        <v>2463</v>
      </c>
    </row>
    <row r="334" spans="1:27" s="126" customFormat="1" hidden="1" x14ac:dyDescent="0.35">
      <c r="A334" s="144">
        <v>0</v>
      </c>
      <c r="B334" s="109" t="s">
        <v>603</v>
      </c>
      <c r="C334" s="127" t="s">
        <v>39</v>
      </c>
      <c r="D334" s="109" t="s">
        <v>37</v>
      </c>
      <c r="E334" s="132" t="s">
        <v>574</v>
      </c>
      <c r="F334" s="132" t="s">
        <v>575</v>
      </c>
      <c r="G334" s="132" t="s">
        <v>604</v>
      </c>
      <c r="H334" s="133" t="s">
        <v>43</v>
      </c>
      <c r="I334" s="134" t="s">
        <v>103</v>
      </c>
      <c r="J334" s="134"/>
      <c r="K334" s="134" t="s">
        <v>45</v>
      </c>
      <c r="L334" s="114" t="s">
        <v>2451</v>
      </c>
      <c r="M334" s="114">
        <v>1</v>
      </c>
      <c r="N334" s="148">
        <v>46.949999999999996</v>
      </c>
      <c r="O334" s="149">
        <f t="shared" si="116"/>
        <v>3984.1769999999997</v>
      </c>
      <c r="P334" s="128">
        <f t="shared" si="117"/>
        <v>46.949999999999996</v>
      </c>
      <c r="Q334" s="119">
        <f t="shared" si="118"/>
        <v>3984.1769999999997</v>
      </c>
      <c r="R334" s="120"/>
      <c r="S334" s="121">
        <f t="shared" si="108"/>
        <v>0</v>
      </c>
      <c r="T334" s="122">
        <f t="shared" si="109"/>
        <v>0</v>
      </c>
      <c r="U334" s="129"/>
      <c r="V334" s="124" t="s">
        <v>2455</v>
      </c>
      <c r="W334" s="129"/>
      <c r="X334" s="132" t="s">
        <v>2464</v>
      </c>
      <c r="Y334" s="115" t="s">
        <v>2664</v>
      </c>
      <c r="Z334" s="115" t="s">
        <v>2665</v>
      </c>
      <c r="AA334" s="125" t="s">
        <v>2463</v>
      </c>
    </row>
    <row r="335" spans="1:27" s="172" customFormat="1" x14ac:dyDescent="0.35">
      <c r="A335" s="157">
        <v>22</v>
      </c>
      <c r="B335" s="158" t="s">
        <v>605</v>
      </c>
      <c r="C335" s="159" t="s">
        <v>39</v>
      </c>
      <c r="D335" s="158" t="s">
        <v>37</v>
      </c>
      <c r="E335" s="160" t="s">
        <v>574</v>
      </c>
      <c r="F335" s="160" t="s">
        <v>575</v>
      </c>
      <c r="G335" s="160" t="s">
        <v>606</v>
      </c>
      <c r="H335" s="161" t="s">
        <v>50</v>
      </c>
      <c r="I335" s="162" t="s">
        <v>58</v>
      </c>
      <c r="J335" s="162"/>
      <c r="K335" s="162" t="s">
        <v>45</v>
      </c>
      <c r="L335" s="163" t="s">
        <v>2451</v>
      </c>
      <c r="M335" s="163">
        <v>1</v>
      </c>
      <c r="N335" s="46">
        <v>35.559999999999995</v>
      </c>
      <c r="O335" s="47">
        <f t="shared" si="116"/>
        <v>3017.6215999999995</v>
      </c>
      <c r="P335" s="164">
        <f t="shared" si="117"/>
        <v>35.559999999999995</v>
      </c>
      <c r="Q335" s="165">
        <f t="shared" si="118"/>
        <v>3017.6215999999995</v>
      </c>
      <c r="R335" s="166"/>
      <c r="S335" s="167">
        <f t="shared" si="108"/>
        <v>0</v>
      </c>
      <c r="T335" s="168">
        <f t="shared" si="109"/>
        <v>0</v>
      </c>
      <c r="U335" s="169"/>
      <c r="V335" s="170" t="s">
        <v>2455</v>
      </c>
      <c r="W335" s="169"/>
      <c r="X335" s="160" t="s">
        <v>2469</v>
      </c>
      <c r="Y335" s="160"/>
      <c r="Z335" s="160" t="s">
        <v>2666</v>
      </c>
      <c r="AA335" s="171" t="s">
        <v>2463</v>
      </c>
    </row>
    <row r="336" spans="1:27" s="172" customFormat="1" x14ac:dyDescent="0.35">
      <c r="A336" s="157">
        <v>3</v>
      </c>
      <c r="B336" s="158" t="s">
        <v>607</v>
      </c>
      <c r="C336" s="159" t="s">
        <v>39</v>
      </c>
      <c r="D336" s="158" t="s">
        <v>37</v>
      </c>
      <c r="E336" s="160" t="s">
        <v>574</v>
      </c>
      <c r="F336" s="160" t="s">
        <v>575</v>
      </c>
      <c r="G336" s="160" t="s">
        <v>606</v>
      </c>
      <c r="H336" s="161" t="s">
        <v>50</v>
      </c>
      <c r="I336" s="162"/>
      <c r="J336" s="162" t="s">
        <v>78</v>
      </c>
      <c r="K336" s="162" t="s">
        <v>94</v>
      </c>
      <c r="L336" s="163" t="s">
        <v>2453</v>
      </c>
      <c r="M336" s="163">
        <v>1</v>
      </c>
      <c r="N336" s="46">
        <v>41.87</v>
      </c>
      <c r="O336" s="47">
        <f t="shared" si="116"/>
        <v>3553.0881999999997</v>
      </c>
      <c r="P336" s="164">
        <f t="shared" si="117"/>
        <v>41.87</v>
      </c>
      <c r="Q336" s="165">
        <f t="shared" si="118"/>
        <v>3553.0881999999997</v>
      </c>
      <c r="R336" s="166"/>
      <c r="S336" s="167">
        <f t="shared" si="108"/>
        <v>0</v>
      </c>
      <c r="T336" s="168">
        <f t="shared" si="109"/>
        <v>0</v>
      </c>
      <c r="U336" s="169"/>
      <c r="V336" s="170" t="s">
        <v>2455</v>
      </c>
      <c r="W336" s="169"/>
      <c r="X336" s="160" t="s">
        <v>2469</v>
      </c>
      <c r="Y336" s="160"/>
      <c r="Z336" s="160" t="s">
        <v>2666</v>
      </c>
      <c r="AA336" s="171" t="s">
        <v>2463</v>
      </c>
    </row>
    <row r="337" spans="1:27" s="172" customFormat="1" x14ac:dyDescent="0.35">
      <c r="A337" s="157">
        <v>29</v>
      </c>
      <c r="B337" s="158" t="s">
        <v>608</v>
      </c>
      <c r="C337" s="159" t="s">
        <v>39</v>
      </c>
      <c r="D337" s="158" t="s">
        <v>37</v>
      </c>
      <c r="E337" s="160" t="s">
        <v>574</v>
      </c>
      <c r="F337" s="160" t="s">
        <v>575</v>
      </c>
      <c r="G337" s="160" t="s">
        <v>606</v>
      </c>
      <c r="H337" s="161" t="s">
        <v>43</v>
      </c>
      <c r="I337" s="162"/>
      <c r="J337" s="162"/>
      <c r="K337" s="162" t="s">
        <v>609</v>
      </c>
      <c r="L337" s="163" t="s">
        <v>2451</v>
      </c>
      <c r="M337" s="163">
        <v>1</v>
      </c>
      <c r="N337" s="46">
        <v>64.440000000000012</v>
      </c>
      <c r="O337" s="47">
        <f t="shared" si="116"/>
        <v>5468.3784000000014</v>
      </c>
      <c r="P337" s="164">
        <f t="shared" si="117"/>
        <v>64.440000000000012</v>
      </c>
      <c r="Q337" s="165">
        <f t="shared" si="118"/>
        <v>5468.3784000000014</v>
      </c>
      <c r="R337" s="166"/>
      <c r="S337" s="167">
        <f t="shared" si="108"/>
        <v>0</v>
      </c>
      <c r="T337" s="168">
        <f t="shared" si="109"/>
        <v>0</v>
      </c>
      <c r="U337" s="169"/>
      <c r="V337" s="170" t="s">
        <v>2455</v>
      </c>
      <c r="W337" s="169"/>
      <c r="X337" s="160" t="s">
        <v>2469</v>
      </c>
      <c r="Y337" s="160"/>
      <c r="Z337" s="160" t="s">
        <v>2666</v>
      </c>
      <c r="AA337" s="171" t="s">
        <v>2463</v>
      </c>
    </row>
    <row r="338" spans="1:27" s="172" customFormat="1" x14ac:dyDescent="0.35">
      <c r="A338" s="157">
        <v>5</v>
      </c>
      <c r="B338" s="158" t="s">
        <v>610</v>
      </c>
      <c r="C338" s="159" t="s">
        <v>39</v>
      </c>
      <c r="D338" s="158" t="s">
        <v>37</v>
      </c>
      <c r="E338" s="160" t="s">
        <v>574</v>
      </c>
      <c r="F338" s="160" t="s">
        <v>575</v>
      </c>
      <c r="G338" s="160" t="s">
        <v>611</v>
      </c>
      <c r="H338" s="161" t="s">
        <v>64</v>
      </c>
      <c r="I338" s="162" t="s">
        <v>45</v>
      </c>
      <c r="J338" s="162"/>
      <c r="K338" s="162" t="s">
        <v>612</v>
      </c>
      <c r="L338" s="163" t="s">
        <v>2453</v>
      </c>
      <c r="M338" s="163">
        <v>5</v>
      </c>
      <c r="N338" s="46">
        <v>25.62</v>
      </c>
      <c r="O338" s="47">
        <f t="shared" si="116"/>
        <v>2174.1132000000002</v>
      </c>
      <c r="P338" s="164">
        <f t="shared" si="117"/>
        <v>25.62</v>
      </c>
      <c r="Q338" s="165">
        <f t="shared" si="118"/>
        <v>2174.1132000000002</v>
      </c>
      <c r="R338" s="166"/>
      <c r="S338" s="167">
        <f t="shared" si="108"/>
        <v>0</v>
      </c>
      <c r="T338" s="168">
        <f t="shared" si="109"/>
        <v>0</v>
      </c>
      <c r="U338" s="169"/>
      <c r="V338" s="170" t="s">
        <v>2455</v>
      </c>
      <c r="W338" s="169"/>
      <c r="X338" s="160" t="s">
        <v>2469</v>
      </c>
      <c r="Y338" s="160"/>
      <c r="Z338" s="160" t="s">
        <v>2667</v>
      </c>
      <c r="AA338" s="171" t="s">
        <v>2463</v>
      </c>
    </row>
    <row r="339" spans="1:27" s="172" customFormat="1" x14ac:dyDescent="0.35">
      <c r="A339" s="157">
        <v>20</v>
      </c>
      <c r="B339" s="158" t="s">
        <v>613</v>
      </c>
      <c r="C339" s="159" t="s">
        <v>39</v>
      </c>
      <c r="D339" s="158" t="s">
        <v>37</v>
      </c>
      <c r="E339" s="160" t="s">
        <v>574</v>
      </c>
      <c r="F339" s="160" t="s">
        <v>575</v>
      </c>
      <c r="G339" s="160" t="s">
        <v>611</v>
      </c>
      <c r="H339" s="161" t="s">
        <v>50</v>
      </c>
      <c r="I339" s="162" t="s">
        <v>45</v>
      </c>
      <c r="J339" s="162"/>
      <c r="K339" s="162" t="s">
        <v>45</v>
      </c>
      <c r="L339" s="163" t="s">
        <v>2453</v>
      </c>
      <c r="M339" s="163">
        <v>1</v>
      </c>
      <c r="N339" s="46">
        <v>30.970000000000002</v>
      </c>
      <c r="O339" s="47">
        <f t="shared" si="116"/>
        <v>2628.1142</v>
      </c>
      <c r="P339" s="164">
        <f t="shared" si="117"/>
        <v>30.970000000000002</v>
      </c>
      <c r="Q339" s="165">
        <f t="shared" si="118"/>
        <v>2628.1142</v>
      </c>
      <c r="R339" s="166"/>
      <c r="S339" s="167">
        <f t="shared" si="108"/>
        <v>0</v>
      </c>
      <c r="T339" s="168">
        <f t="shared" si="109"/>
        <v>0</v>
      </c>
      <c r="U339" s="169"/>
      <c r="V339" s="170" t="s">
        <v>2455</v>
      </c>
      <c r="W339" s="169"/>
      <c r="X339" s="160" t="s">
        <v>2469</v>
      </c>
      <c r="Y339" s="160"/>
      <c r="Z339" s="160" t="s">
        <v>2667</v>
      </c>
      <c r="AA339" s="171" t="s">
        <v>2463</v>
      </c>
    </row>
    <row r="340" spans="1:27" s="172" customFormat="1" x14ac:dyDescent="0.35">
      <c r="A340" s="157">
        <v>28</v>
      </c>
      <c r="B340" s="158" t="s">
        <v>614</v>
      </c>
      <c r="C340" s="159" t="s">
        <v>39</v>
      </c>
      <c r="D340" s="158" t="s">
        <v>37</v>
      </c>
      <c r="E340" s="160" t="s">
        <v>574</v>
      </c>
      <c r="F340" s="160" t="s">
        <v>575</v>
      </c>
      <c r="G340" s="160" t="s">
        <v>611</v>
      </c>
      <c r="H340" s="161" t="s">
        <v>50</v>
      </c>
      <c r="I340" s="162" t="s">
        <v>45</v>
      </c>
      <c r="J340" s="162"/>
      <c r="K340" s="162" t="s">
        <v>94</v>
      </c>
      <c r="L340" s="163" t="s">
        <v>2453</v>
      </c>
      <c r="M340" s="163">
        <v>1</v>
      </c>
      <c r="N340" s="46">
        <v>53.769999999999996</v>
      </c>
      <c r="O340" s="47">
        <f t="shared" si="116"/>
        <v>4562.9222</v>
      </c>
      <c r="P340" s="164">
        <f t="shared" si="117"/>
        <v>53.769999999999996</v>
      </c>
      <c r="Q340" s="165">
        <f t="shared" si="118"/>
        <v>4562.9222</v>
      </c>
      <c r="R340" s="166"/>
      <c r="S340" s="167">
        <f t="shared" si="108"/>
        <v>0</v>
      </c>
      <c r="T340" s="168">
        <f t="shared" si="109"/>
        <v>0</v>
      </c>
      <c r="U340" s="169"/>
      <c r="V340" s="170" t="s">
        <v>2455</v>
      </c>
      <c r="W340" s="169"/>
      <c r="X340" s="160" t="s">
        <v>2469</v>
      </c>
      <c r="Y340" s="160"/>
      <c r="Z340" s="160" t="s">
        <v>2667</v>
      </c>
      <c r="AA340" s="171" t="s">
        <v>2463</v>
      </c>
    </row>
    <row r="341" spans="1:27" s="172" customFormat="1" x14ac:dyDescent="0.35">
      <c r="A341" s="157">
        <v>28</v>
      </c>
      <c r="B341" s="158" t="s">
        <v>615</v>
      </c>
      <c r="C341" s="159" t="s">
        <v>39</v>
      </c>
      <c r="D341" s="158" t="s">
        <v>37</v>
      </c>
      <c r="E341" s="160" t="s">
        <v>574</v>
      </c>
      <c r="F341" s="160" t="s">
        <v>575</v>
      </c>
      <c r="G341" s="160" t="s">
        <v>611</v>
      </c>
      <c r="H341" s="161" t="s">
        <v>50</v>
      </c>
      <c r="I341" s="162" t="s">
        <v>51</v>
      </c>
      <c r="J341" s="162"/>
      <c r="K341" s="162" t="s">
        <v>45</v>
      </c>
      <c r="L341" s="163" t="s">
        <v>2453</v>
      </c>
      <c r="M341" s="163">
        <v>1</v>
      </c>
      <c r="N341" s="46">
        <v>28.53</v>
      </c>
      <c r="O341" s="47">
        <f t="shared" si="116"/>
        <v>2421.0558000000001</v>
      </c>
      <c r="P341" s="164">
        <f t="shared" si="117"/>
        <v>28.53</v>
      </c>
      <c r="Q341" s="165">
        <f t="shared" si="118"/>
        <v>2421.0558000000001</v>
      </c>
      <c r="R341" s="166"/>
      <c r="S341" s="167">
        <f t="shared" si="108"/>
        <v>0</v>
      </c>
      <c r="T341" s="168">
        <f t="shared" si="109"/>
        <v>0</v>
      </c>
      <c r="U341" s="169"/>
      <c r="V341" s="170" t="s">
        <v>2455</v>
      </c>
      <c r="W341" s="169"/>
      <c r="X341" s="160" t="s">
        <v>2469</v>
      </c>
      <c r="Y341" s="160"/>
      <c r="Z341" s="160" t="s">
        <v>2667</v>
      </c>
      <c r="AA341" s="171" t="s">
        <v>2463</v>
      </c>
    </row>
    <row r="342" spans="1:27" s="172" customFormat="1" x14ac:dyDescent="0.35">
      <c r="A342" s="157">
        <v>46</v>
      </c>
      <c r="B342" s="158" t="s">
        <v>616</v>
      </c>
      <c r="C342" s="159" t="s">
        <v>39</v>
      </c>
      <c r="D342" s="158" t="s">
        <v>37</v>
      </c>
      <c r="E342" s="160" t="s">
        <v>574</v>
      </c>
      <c r="F342" s="160" t="s">
        <v>575</v>
      </c>
      <c r="G342" s="160" t="s">
        <v>611</v>
      </c>
      <c r="H342" s="161" t="s">
        <v>50</v>
      </c>
      <c r="I342" s="162" t="s">
        <v>51</v>
      </c>
      <c r="J342" s="162"/>
      <c r="K342" s="162" t="s">
        <v>45</v>
      </c>
      <c r="L342" s="163" t="s">
        <v>2453</v>
      </c>
      <c r="M342" s="163">
        <v>1</v>
      </c>
      <c r="N342" s="46">
        <v>34.65</v>
      </c>
      <c r="O342" s="47">
        <f t="shared" si="116"/>
        <v>2940.3989999999999</v>
      </c>
      <c r="P342" s="164">
        <f t="shared" si="117"/>
        <v>34.65</v>
      </c>
      <c r="Q342" s="165">
        <f t="shared" si="118"/>
        <v>2940.3989999999999</v>
      </c>
      <c r="R342" s="166"/>
      <c r="S342" s="167">
        <f t="shared" si="108"/>
        <v>0</v>
      </c>
      <c r="T342" s="168">
        <f t="shared" si="109"/>
        <v>0</v>
      </c>
      <c r="U342" s="169"/>
      <c r="V342" s="170" t="s">
        <v>2455</v>
      </c>
      <c r="W342" s="169"/>
      <c r="X342" s="160" t="s">
        <v>2469</v>
      </c>
      <c r="Y342" s="160"/>
      <c r="Z342" s="160" t="s">
        <v>2667</v>
      </c>
      <c r="AA342" s="171" t="s">
        <v>2463</v>
      </c>
    </row>
    <row r="343" spans="1:27" s="172" customFormat="1" x14ac:dyDescent="0.35">
      <c r="A343" s="157">
        <v>7</v>
      </c>
      <c r="B343" s="158" t="s">
        <v>617</v>
      </c>
      <c r="C343" s="159" t="s">
        <v>39</v>
      </c>
      <c r="D343" s="158" t="s">
        <v>37</v>
      </c>
      <c r="E343" s="160" t="s">
        <v>574</v>
      </c>
      <c r="F343" s="160" t="s">
        <v>575</v>
      </c>
      <c r="G343" s="160" t="s">
        <v>618</v>
      </c>
      <c r="H343" s="161" t="s">
        <v>50</v>
      </c>
      <c r="I343" s="162" t="s">
        <v>58</v>
      </c>
      <c r="J343" s="162"/>
      <c r="K343" s="162" t="s">
        <v>45</v>
      </c>
      <c r="L343" s="163" t="s">
        <v>2451</v>
      </c>
      <c r="M343" s="163">
        <v>1</v>
      </c>
      <c r="N343" s="46">
        <v>34.79</v>
      </c>
      <c r="O343" s="47">
        <f t="shared" si="116"/>
        <v>2952.2793999999999</v>
      </c>
      <c r="P343" s="164">
        <f t="shared" si="117"/>
        <v>34.79</v>
      </c>
      <c r="Q343" s="165">
        <f t="shared" si="118"/>
        <v>2952.2793999999999</v>
      </c>
      <c r="R343" s="166"/>
      <c r="S343" s="167">
        <f t="shared" si="108"/>
        <v>0</v>
      </c>
      <c r="T343" s="168">
        <f t="shared" si="109"/>
        <v>0</v>
      </c>
      <c r="U343" s="169"/>
      <c r="V343" s="170" t="s">
        <v>2455</v>
      </c>
      <c r="W343" s="169"/>
      <c r="X343" s="160" t="s">
        <v>2469</v>
      </c>
      <c r="Y343" s="160"/>
      <c r="Z343" s="160" t="s">
        <v>2668</v>
      </c>
      <c r="AA343" s="171" t="s">
        <v>2463</v>
      </c>
    </row>
    <row r="344" spans="1:27" s="126" customFormat="1" hidden="1" x14ac:dyDescent="0.35">
      <c r="A344" s="144">
        <v>0</v>
      </c>
      <c r="B344" s="109" t="s">
        <v>619</v>
      </c>
      <c r="C344" s="110" t="s">
        <v>39</v>
      </c>
      <c r="D344" s="109" t="s">
        <v>37</v>
      </c>
      <c r="E344" s="115" t="s">
        <v>574</v>
      </c>
      <c r="F344" s="115" t="s">
        <v>575</v>
      </c>
      <c r="G344" s="115" t="s">
        <v>620</v>
      </c>
      <c r="H344" s="116" t="s">
        <v>64</v>
      </c>
      <c r="I344" s="117" t="s">
        <v>45</v>
      </c>
      <c r="J344" s="117"/>
      <c r="K344" s="117" t="s">
        <v>45</v>
      </c>
      <c r="L344" s="114" t="s">
        <v>2453</v>
      </c>
      <c r="M344" s="114">
        <v>5</v>
      </c>
      <c r="N344" s="148">
        <v>15.04</v>
      </c>
      <c r="O344" s="149">
        <f t="shared" si="116"/>
        <v>1276.2944</v>
      </c>
      <c r="P344" s="118">
        <f t="shared" si="117"/>
        <v>15.04</v>
      </c>
      <c r="Q344" s="119">
        <f t="shared" si="118"/>
        <v>1276.2944</v>
      </c>
      <c r="R344" s="120"/>
      <c r="S344" s="121">
        <f t="shared" si="108"/>
        <v>0</v>
      </c>
      <c r="T344" s="122">
        <f t="shared" si="109"/>
        <v>0</v>
      </c>
      <c r="U344" s="123"/>
      <c r="V344" s="124" t="s">
        <v>2455</v>
      </c>
      <c r="W344" s="114"/>
      <c r="X344" s="115" t="s">
        <v>2469</v>
      </c>
      <c r="Y344" s="115"/>
      <c r="Z344" s="115" t="s">
        <v>2669</v>
      </c>
      <c r="AA344" s="125" t="s">
        <v>2463</v>
      </c>
    </row>
    <row r="345" spans="1:27" s="172" customFormat="1" x14ac:dyDescent="0.35">
      <c r="A345" s="157">
        <v>5</v>
      </c>
      <c r="B345" s="158" t="s">
        <v>621</v>
      </c>
      <c r="C345" s="159" t="s">
        <v>39</v>
      </c>
      <c r="D345" s="158" t="s">
        <v>37</v>
      </c>
      <c r="E345" s="160" t="s">
        <v>574</v>
      </c>
      <c r="F345" s="160" t="s">
        <v>575</v>
      </c>
      <c r="G345" s="160" t="s">
        <v>622</v>
      </c>
      <c r="H345" s="161" t="s">
        <v>50</v>
      </c>
      <c r="I345" s="162"/>
      <c r="J345" s="162" t="s">
        <v>51</v>
      </c>
      <c r="K345" s="162" t="s">
        <v>94</v>
      </c>
      <c r="L345" s="163" t="s">
        <v>2453</v>
      </c>
      <c r="M345" s="163">
        <v>1</v>
      </c>
      <c r="N345" s="46">
        <v>41.87</v>
      </c>
      <c r="O345" s="47">
        <f t="shared" si="116"/>
        <v>3553.0881999999997</v>
      </c>
      <c r="P345" s="164">
        <f t="shared" si="117"/>
        <v>41.87</v>
      </c>
      <c r="Q345" s="165">
        <f t="shared" si="118"/>
        <v>3553.0881999999997</v>
      </c>
      <c r="R345" s="166"/>
      <c r="S345" s="167">
        <f t="shared" si="108"/>
        <v>0</v>
      </c>
      <c r="T345" s="168">
        <f t="shared" si="109"/>
        <v>0</v>
      </c>
      <c r="U345" s="169"/>
      <c r="V345" s="170" t="s">
        <v>2455</v>
      </c>
      <c r="W345" s="169"/>
      <c r="X345" s="160" t="s">
        <v>2469</v>
      </c>
      <c r="Y345" s="160"/>
      <c r="Z345" s="160" t="s">
        <v>2670</v>
      </c>
      <c r="AA345" s="171" t="s">
        <v>2463</v>
      </c>
    </row>
    <row r="346" spans="1:27" s="126" customFormat="1" hidden="1" x14ac:dyDescent="0.35">
      <c r="A346" s="144">
        <v>0</v>
      </c>
      <c r="B346" s="109" t="s">
        <v>623</v>
      </c>
      <c r="C346" s="110" t="s">
        <v>39</v>
      </c>
      <c r="D346" s="109" t="s">
        <v>37</v>
      </c>
      <c r="E346" s="115" t="s">
        <v>574</v>
      </c>
      <c r="F346" s="115" t="s">
        <v>575</v>
      </c>
      <c r="G346" s="115" t="s">
        <v>624</v>
      </c>
      <c r="H346" s="116" t="s">
        <v>158</v>
      </c>
      <c r="I346" s="117" t="s">
        <v>45</v>
      </c>
      <c r="J346" s="117"/>
      <c r="K346" s="117" t="s">
        <v>45</v>
      </c>
      <c r="L346" s="114" t="s">
        <v>2451</v>
      </c>
      <c r="M346" s="114">
        <v>5</v>
      </c>
      <c r="N346" s="148">
        <v>9.67</v>
      </c>
      <c r="O346" s="149">
        <f t="shared" si="116"/>
        <v>820.59619999999995</v>
      </c>
      <c r="P346" s="118">
        <f t="shared" si="117"/>
        <v>9.67</v>
      </c>
      <c r="Q346" s="119">
        <f t="shared" si="118"/>
        <v>820.59619999999995</v>
      </c>
      <c r="R346" s="120"/>
      <c r="S346" s="121">
        <f t="shared" si="108"/>
        <v>0</v>
      </c>
      <c r="T346" s="122">
        <f t="shared" si="109"/>
        <v>0</v>
      </c>
      <c r="U346" s="123"/>
      <c r="V346" s="124" t="s">
        <v>2455</v>
      </c>
      <c r="W346" s="114"/>
      <c r="X346" s="115" t="s">
        <v>2472</v>
      </c>
      <c r="Y346" s="115"/>
      <c r="Z346" s="115" t="s">
        <v>2671</v>
      </c>
      <c r="AA346" s="125" t="s">
        <v>2463</v>
      </c>
    </row>
    <row r="347" spans="1:27" s="126" customFormat="1" hidden="1" x14ac:dyDescent="0.35">
      <c r="A347" s="144">
        <v>0</v>
      </c>
      <c r="B347" s="109" t="s">
        <v>625</v>
      </c>
      <c r="C347" s="110" t="s">
        <v>39</v>
      </c>
      <c r="D347" s="109" t="s">
        <v>37</v>
      </c>
      <c r="E347" s="115" t="s">
        <v>574</v>
      </c>
      <c r="F347" s="115" t="s">
        <v>575</v>
      </c>
      <c r="G347" s="115" t="s">
        <v>624</v>
      </c>
      <c r="H347" s="116" t="s">
        <v>98</v>
      </c>
      <c r="I347" s="117" t="s">
        <v>169</v>
      </c>
      <c r="J347" s="117"/>
      <c r="K347" s="117" t="s">
        <v>45</v>
      </c>
      <c r="L347" s="114" t="s">
        <v>2453</v>
      </c>
      <c r="M347" s="114">
        <v>5</v>
      </c>
      <c r="N347" s="148">
        <v>15.25</v>
      </c>
      <c r="O347" s="149">
        <f t="shared" si="116"/>
        <v>1294.115</v>
      </c>
      <c r="P347" s="118">
        <f t="shared" si="117"/>
        <v>15.25</v>
      </c>
      <c r="Q347" s="119">
        <f t="shared" si="118"/>
        <v>1294.115</v>
      </c>
      <c r="R347" s="120"/>
      <c r="S347" s="121">
        <f t="shared" si="108"/>
        <v>0</v>
      </c>
      <c r="T347" s="122">
        <f t="shared" si="109"/>
        <v>0</v>
      </c>
      <c r="U347" s="123"/>
      <c r="V347" s="124" t="s">
        <v>2455</v>
      </c>
      <c r="W347" s="123"/>
      <c r="X347" s="115" t="s">
        <v>2472</v>
      </c>
      <c r="Y347" s="115"/>
      <c r="Z347" s="115" t="s">
        <v>2671</v>
      </c>
      <c r="AA347" s="125" t="s">
        <v>2463</v>
      </c>
    </row>
    <row r="348" spans="1:27" s="172" customFormat="1" x14ac:dyDescent="0.35">
      <c r="A348" s="157" t="s">
        <v>3900</v>
      </c>
      <c r="B348" s="158" t="s">
        <v>626</v>
      </c>
      <c r="C348" s="159" t="s">
        <v>39</v>
      </c>
      <c r="D348" s="158" t="s">
        <v>37</v>
      </c>
      <c r="E348" s="160" t="s">
        <v>574</v>
      </c>
      <c r="F348" s="160" t="s">
        <v>575</v>
      </c>
      <c r="G348" s="160" t="s">
        <v>624</v>
      </c>
      <c r="H348" s="161" t="s">
        <v>64</v>
      </c>
      <c r="I348" s="162" t="s">
        <v>45</v>
      </c>
      <c r="J348" s="162"/>
      <c r="K348" s="162" t="s">
        <v>45</v>
      </c>
      <c r="L348" s="163" t="s">
        <v>2453</v>
      </c>
      <c r="M348" s="163">
        <v>5</v>
      </c>
      <c r="N348" s="46">
        <v>15.04</v>
      </c>
      <c r="O348" s="47">
        <f t="shared" si="116"/>
        <v>1276.2944</v>
      </c>
      <c r="P348" s="164">
        <f t="shared" si="117"/>
        <v>15.04</v>
      </c>
      <c r="Q348" s="165">
        <f t="shared" si="118"/>
        <v>1276.2944</v>
      </c>
      <c r="R348" s="166"/>
      <c r="S348" s="167">
        <f t="shared" si="108"/>
        <v>0</v>
      </c>
      <c r="T348" s="168">
        <f t="shared" si="109"/>
        <v>0</v>
      </c>
      <c r="U348" s="169"/>
      <c r="V348" s="170" t="s">
        <v>2455</v>
      </c>
      <c r="W348" s="169"/>
      <c r="X348" s="160" t="s">
        <v>2472</v>
      </c>
      <c r="Y348" s="160"/>
      <c r="Z348" s="160" t="s">
        <v>2671</v>
      </c>
      <c r="AA348" s="171" t="s">
        <v>2463</v>
      </c>
    </row>
    <row r="349" spans="1:27" s="172" customFormat="1" x14ac:dyDescent="0.35">
      <c r="A349" s="157">
        <v>4</v>
      </c>
      <c r="B349" s="158" t="s">
        <v>627</v>
      </c>
      <c r="C349" s="159" t="s">
        <v>39</v>
      </c>
      <c r="D349" s="158" t="s">
        <v>37</v>
      </c>
      <c r="E349" s="160" t="s">
        <v>574</v>
      </c>
      <c r="F349" s="160" t="s">
        <v>575</v>
      </c>
      <c r="G349" s="160" t="s">
        <v>624</v>
      </c>
      <c r="H349" s="161" t="s">
        <v>50</v>
      </c>
      <c r="I349" s="162" t="s">
        <v>51</v>
      </c>
      <c r="J349" s="162"/>
      <c r="K349" s="162" t="s">
        <v>45</v>
      </c>
      <c r="L349" s="163" t="s">
        <v>2453</v>
      </c>
      <c r="M349" s="163">
        <v>1</v>
      </c>
      <c r="N349" s="148">
        <v>34.65</v>
      </c>
      <c r="O349" s="149">
        <f t="shared" si="116"/>
        <v>2940.3989999999999</v>
      </c>
      <c r="P349" s="164">
        <f t="shared" si="117"/>
        <v>34.65</v>
      </c>
      <c r="Q349" s="165">
        <f t="shared" si="118"/>
        <v>2940.3989999999999</v>
      </c>
      <c r="R349" s="166"/>
      <c r="S349" s="167">
        <f t="shared" si="108"/>
        <v>0</v>
      </c>
      <c r="T349" s="168">
        <f t="shared" si="109"/>
        <v>0</v>
      </c>
      <c r="U349" s="169"/>
      <c r="V349" s="170" t="s">
        <v>2455</v>
      </c>
      <c r="W349" s="169"/>
      <c r="X349" s="160" t="s">
        <v>2472</v>
      </c>
      <c r="Y349" s="160"/>
      <c r="Z349" s="160" t="s">
        <v>2671</v>
      </c>
      <c r="AA349" s="171" t="s">
        <v>2463</v>
      </c>
    </row>
    <row r="350" spans="1:27" s="126" customFormat="1" hidden="1" x14ac:dyDescent="0.35">
      <c r="A350" s="144">
        <v>0</v>
      </c>
      <c r="B350" s="109" t="s">
        <v>628</v>
      </c>
      <c r="C350" s="110" t="s">
        <v>39</v>
      </c>
      <c r="D350" s="109" t="s">
        <v>37</v>
      </c>
      <c r="E350" s="115" t="s">
        <v>574</v>
      </c>
      <c r="F350" s="115" t="s">
        <v>575</v>
      </c>
      <c r="G350" s="115" t="s">
        <v>624</v>
      </c>
      <c r="H350" s="116" t="s">
        <v>50</v>
      </c>
      <c r="I350" s="117"/>
      <c r="J350" s="117" t="s">
        <v>51</v>
      </c>
      <c r="K350" s="117" t="s">
        <v>629</v>
      </c>
      <c r="L350" s="114" t="s">
        <v>2453</v>
      </c>
      <c r="M350" s="114">
        <v>1</v>
      </c>
      <c r="N350" s="46">
        <v>48.309999999999995</v>
      </c>
      <c r="O350" s="47">
        <f t="shared" si="116"/>
        <v>4099.5865999999996</v>
      </c>
      <c r="P350" s="118">
        <f t="shared" si="117"/>
        <v>48.309999999999995</v>
      </c>
      <c r="Q350" s="119">
        <f t="shared" si="118"/>
        <v>4099.5865999999996</v>
      </c>
      <c r="R350" s="120"/>
      <c r="S350" s="121">
        <f t="shared" si="108"/>
        <v>0</v>
      </c>
      <c r="T350" s="122">
        <f t="shared" si="109"/>
        <v>0</v>
      </c>
      <c r="U350" s="123"/>
      <c r="V350" s="124" t="s">
        <v>2455</v>
      </c>
      <c r="W350" s="123"/>
      <c r="X350" s="115" t="s">
        <v>2472</v>
      </c>
      <c r="Y350" s="115"/>
      <c r="Z350" s="115" t="s">
        <v>2671</v>
      </c>
      <c r="AA350" s="147" t="s">
        <v>2463</v>
      </c>
    </row>
    <row r="351" spans="1:27" s="126" customFormat="1" hidden="1" x14ac:dyDescent="0.35">
      <c r="A351" s="144">
        <v>0</v>
      </c>
      <c r="B351" s="109" t="s">
        <v>630</v>
      </c>
      <c r="C351" s="110" t="s">
        <v>39</v>
      </c>
      <c r="D351" s="109" t="s">
        <v>37</v>
      </c>
      <c r="E351" s="115" t="s">
        <v>574</v>
      </c>
      <c r="F351" s="115" t="s">
        <v>575</v>
      </c>
      <c r="G351" s="115" t="s">
        <v>624</v>
      </c>
      <c r="H351" s="116" t="s">
        <v>50</v>
      </c>
      <c r="I351" s="117"/>
      <c r="J351" s="117" t="s">
        <v>51</v>
      </c>
      <c r="K351" s="117" t="s">
        <v>94</v>
      </c>
      <c r="L351" s="114" t="s">
        <v>2453</v>
      </c>
      <c r="M351" s="114">
        <v>1</v>
      </c>
      <c r="N351" s="46">
        <v>41.87</v>
      </c>
      <c r="O351" s="47">
        <f t="shared" si="116"/>
        <v>3553.0881999999997</v>
      </c>
      <c r="P351" s="118">
        <f t="shared" si="117"/>
        <v>41.87</v>
      </c>
      <c r="Q351" s="119">
        <f t="shared" si="118"/>
        <v>3553.0881999999997</v>
      </c>
      <c r="R351" s="120"/>
      <c r="S351" s="121">
        <f t="shared" si="108"/>
        <v>0</v>
      </c>
      <c r="T351" s="122">
        <f t="shared" si="109"/>
        <v>0</v>
      </c>
      <c r="U351" s="123"/>
      <c r="V351" s="124" t="s">
        <v>2455</v>
      </c>
      <c r="W351" s="123"/>
      <c r="X351" s="115" t="s">
        <v>2472</v>
      </c>
      <c r="Y351" s="115"/>
      <c r="Z351" s="115" t="s">
        <v>2671</v>
      </c>
      <c r="AA351" s="147" t="s">
        <v>2463</v>
      </c>
    </row>
    <row r="352" spans="1:27" s="172" customFormat="1" x14ac:dyDescent="0.35">
      <c r="A352" s="157">
        <v>40</v>
      </c>
      <c r="B352" s="158" t="s">
        <v>631</v>
      </c>
      <c r="C352" s="159" t="s">
        <v>39</v>
      </c>
      <c r="D352" s="158" t="s">
        <v>37</v>
      </c>
      <c r="E352" s="160" t="s">
        <v>574</v>
      </c>
      <c r="F352" s="160" t="s">
        <v>575</v>
      </c>
      <c r="G352" s="160" t="s">
        <v>632</v>
      </c>
      <c r="H352" s="161" t="s">
        <v>64</v>
      </c>
      <c r="I352" s="162" t="s">
        <v>78</v>
      </c>
      <c r="J352" s="162"/>
      <c r="K352" s="162" t="s">
        <v>45</v>
      </c>
      <c r="L352" s="163" t="s">
        <v>2451</v>
      </c>
      <c r="M352" s="163">
        <v>5</v>
      </c>
      <c r="N352" s="46">
        <v>17.55</v>
      </c>
      <c r="O352" s="47">
        <f t="shared" si="116"/>
        <v>1489.2930000000001</v>
      </c>
      <c r="P352" s="164">
        <f t="shared" si="117"/>
        <v>17.55</v>
      </c>
      <c r="Q352" s="165">
        <f t="shared" si="118"/>
        <v>1489.2930000000001</v>
      </c>
      <c r="R352" s="166"/>
      <c r="S352" s="167">
        <f t="shared" si="108"/>
        <v>0</v>
      </c>
      <c r="T352" s="168">
        <f t="shared" si="109"/>
        <v>0</v>
      </c>
      <c r="U352" s="169"/>
      <c r="V352" s="170" t="s">
        <v>2455</v>
      </c>
      <c r="W352" s="169"/>
      <c r="X352" s="160" t="s">
        <v>2472</v>
      </c>
      <c r="Y352" s="160"/>
      <c r="Z352" s="160" t="s">
        <v>2672</v>
      </c>
      <c r="AA352" s="171" t="s">
        <v>2463</v>
      </c>
    </row>
    <row r="353" spans="1:27" s="126" customFormat="1" hidden="1" x14ac:dyDescent="0.35">
      <c r="A353" s="144">
        <v>0</v>
      </c>
      <c r="B353" s="109" t="s">
        <v>633</v>
      </c>
      <c r="C353" s="110" t="s">
        <v>39</v>
      </c>
      <c r="D353" s="109" t="s">
        <v>37</v>
      </c>
      <c r="E353" s="115" t="s">
        <v>574</v>
      </c>
      <c r="F353" s="115" t="s">
        <v>575</v>
      </c>
      <c r="G353" s="115" t="s">
        <v>632</v>
      </c>
      <c r="H353" s="116" t="s">
        <v>64</v>
      </c>
      <c r="I353" s="117" t="s">
        <v>116</v>
      </c>
      <c r="J353" s="117"/>
      <c r="K353" s="117" t="s">
        <v>45</v>
      </c>
      <c r="L353" s="114" t="s">
        <v>2451</v>
      </c>
      <c r="M353" s="114">
        <v>5</v>
      </c>
      <c r="N353" s="148">
        <v>21.200000000000003</v>
      </c>
      <c r="O353" s="149">
        <f t="shared" si="116"/>
        <v>1799.0320000000002</v>
      </c>
      <c r="P353" s="118">
        <f t="shared" si="117"/>
        <v>21.200000000000003</v>
      </c>
      <c r="Q353" s="119">
        <f t="shared" si="118"/>
        <v>1799.0320000000002</v>
      </c>
      <c r="R353" s="120"/>
      <c r="S353" s="121">
        <f t="shared" si="108"/>
        <v>0</v>
      </c>
      <c r="T353" s="122">
        <f t="shared" si="109"/>
        <v>0</v>
      </c>
      <c r="U353" s="123"/>
      <c r="V353" s="124" t="s">
        <v>2455</v>
      </c>
      <c r="W353" s="114"/>
      <c r="X353" s="115" t="s">
        <v>2472</v>
      </c>
      <c r="Y353" s="115"/>
      <c r="Z353" s="115" t="s">
        <v>2672</v>
      </c>
      <c r="AA353" s="125" t="s">
        <v>2463</v>
      </c>
    </row>
    <row r="354" spans="1:27" s="172" customFormat="1" x14ac:dyDescent="0.35">
      <c r="A354" s="157">
        <v>70</v>
      </c>
      <c r="B354" s="158" t="s">
        <v>634</v>
      </c>
      <c r="C354" s="159" t="s">
        <v>39</v>
      </c>
      <c r="D354" s="158" t="s">
        <v>37</v>
      </c>
      <c r="E354" s="160" t="s">
        <v>574</v>
      </c>
      <c r="F354" s="160" t="s">
        <v>575</v>
      </c>
      <c r="G354" s="160" t="s">
        <v>632</v>
      </c>
      <c r="H354" s="161" t="s">
        <v>50</v>
      </c>
      <c r="I354" s="162" t="s">
        <v>45</v>
      </c>
      <c r="J354" s="162"/>
      <c r="K354" s="162" t="s">
        <v>45</v>
      </c>
      <c r="L354" s="163" t="s">
        <v>2453</v>
      </c>
      <c r="M354" s="163">
        <v>1</v>
      </c>
      <c r="N354" s="46">
        <v>36</v>
      </c>
      <c r="O354" s="47">
        <f t="shared" si="116"/>
        <v>3054.96</v>
      </c>
      <c r="P354" s="164">
        <f t="shared" si="117"/>
        <v>36</v>
      </c>
      <c r="Q354" s="165">
        <f t="shared" si="118"/>
        <v>3054.96</v>
      </c>
      <c r="R354" s="166"/>
      <c r="S354" s="167">
        <f t="shared" si="108"/>
        <v>0</v>
      </c>
      <c r="T354" s="168">
        <f t="shared" si="109"/>
        <v>0</v>
      </c>
      <c r="U354" s="169"/>
      <c r="V354" s="170" t="s">
        <v>2455</v>
      </c>
      <c r="W354" s="169"/>
      <c r="X354" s="160" t="s">
        <v>2472</v>
      </c>
      <c r="Y354" s="160"/>
      <c r="Z354" s="160" t="s">
        <v>2672</v>
      </c>
      <c r="AA354" s="171" t="s">
        <v>2463</v>
      </c>
    </row>
    <row r="355" spans="1:27" s="172" customFormat="1" x14ac:dyDescent="0.35">
      <c r="A355" s="157">
        <v>13</v>
      </c>
      <c r="B355" s="158" t="s">
        <v>635</v>
      </c>
      <c r="C355" s="159" t="s">
        <v>39</v>
      </c>
      <c r="D355" s="158" t="s">
        <v>37</v>
      </c>
      <c r="E355" s="160" t="s">
        <v>574</v>
      </c>
      <c r="F355" s="160" t="s">
        <v>575</v>
      </c>
      <c r="G355" s="160" t="s">
        <v>632</v>
      </c>
      <c r="H355" s="161" t="s">
        <v>50</v>
      </c>
      <c r="I355" s="162" t="s">
        <v>51</v>
      </c>
      <c r="J355" s="162"/>
      <c r="K355" s="162" t="s">
        <v>45</v>
      </c>
      <c r="L355" s="163" t="s">
        <v>2453</v>
      </c>
      <c r="M355" s="163">
        <v>1</v>
      </c>
      <c r="N355" s="46">
        <v>28.53</v>
      </c>
      <c r="O355" s="47">
        <f t="shared" si="116"/>
        <v>2421.0558000000001</v>
      </c>
      <c r="P355" s="164">
        <f t="shared" si="117"/>
        <v>28.53</v>
      </c>
      <c r="Q355" s="165">
        <f t="shared" si="118"/>
        <v>2421.0558000000001</v>
      </c>
      <c r="R355" s="166"/>
      <c r="S355" s="167">
        <f t="shared" si="108"/>
        <v>0</v>
      </c>
      <c r="T355" s="168">
        <f t="shared" si="109"/>
        <v>0</v>
      </c>
      <c r="U355" s="169"/>
      <c r="V355" s="170" t="s">
        <v>2455</v>
      </c>
      <c r="W355" s="169"/>
      <c r="X355" s="160" t="s">
        <v>2472</v>
      </c>
      <c r="Y355" s="160"/>
      <c r="Z355" s="160" t="s">
        <v>2672</v>
      </c>
      <c r="AA355" s="171" t="s">
        <v>2463</v>
      </c>
    </row>
    <row r="356" spans="1:27" s="172" customFormat="1" x14ac:dyDescent="0.35">
      <c r="A356" s="157">
        <v>68</v>
      </c>
      <c r="B356" s="158" t="s">
        <v>636</v>
      </c>
      <c r="C356" s="159" t="s">
        <v>39</v>
      </c>
      <c r="D356" s="158" t="s">
        <v>37</v>
      </c>
      <c r="E356" s="160" t="s">
        <v>574</v>
      </c>
      <c r="F356" s="160" t="s">
        <v>575</v>
      </c>
      <c r="G356" s="160" t="s">
        <v>632</v>
      </c>
      <c r="H356" s="161" t="s">
        <v>50</v>
      </c>
      <c r="I356" s="162" t="s">
        <v>51</v>
      </c>
      <c r="J356" s="162"/>
      <c r="K356" s="162" t="s">
        <v>45</v>
      </c>
      <c r="L356" s="163" t="s">
        <v>2453</v>
      </c>
      <c r="M356" s="163">
        <v>1</v>
      </c>
      <c r="N356" s="46">
        <v>34.65</v>
      </c>
      <c r="O356" s="47">
        <f t="shared" si="116"/>
        <v>2940.3989999999999</v>
      </c>
      <c r="P356" s="164">
        <f t="shared" si="117"/>
        <v>34.65</v>
      </c>
      <c r="Q356" s="165">
        <f t="shared" si="118"/>
        <v>2940.3989999999999</v>
      </c>
      <c r="R356" s="166"/>
      <c r="S356" s="167">
        <f t="shared" si="108"/>
        <v>0</v>
      </c>
      <c r="T356" s="168">
        <f t="shared" si="109"/>
        <v>0</v>
      </c>
      <c r="U356" s="169"/>
      <c r="V356" s="170" t="s">
        <v>2455</v>
      </c>
      <c r="W356" s="169"/>
      <c r="X356" s="160" t="s">
        <v>2472</v>
      </c>
      <c r="Y356" s="160"/>
      <c r="Z356" s="160" t="s">
        <v>2672</v>
      </c>
      <c r="AA356" s="171" t="s">
        <v>2463</v>
      </c>
    </row>
    <row r="357" spans="1:27" s="172" customFormat="1" x14ac:dyDescent="0.35">
      <c r="A357" s="157">
        <v>9</v>
      </c>
      <c r="B357" s="158" t="s">
        <v>637</v>
      </c>
      <c r="C357" s="159" t="s">
        <v>39</v>
      </c>
      <c r="D357" s="158" t="s">
        <v>37</v>
      </c>
      <c r="E357" s="160" t="s">
        <v>574</v>
      </c>
      <c r="F357" s="160" t="s">
        <v>575</v>
      </c>
      <c r="G357" s="160" t="s">
        <v>632</v>
      </c>
      <c r="H357" s="161" t="s">
        <v>50</v>
      </c>
      <c r="I357" s="162"/>
      <c r="J357" s="162" t="s">
        <v>51</v>
      </c>
      <c r="K357" s="162" t="s">
        <v>94</v>
      </c>
      <c r="L357" s="163" t="s">
        <v>2453</v>
      </c>
      <c r="M357" s="163">
        <v>1</v>
      </c>
      <c r="N357" s="46">
        <v>41.87</v>
      </c>
      <c r="O357" s="47">
        <f t="shared" si="116"/>
        <v>3553.0881999999997</v>
      </c>
      <c r="P357" s="164">
        <f t="shared" si="117"/>
        <v>41.87</v>
      </c>
      <c r="Q357" s="165">
        <f t="shared" si="118"/>
        <v>3553.0881999999997</v>
      </c>
      <c r="R357" s="166"/>
      <c r="S357" s="167">
        <f t="shared" si="108"/>
        <v>0</v>
      </c>
      <c r="T357" s="168">
        <f t="shared" si="109"/>
        <v>0</v>
      </c>
      <c r="U357" s="169"/>
      <c r="V357" s="170" t="s">
        <v>2455</v>
      </c>
      <c r="W357" s="169"/>
      <c r="X357" s="160" t="s">
        <v>2472</v>
      </c>
      <c r="Y357" s="160"/>
      <c r="Z357" s="160" t="s">
        <v>2672</v>
      </c>
      <c r="AA357" s="171" t="s">
        <v>2463</v>
      </c>
    </row>
    <row r="358" spans="1:27" s="126" customFormat="1" hidden="1" x14ac:dyDescent="0.35">
      <c r="A358" s="144">
        <v>0</v>
      </c>
      <c r="B358" s="109" t="s">
        <v>638</v>
      </c>
      <c r="C358" s="110" t="s">
        <v>39</v>
      </c>
      <c r="D358" s="109" t="s">
        <v>37</v>
      </c>
      <c r="E358" s="115" t="s">
        <v>574</v>
      </c>
      <c r="F358" s="115" t="s">
        <v>575</v>
      </c>
      <c r="G358" s="115" t="s">
        <v>632</v>
      </c>
      <c r="H358" s="116" t="s">
        <v>50</v>
      </c>
      <c r="I358" s="117"/>
      <c r="J358" s="117" t="s">
        <v>78</v>
      </c>
      <c r="K358" s="117" t="s">
        <v>395</v>
      </c>
      <c r="L358" s="114" t="s">
        <v>2453</v>
      </c>
      <c r="M358" s="114">
        <v>1</v>
      </c>
      <c r="N358" s="148">
        <v>48.309999999999995</v>
      </c>
      <c r="O358" s="149">
        <f t="shared" si="116"/>
        <v>4099.5865999999996</v>
      </c>
      <c r="P358" s="118">
        <f t="shared" si="117"/>
        <v>48.309999999999995</v>
      </c>
      <c r="Q358" s="119">
        <f t="shared" si="118"/>
        <v>4099.5865999999996</v>
      </c>
      <c r="R358" s="120"/>
      <c r="S358" s="121">
        <f t="shared" si="108"/>
        <v>0</v>
      </c>
      <c r="T358" s="122">
        <f t="shared" si="109"/>
        <v>0</v>
      </c>
      <c r="U358" s="123"/>
      <c r="V358" s="124" t="s">
        <v>2455</v>
      </c>
      <c r="W358" s="123"/>
      <c r="X358" s="115" t="s">
        <v>2472</v>
      </c>
      <c r="Y358" s="115"/>
      <c r="Z358" s="115" t="s">
        <v>2672</v>
      </c>
      <c r="AA358" s="147" t="s">
        <v>2463</v>
      </c>
    </row>
    <row r="359" spans="1:27" s="126" customFormat="1" hidden="1" x14ac:dyDescent="0.35">
      <c r="A359" s="144">
        <v>0</v>
      </c>
      <c r="B359" s="109" t="s">
        <v>639</v>
      </c>
      <c r="C359" s="110" t="s">
        <v>39</v>
      </c>
      <c r="D359" s="109" t="s">
        <v>37</v>
      </c>
      <c r="E359" s="115" t="s">
        <v>574</v>
      </c>
      <c r="F359" s="115" t="s">
        <v>575</v>
      </c>
      <c r="G359" s="115" t="s">
        <v>632</v>
      </c>
      <c r="H359" s="116" t="s">
        <v>105</v>
      </c>
      <c r="I359" s="117" t="s">
        <v>362</v>
      </c>
      <c r="J359" s="117"/>
      <c r="K359" s="117" t="s">
        <v>45</v>
      </c>
      <c r="L359" s="114" t="s">
        <v>2451</v>
      </c>
      <c r="M359" s="114">
        <v>1</v>
      </c>
      <c r="N359" s="148">
        <v>70.03</v>
      </c>
      <c r="O359" s="149">
        <f t="shared" si="116"/>
        <v>5942.7457999999997</v>
      </c>
      <c r="P359" s="118">
        <f t="shared" si="117"/>
        <v>70.03</v>
      </c>
      <c r="Q359" s="119">
        <f t="shared" si="118"/>
        <v>5942.7457999999997</v>
      </c>
      <c r="R359" s="120"/>
      <c r="S359" s="121">
        <f t="shared" si="108"/>
        <v>0</v>
      </c>
      <c r="T359" s="122">
        <f t="shared" si="109"/>
        <v>0</v>
      </c>
      <c r="U359" s="123"/>
      <c r="V359" s="124" t="s">
        <v>2455</v>
      </c>
      <c r="W359" s="114"/>
      <c r="X359" s="115" t="s">
        <v>2472</v>
      </c>
      <c r="Y359" s="115"/>
      <c r="Z359" s="115" t="s">
        <v>2672</v>
      </c>
      <c r="AA359" s="125" t="s">
        <v>2463</v>
      </c>
    </row>
    <row r="360" spans="1:27" s="172" customFormat="1" x14ac:dyDescent="0.35">
      <c r="A360" s="157">
        <v>10</v>
      </c>
      <c r="B360" s="158" t="s">
        <v>3200</v>
      </c>
      <c r="C360" s="159" t="s">
        <v>39</v>
      </c>
      <c r="D360" s="158" t="s">
        <v>37</v>
      </c>
      <c r="E360" s="173" t="s">
        <v>574</v>
      </c>
      <c r="F360" s="173" t="s">
        <v>575</v>
      </c>
      <c r="G360" s="173" t="s">
        <v>3330</v>
      </c>
      <c r="H360" s="174" t="s">
        <v>98</v>
      </c>
      <c r="I360" s="175"/>
      <c r="J360" s="175"/>
      <c r="K360" s="175"/>
      <c r="L360" s="163" t="s">
        <v>2453</v>
      </c>
      <c r="M360" s="163">
        <v>5</v>
      </c>
      <c r="N360" s="46">
        <v>9.2099999999999991</v>
      </c>
      <c r="O360" s="47">
        <f t="shared" si="116"/>
        <v>781.56059999999991</v>
      </c>
      <c r="P360" s="164">
        <f t="shared" si="117"/>
        <v>9.2099999999999991</v>
      </c>
      <c r="Q360" s="165">
        <f t="shared" si="118"/>
        <v>781.56059999999991</v>
      </c>
      <c r="R360" s="166"/>
      <c r="S360" s="167">
        <f t="shared" ref="S360:S426" si="119">IF($R$9="","-",P360*R360)</f>
        <v>0</v>
      </c>
      <c r="T360" s="168">
        <f t="shared" ref="T360:T426" si="120">IF($R$9="","-",Q360*R360)</f>
        <v>0</v>
      </c>
      <c r="U360" s="169"/>
      <c r="V360" s="170" t="s">
        <v>2455</v>
      </c>
      <c r="W360" s="169"/>
      <c r="X360" s="160"/>
      <c r="Y360" s="160"/>
      <c r="Z360" s="160"/>
      <c r="AA360" s="171" t="s">
        <v>2463</v>
      </c>
    </row>
    <row r="361" spans="1:27" s="126" customFormat="1" hidden="1" x14ac:dyDescent="0.35">
      <c r="A361" s="144">
        <v>0</v>
      </c>
      <c r="B361" s="109" t="s">
        <v>3201</v>
      </c>
      <c r="C361" s="110" t="s">
        <v>208</v>
      </c>
      <c r="D361" s="109" t="s">
        <v>37</v>
      </c>
      <c r="E361" s="111" t="s">
        <v>574</v>
      </c>
      <c r="F361" s="111" t="s">
        <v>575</v>
      </c>
      <c r="G361" s="111" t="s">
        <v>3330</v>
      </c>
      <c r="H361" s="112" t="s">
        <v>64</v>
      </c>
      <c r="I361" s="113"/>
      <c r="J361" s="113"/>
      <c r="K361" s="113"/>
      <c r="L361" s="114" t="s">
        <v>2452</v>
      </c>
      <c r="M361" s="114">
        <v>5</v>
      </c>
      <c r="N361" s="151">
        <f>O361/$R$8</f>
        <v>5.3146358708460992</v>
      </c>
      <c r="O361" s="149">
        <v>451</v>
      </c>
      <c r="P361" s="130">
        <f>IF($R$9="-",N361,IF($R$9="в кассу предприятия",N361,IF($R$9="на р/счет.",N361*1.075,"-")))</f>
        <v>5.3146358708460992</v>
      </c>
      <c r="Q361" s="131">
        <f>IF($R$9="-",O361,IF($R$9="в кассу предприятия",O361,IF($R$9="на р/счет.",O361*1.075,"-")))</f>
        <v>451</v>
      </c>
      <c r="R361" s="120"/>
      <c r="S361" s="121">
        <f t="shared" si="119"/>
        <v>0</v>
      </c>
      <c r="T361" s="122">
        <f t="shared" si="120"/>
        <v>0</v>
      </c>
      <c r="U361" s="123"/>
      <c r="V361" s="124" t="s">
        <v>2455</v>
      </c>
      <c r="W361" s="123"/>
      <c r="X361" s="115"/>
      <c r="Y361" s="115"/>
      <c r="Z361" s="115"/>
      <c r="AA361" s="147" t="s">
        <v>2463</v>
      </c>
    </row>
    <row r="362" spans="1:27" s="126" customFormat="1" hidden="1" x14ac:dyDescent="0.35">
      <c r="A362" s="144">
        <v>0</v>
      </c>
      <c r="B362" s="109" t="s">
        <v>640</v>
      </c>
      <c r="C362" s="110" t="s">
        <v>39</v>
      </c>
      <c r="D362" s="109" t="s">
        <v>37</v>
      </c>
      <c r="E362" s="115" t="s">
        <v>574</v>
      </c>
      <c r="F362" s="115" t="s">
        <v>575</v>
      </c>
      <c r="G362" s="115" t="s">
        <v>641</v>
      </c>
      <c r="H362" s="116" t="s">
        <v>98</v>
      </c>
      <c r="I362" s="117" t="s">
        <v>169</v>
      </c>
      <c r="J362" s="117"/>
      <c r="K362" s="117" t="s">
        <v>45</v>
      </c>
      <c r="L362" s="114" t="s">
        <v>2453</v>
      </c>
      <c r="M362" s="114">
        <v>5</v>
      </c>
      <c r="N362" s="148">
        <v>13.23</v>
      </c>
      <c r="O362" s="149">
        <f t="shared" ref="O362:O379" si="121">N362*$R$8</f>
        <v>1122.6977999999999</v>
      </c>
      <c r="P362" s="118">
        <f t="shared" ref="P362:P381" si="122">IF($R$9="-",N362,IF($R$9="в кассу предприятия",N362,IF($R$9="на р/счет.",N362*1.075,"-")))</f>
        <v>13.23</v>
      </c>
      <c r="Q362" s="119">
        <f t="shared" ref="Q362:Q381" si="123">IF($R$9="-",O362,IF($R$9="в кассу предприятия",O362,IF($R$9="на р/счет.",O362*1.075,"-")))</f>
        <v>1122.6977999999999</v>
      </c>
      <c r="R362" s="120"/>
      <c r="S362" s="121">
        <f t="shared" si="119"/>
        <v>0</v>
      </c>
      <c r="T362" s="122">
        <f t="shared" si="120"/>
        <v>0</v>
      </c>
      <c r="U362" s="123"/>
      <c r="V362" s="124" t="s">
        <v>2455</v>
      </c>
      <c r="W362" s="123"/>
      <c r="X362" s="115" t="s">
        <v>2472</v>
      </c>
      <c r="Y362" s="115"/>
      <c r="Z362" s="115" t="s">
        <v>2673</v>
      </c>
      <c r="AA362" s="147" t="s">
        <v>2463</v>
      </c>
    </row>
    <row r="363" spans="1:27" s="126" customFormat="1" hidden="1" x14ac:dyDescent="0.35">
      <c r="A363" s="144">
        <v>0</v>
      </c>
      <c r="B363" s="109" t="s">
        <v>642</v>
      </c>
      <c r="C363" s="110" t="s">
        <v>39</v>
      </c>
      <c r="D363" s="109" t="s">
        <v>37</v>
      </c>
      <c r="E363" s="115" t="s">
        <v>574</v>
      </c>
      <c r="F363" s="115" t="s">
        <v>575</v>
      </c>
      <c r="G363" s="115" t="s">
        <v>641</v>
      </c>
      <c r="H363" s="116" t="s">
        <v>353</v>
      </c>
      <c r="I363" s="117" t="s">
        <v>78</v>
      </c>
      <c r="J363" s="117"/>
      <c r="K363" s="117" t="s">
        <v>45</v>
      </c>
      <c r="L363" s="114" t="s">
        <v>2451</v>
      </c>
      <c r="M363" s="114">
        <v>5</v>
      </c>
      <c r="N363" s="148">
        <v>17.940000000000001</v>
      </c>
      <c r="O363" s="149">
        <f t="shared" si="121"/>
        <v>1522.3884</v>
      </c>
      <c r="P363" s="118">
        <f t="shared" si="122"/>
        <v>17.940000000000001</v>
      </c>
      <c r="Q363" s="119">
        <f t="shared" si="123"/>
        <v>1522.3884</v>
      </c>
      <c r="R363" s="120"/>
      <c r="S363" s="121">
        <f t="shared" si="119"/>
        <v>0</v>
      </c>
      <c r="T363" s="122">
        <f t="shared" si="120"/>
        <v>0</v>
      </c>
      <c r="U363" s="123"/>
      <c r="V363" s="124" t="s">
        <v>2455</v>
      </c>
      <c r="W363" s="114"/>
      <c r="X363" s="115" t="s">
        <v>2472</v>
      </c>
      <c r="Y363" s="115"/>
      <c r="Z363" s="115" t="s">
        <v>2673</v>
      </c>
      <c r="AA363" s="125" t="s">
        <v>2463</v>
      </c>
    </row>
    <row r="364" spans="1:27" s="172" customFormat="1" x14ac:dyDescent="0.35">
      <c r="A364" s="157">
        <v>38</v>
      </c>
      <c r="B364" s="158" t="s">
        <v>643</v>
      </c>
      <c r="C364" s="159" t="s">
        <v>39</v>
      </c>
      <c r="D364" s="158" t="s">
        <v>37</v>
      </c>
      <c r="E364" s="160" t="s">
        <v>574</v>
      </c>
      <c r="F364" s="160" t="s">
        <v>575</v>
      </c>
      <c r="G364" s="160" t="s">
        <v>641</v>
      </c>
      <c r="H364" s="161" t="s">
        <v>64</v>
      </c>
      <c r="I364" s="162" t="s">
        <v>45</v>
      </c>
      <c r="J364" s="162"/>
      <c r="K364" s="162" t="s">
        <v>45</v>
      </c>
      <c r="L364" s="163" t="s">
        <v>2453</v>
      </c>
      <c r="M364" s="163">
        <v>5</v>
      </c>
      <c r="N364" s="46">
        <v>15.62</v>
      </c>
      <c r="O364" s="47">
        <f t="shared" si="121"/>
        <v>1325.5131999999999</v>
      </c>
      <c r="P364" s="164">
        <f t="shared" si="122"/>
        <v>15.62</v>
      </c>
      <c r="Q364" s="165">
        <f t="shared" si="123"/>
        <v>1325.5131999999999</v>
      </c>
      <c r="R364" s="166"/>
      <c r="S364" s="167">
        <f t="shared" si="119"/>
        <v>0</v>
      </c>
      <c r="T364" s="168">
        <f t="shared" si="120"/>
        <v>0</v>
      </c>
      <c r="U364" s="169"/>
      <c r="V364" s="170" t="s">
        <v>2455</v>
      </c>
      <c r="W364" s="169"/>
      <c r="X364" s="160" t="s">
        <v>2472</v>
      </c>
      <c r="Y364" s="160"/>
      <c r="Z364" s="160" t="s">
        <v>2673</v>
      </c>
      <c r="AA364" s="171" t="s">
        <v>2463</v>
      </c>
    </row>
    <row r="365" spans="1:27" s="172" customFormat="1" x14ac:dyDescent="0.35">
      <c r="A365" s="157">
        <v>50</v>
      </c>
      <c r="B365" s="158" t="s">
        <v>644</v>
      </c>
      <c r="C365" s="159" t="s">
        <v>39</v>
      </c>
      <c r="D365" s="158" t="s">
        <v>37</v>
      </c>
      <c r="E365" s="160" t="s">
        <v>574</v>
      </c>
      <c r="F365" s="160" t="s">
        <v>575</v>
      </c>
      <c r="G365" s="160" t="s">
        <v>641</v>
      </c>
      <c r="H365" s="161" t="s">
        <v>50</v>
      </c>
      <c r="I365" s="162" t="s">
        <v>169</v>
      </c>
      <c r="J365" s="162"/>
      <c r="K365" s="162" t="s">
        <v>45</v>
      </c>
      <c r="L365" s="163" t="s">
        <v>2453</v>
      </c>
      <c r="M365" s="163">
        <v>1</v>
      </c>
      <c r="N365" s="46">
        <v>30.970000000000002</v>
      </c>
      <c r="O365" s="47">
        <f t="shared" si="121"/>
        <v>2628.1142</v>
      </c>
      <c r="P365" s="164">
        <f t="shared" si="122"/>
        <v>30.970000000000002</v>
      </c>
      <c r="Q365" s="165">
        <f t="shared" si="123"/>
        <v>2628.1142</v>
      </c>
      <c r="R365" s="166"/>
      <c r="S365" s="167">
        <f t="shared" si="119"/>
        <v>0</v>
      </c>
      <c r="T365" s="168">
        <f t="shared" si="120"/>
        <v>0</v>
      </c>
      <c r="U365" s="169"/>
      <c r="V365" s="170" t="s">
        <v>2455</v>
      </c>
      <c r="W365" s="169"/>
      <c r="X365" s="160" t="s">
        <v>2472</v>
      </c>
      <c r="Y365" s="160"/>
      <c r="Z365" s="160" t="s">
        <v>2673</v>
      </c>
      <c r="AA365" s="171" t="s">
        <v>2463</v>
      </c>
    </row>
    <row r="366" spans="1:27" s="126" customFormat="1" hidden="1" x14ac:dyDescent="0.35">
      <c r="A366" s="144">
        <v>0</v>
      </c>
      <c r="B366" s="109" t="s">
        <v>645</v>
      </c>
      <c r="C366" s="110" t="s">
        <v>39</v>
      </c>
      <c r="D366" s="109" t="s">
        <v>37</v>
      </c>
      <c r="E366" s="115" t="s">
        <v>574</v>
      </c>
      <c r="F366" s="115" t="s">
        <v>575</v>
      </c>
      <c r="G366" s="115" t="s">
        <v>641</v>
      </c>
      <c r="H366" s="116" t="s">
        <v>50</v>
      </c>
      <c r="I366" s="117" t="s">
        <v>45</v>
      </c>
      <c r="J366" s="117" t="s">
        <v>122</v>
      </c>
      <c r="K366" s="117" t="s">
        <v>402</v>
      </c>
      <c r="L366" s="114" t="s">
        <v>2453</v>
      </c>
      <c r="M366" s="114">
        <v>1</v>
      </c>
      <c r="N366" s="148">
        <v>48.309999999999995</v>
      </c>
      <c r="O366" s="149">
        <f t="shared" si="121"/>
        <v>4099.5865999999996</v>
      </c>
      <c r="P366" s="118">
        <f t="shared" si="122"/>
        <v>48.309999999999995</v>
      </c>
      <c r="Q366" s="119">
        <f t="shared" si="123"/>
        <v>4099.5865999999996</v>
      </c>
      <c r="R366" s="120"/>
      <c r="S366" s="121">
        <f t="shared" si="119"/>
        <v>0</v>
      </c>
      <c r="T366" s="122">
        <f t="shared" si="120"/>
        <v>0</v>
      </c>
      <c r="U366" s="123"/>
      <c r="V366" s="124" t="s">
        <v>2455</v>
      </c>
      <c r="W366" s="114"/>
      <c r="X366" s="115" t="s">
        <v>2472</v>
      </c>
      <c r="Y366" s="115"/>
      <c r="Z366" s="115" t="s">
        <v>2673</v>
      </c>
      <c r="AA366" s="125" t="s">
        <v>2463</v>
      </c>
    </row>
    <row r="367" spans="1:27" s="172" customFormat="1" x14ac:dyDescent="0.35">
      <c r="A367" s="157">
        <v>57</v>
      </c>
      <c r="B367" s="158" t="s">
        <v>646</v>
      </c>
      <c r="C367" s="159" t="s">
        <v>39</v>
      </c>
      <c r="D367" s="158" t="s">
        <v>37</v>
      </c>
      <c r="E367" s="160" t="s">
        <v>574</v>
      </c>
      <c r="F367" s="160" t="s">
        <v>575</v>
      </c>
      <c r="G367" s="160" t="s">
        <v>641</v>
      </c>
      <c r="H367" s="161" t="s">
        <v>50</v>
      </c>
      <c r="I367" s="162" t="s">
        <v>51</v>
      </c>
      <c r="J367" s="162"/>
      <c r="K367" s="162" t="s">
        <v>45</v>
      </c>
      <c r="L367" s="163" t="s">
        <v>2453</v>
      </c>
      <c r="M367" s="163">
        <v>1</v>
      </c>
      <c r="N367" s="46">
        <v>28.53</v>
      </c>
      <c r="O367" s="47">
        <f t="shared" si="121"/>
        <v>2421.0558000000001</v>
      </c>
      <c r="P367" s="164">
        <f t="shared" si="122"/>
        <v>28.53</v>
      </c>
      <c r="Q367" s="165">
        <f t="shared" si="123"/>
        <v>2421.0558000000001</v>
      </c>
      <c r="R367" s="166"/>
      <c r="S367" s="167">
        <f t="shared" si="119"/>
        <v>0</v>
      </c>
      <c r="T367" s="168">
        <f t="shared" si="120"/>
        <v>0</v>
      </c>
      <c r="U367" s="169"/>
      <c r="V367" s="170" t="s">
        <v>2455</v>
      </c>
      <c r="W367" s="169"/>
      <c r="X367" s="160" t="s">
        <v>2472</v>
      </c>
      <c r="Y367" s="160"/>
      <c r="Z367" s="160" t="s">
        <v>2673</v>
      </c>
      <c r="AA367" s="171" t="s">
        <v>2463</v>
      </c>
    </row>
    <row r="368" spans="1:27" s="172" customFormat="1" x14ac:dyDescent="0.35">
      <c r="A368" s="157">
        <v>24</v>
      </c>
      <c r="B368" s="158" t="s">
        <v>647</v>
      </c>
      <c r="C368" s="159" t="s">
        <v>39</v>
      </c>
      <c r="D368" s="158" t="s">
        <v>37</v>
      </c>
      <c r="E368" s="160" t="s">
        <v>574</v>
      </c>
      <c r="F368" s="160" t="s">
        <v>575</v>
      </c>
      <c r="G368" s="160" t="s">
        <v>641</v>
      </c>
      <c r="H368" s="161" t="s">
        <v>50</v>
      </c>
      <c r="I368" s="162" t="s">
        <v>51</v>
      </c>
      <c r="J368" s="162"/>
      <c r="K368" s="162" t="s">
        <v>45</v>
      </c>
      <c r="L368" s="163" t="s">
        <v>2453</v>
      </c>
      <c r="M368" s="163">
        <v>1</v>
      </c>
      <c r="N368" s="46">
        <v>34.159999999999997</v>
      </c>
      <c r="O368" s="47">
        <f t="shared" si="121"/>
        <v>2898.8175999999999</v>
      </c>
      <c r="P368" s="164">
        <f t="shared" si="122"/>
        <v>34.159999999999997</v>
      </c>
      <c r="Q368" s="165">
        <f t="shared" si="123"/>
        <v>2898.8175999999999</v>
      </c>
      <c r="R368" s="166"/>
      <c r="S368" s="167">
        <f t="shared" si="119"/>
        <v>0</v>
      </c>
      <c r="T368" s="168">
        <f t="shared" si="120"/>
        <v>0</v>
      </c>
      <c r="U368" s="169"/>
      <c r="V368" s="170" t="s">
        <v>2455</v>
      </c>
      <c r="W368" s="169"/>
      <c r="X368" s="160" t="s">
        <v>2472</v>
      </c>
      <c r="Y368" s="160"/>
      <c r="Z368" s="160" t="s">
        <v>2673</v>
      </c>
      <c r="AA368" s="171" t="s">
        <v>2463</v>
      </c>
    </row>
    <row r="369" spans="1:27" s="172" customFormat="1" x14ac:dyDescent="0.35">
      <c r="A369" s="157">
        <v>2</v>
      </c>
      <c r="B369" s="158" t="s">
        <v>648</v>
      </c>
      <c r="C369" s="159" t="s">
        <v>39</v>
      </c>
      <c r="D369" s="158" t="s">
        <v>37</v>
      </c>
      <c r="E369" s="160" t="s">
        <v>574</v>
      </c>
      <c r="F369" s="160" t="s">
        <v>575</v>
      </c>
      <c r="G369" s="160" t="s">
        <v>641</v>
      </c>
      <c r="H369" s="161" t="s">
        <v>50</v>
      </c>
      <c r="I369" s="162"/>
      <c r="J369" s="162" t="s">
        <v>78</v>
      </c>
      <c r="K369" s="162" t="s">
        <v>94</v>
      </c>
      <c r="L369" s="163" t="s">
        <v>2453</v>
      </c>
      <c r="M369" s="163">
        <v>1</v>
      </c>
      <c r="N369" s="148">
        <v>37.479999999999997</v>
      </c>
      <c r="O369" s="149">
        <f t="shared" si="121"/>
        <v>3180.5527999999999</v>
      </c>
      <c r="P369" s="164">
        <f t="shared" si="122"/>
        <v>37.479999999999997</v>
      </c>
      <c r="Q369" s="165">
        <f t="shared" si="123"/>
        <v>3180.5527999999999</v>
      </c>
      <c r="R369" s="166"/>
      <c r="S369" s="167">
        <f t="shared" si="119"/>
        <v>0</v>
      </c>
      <c r="T369" s="168">
        <f t="shared" si="120"/>
        <v>0</v>
      </c>
      <c r="U369" s="169"/>
      <c r="V369" s="170" t="s">
        <v>2455</v>
      </c>
      <c r="W369" s="169"/>
      <c r="X369" s="160" t="s">
        <v>2472</v>
      </c>
      <c r="Y369" s="160"/>
      <c r="Z369" s="160" t="s">
        <v>2674</v>
      </c>
      <c r="AA369" s="171" t="s">
        <v>2463</v>
      </c>
    </row>
    <row r="370" spans="1:27" s="172" customFormat="1" x14ac:dyDescent="0.35">
      <c r="A370" s="157">
        <v>7</v>
      </c>
      <c r="B370" s="158" t="s">
        <v>649</v>
      </c>
      <c r="C370" s="159" t="s">
        <v>39</v>
      </c>
      <c r="D370" s="158" t="s">
        <v>37</v>
      </c>
      <c r="E370" s="160" t="s">
        <v>574</v>
      </c>
      <c r="F370" s="160" t="s">
        <v>575</v>
      </c>
      <c r="G370" s="160" t="s">
        <v>641</v>
      </c>
      <c r="H370" s="161" t="s">
        <v>43</v>
      </c>
      <c r="I370" s="162" t="s">
        <v>58</v>
      </c>
      <c r="J370" s="162"/>
      <c r="K370" s="162" t="s">
        <v>45</v>
      </c>
      <c r="L370" s="163" t="s">
        <v>2451</v>
      </c>
      <c r="M370" s="163">
        <v>1</v>
      </c>
      <c r="N370" s="46">
        <v>44.07</v>
      </c>
      <c r="O370" s="47">
        <f t="shared" si="121"/>
        <v>3739.7802000000001</v>
      </c>
      <c r="P370" s="164">
        <f t="shared" si="122"/>
        <v>44.07</v>
      </c>
      <c r="Q370" s="165">
        <f t="shared" si="123"/>
        <v>3739.7802000000001</v>
      </c>
      <c r="R370" s="166"/>
      <c r="S370" s="167">
        <f t="shared" si="119"/>
        <v>0</v>
      </c>
      <c r="T370" s="168">
        <f t="shared" si="120"/>
        <v>0</v>
      </c>
      <c r="U370" s="169"/>
      <c r="V370" s="170" t="s">
        <v>2455</v>
      </c>
      <c r="W370" s="169"/>
      <c r="X370" s="160" t="s">
        <v>2472</v>
      </c>
      <c r="Y370" s="160"/>
      <c r="Z370" s="160" t="s">
        <v>2673</v>
      </c>
      <c r="AA370" s="171" t="s">
        <v>2463</v>
      </c>
    </row>
    <row r="371" spans="1:27" s="126" customFormat="1" hidden="1" x14ac:dyDescent="0.35">
      <c r="A371" s="144">
        <v>0</v>
      </c>
      <c r="B371" s="109" t="s">
        <v>650</v>
      </c>
      <c r="C371" s="110" t="s">
        <v>39</v>
      </c>
      <c r="D371" s="109" t="s">
        <v>37</v>
      </c>
      <c r="E371" s="115" t="s">
        <v>574</v>
      </c>
      <c r="F371" s="115" t="s">
        <v>575</v>
      </c>
      <c r="G371" s="115" t="s">
        <v>641</v>
      </c>
      <c r="H371" s="116" t="s">
        <v>186</v>
      </c>
      <c r="I371" s="117" t="s">
        <v>103</v>
      </c>
      <c r="J371" s="117"/>
      <c r="K371" s="117" t="s">
        <v>45</v>
      </c>
      <c r="L371" s="114" t="s">
        <v>2451</v>
      </c>
      <c r="M371" s="114">
        <v>1</v>
      </c>
      <c r="N371" s="148">
        <v>53.35</v>
      </c>
      <c r="O371" s="149">
        <f t="shared" si="121"/>
        <v>4527.2809999999999</v>
      </c>
      <c r="P371" s="118">
        <f t="shared" si="122"/>
        <v>53.35</v>
      </c>
      <c r="Q371" s="119">
        <f t="shared" si="123"/>
        <v>4527.2809999999999</v>
      </c>
      <c r="R371" s="120"/>
      <c r="S371" s="121">
        <f t="shared" si="119"/>
        <v>0</v>
      </c>
      <c r="T371" s="122">
        <f t="shared" si="120"/>
        <v>0</v>
      </c>
      <c r="U371" s="123"/>
      <c r="V371" s="124" t="s">
        <v>2455</v>
      </c>
      <c r="W371" s="114"/>
      <c r="X371" s="115" t="s">
        <v>2472</v>
      </c>
      <c r="Y371" s="115"/>
      <c r="Z371" s="115" t="s">
        <v>2673</v>
      </c>
      <c r="AA371" s="125" t="s">
        <v>2463</v>
      </c>
    </row>
    <row r="372" spans="1:27" s="126" customFormat="1" hidden="1" x14ac:dyDescent="0.35">
      <c r="A372" s="144">
        <v>0</v>
      </c>
      <c r="B372" s="109" t="s">
        <v>651</v>
      </c>
      <c r="C372" s="110" t="s">
        <v>39</v>
      </c>
      <c r="D372" s="109" t="s">
        <v>37</v>
      </c>
      <c r="E372" s="115" t="s">
        <v>574</v>
      </c>
      <c r="F372" s="115" t="s">
        <v>575</v>
      </c>
      <c r="G372" s="115" t="s">
        <v>652</v>
      </c>
      <c r="H372" s="116" t="s">
        <v>158</v>
      </c>
      <c r="I372" s="117" t="s">
        <v>45</v>
      </c>
      <c r="J372" s="117"/>
      <c r="K372" s="117" t="s">
        <v>45</v>
      </c>
      <c r="L372" s="114" t="s">
        <v>2451</v>
      </c>
      <c r="M372" s="114">
        <v>5</v>
      </c>
      <c r="N372" s="148">
        <v>10.01</v>
      </c>
      <c r="O372" s="149">
        <f t="shared" si="121"/>
        <v>849.44859999999994</v>
      </c>
      <c r="P372" s="118">
        <f t="shared" si="122"/>
        <v>10.01</v>
      </c>
      <c r="Q372" s="119">
        <f t="shared" si="123"/>
        <v>849.44859999999994</v>
      </c>
      <c r="R372" s="120"/>
      <c r="S372" s="121">
        <f t="shared" si="119"/>
        <v>0</v>
      </c>
      <c r="T372" s="122">
        <f t="shared" si="120"/>
        <v>0</v>
      </c>
      <c r="U372" s="123"/>
      <c r="V372" s="124" t="s">
        <v>2455</v>
      </c>
      <c r="W372" s="114"/>
      <c r="X372" s="115" t="s">
        <v>2472</v>
      </c>
      <c r="Y372" s="115"/>
      <c r="Z372" s="115" t="s">
        <v>2675</v>
      </c>
      <c r="AA372" s="125" t="s">
        <v>2463</v>
      </c>
    </row>
    <row r="373" spans="1:27" s="172" customFormat="1" x14ac:dyDescent="0.35">
      <c r="A373" s="157">
        <v>6</v>
      </c>
      <c r="B373" s="158" t="s">
        <v>653</v>
      </c>
      <c r="C373" s="159" t="s">
        <v>39</v>
      </c>
      <c r="D373" s="158" t="s">
        <v>37</v>
      </c>
      <c r="E373" s="160" t="s">
        <v>574</v>
      </c>
      <c r="F373" s="160" t="s">
        <v>575</v>
      </c>
      <c r="G373" s="160" t="s">
        <v>652</v>
      </c>
      <c r="H373" s="161" t="s">
        <v>50</v>
      </c>
      <c r="I373" s="162" t="s">
        <v>51</v>
      </c>
      <c r="J373" s="162"/>
      <c r="K373" s="162" t="s">
        <v>45</v>
      </c>
      <c r="L373" s="163" t="s">
        <v>2453</v>
      </c>
      <c r="M373" s="163">
        <v>1</v>
      </c>
      <c r="N373" s="46">
        <v>28.53</v>
      </c>
      <c r="O373" s="47">
        <f t="shared" si="121"/>
        <v>2421.0558000000001</v>
      </c>
      <c r="P373" s="164">
        <f t="shared" si="122"/>
        <v>28.53</v>
      </c>
      <c r="Q373" s="165">
        <f t="shared" si="123"/>
        <v>2421.0558000000001</v>
      </c>
      <c r="R373" s="166"/>
      <c r="S373" s="167">
        <f t="shared" si="119"/>
        <v>0</v>
      </c>
      <c r="T373" s="168">
        <f t="shared" si="120"/>
        <v>0</v>
      </c>
      <c r="U373" s="169"/>
      <c r="V373" s="170" t="s">
        <v>2455</v>
      </c>
      <c r="W373" s="169"/>
      <c r="X373" s="160" t="s">
        <v>2472</v>
      </c>
      <c r="Y373" s="160"/>
      <c r="Z373" s="160" t="s">
        <v>2675</v>
      </c>
      <c r="AA373" s="171" t="s">
        <v>2463</v>
      </c>
    </row>
    <row r="374" spans="1:27" s="172" customFormat="1" x14ac:dyDescent="0.35">
      <c r="A374" s="157">
        <v>30</v>
      </c>
      <c r="B374" s="158" t="s">
        <v>654</v>
      </c>
      <c r="C374" s="159" t="s">
        <v>39</v>
      </c>
      <c r="D374" s="158" t="s">
        <v>37</v>
      </c>
      <c r="E374" s="160" t="s">
        <v>574</v>
      </c>
      <c r="F374" s="160" t="s">
        <v>575</v>
      </c>
      <c r="G374" s="160" t="s">
        <v>652</v>
      </c>
      <c r="H374" s="161" t="s">
        <v>50</v>
      </c>
      <c r="I374" s="162" t="s">
        <v>51</v>
      </c>
      <c r="J374" s="162"/>
      <c r="K374" s="162" t="s">
        <v>45</v>
      </c>
      <c r="L374" s="163" t="s">
        <v>2453</v>
      </c>
      <c r="M374" s="163">
        <v>1</v>
      </c>
      <c r="N374" s="46">
        <v>34.65</v>
      </c>
      <c r="O374" s="47">
        <f t="shared" si="121"/>
        <v>2940.3989999999999</v>
      </c>
      <c r="P374" s="164">
        <f t="shared" si="122"/>
        <v>34.65</v>
      </c>
      <c r="Q374" s="165">
        <f t="shared" si="123"/>
        <v>2940.3989999999999</v>
      </c>
      <c r="R374" s="166"/>
      <c r="S374" s="167">
        <f t="shared" si="119"/>
        <v>0</v>
      </c>
      <c r="T374" s="168">
        <f t="shared" si="120"/>
        <v>0</v>
      </c>
      <c r="U374" s="169"/>
      <c r="V374" s="170" t="s">
        <v>2455</v>
      </c>
      <c r="W374" s="169"/>
      <c r="X374" s="160" t="s">
        <v>2472</v>
      </c>
      <c r="Y374" s="160"/>
      <c r="Z374" s="160" t="s">
        <v>2675</v>
      </c>
      <c r="AA374" s="171" t="s">
        <v>2463</v>
      </c>
    </row>
    <row r="375" spans="1:27" s="172" customFormat="1" x14ac:dyDescent="0.35">
      <c r="A375" s="157">
        <v>5</v>
      </c>
      <c r="B375" s="158" t="s">
        <v>655</v>
      </c>
      <c r="C375" s="159" t="s">
        <v>39</v>
      </c>
      <c r="D375" s="158" t="s">
        <v>37</v>
      </c>
      <c r="E375" s="160" t="s">
        <v>574</v>
      </c>
      <c r="F375" s="160" t="s">
        <v>575</v>
      </c>
      <c r="G375" s="160" t="s">
        <v>652</v>
      </c>
      <c r="H375" s="161" t="s">
        <v>50</v>
      </c>
      <c r="I375" s="162"/>
      <c r="J375" s="162" t="s">
        <v>116</v>
      </c>
      <c r="K375" s="162" t="s">
        <v>629</v>
      </c>
      <c r="L375" s="163" t="s">
        <v>2453</v>
      </c>
      <c r="M375" s="163">
        <v>1</v>
      </c>
      <c r="N375" s="46">
        <v>48.309999999999995</v>
      </c>
      <c r="O375" s="101">
        <f t="shared" si="121"/>
        <v>4099.5865999999996</v>
      </c>
      <c r="P375" s="164">
        <f t="shared" si="122"/>
        <v>48.309999999999995</v>
      </c>
      <c r="Q375" s="165">
        <f t="shared" si="123"/>
        <v>4099.5865999999996</v>
      </c>
      <c r="R375" s="166"/>
      <c r="S375" s="167">
        <f t="shared" si="119"/>
        <v>0</v>
      </c>
      <c r="T375" s="168">
        <f t="shared" si="120"/>
        <v>0</v>
      </c>
      <c r="U375" s="169"/>
      <c r="V375" s="170" t="s">
        <v>2455</v>
      </c>
      <c r="W375" s="163"/>
      <c r="X375" s="160" t="s">
        <v>2472</v>
      </c>
      <c r="Y375" s="160"/>
      <c r="Z375" s="160" t="s">
        <v>2675</v>
      </c>
      <c r="AA375" s="171" t="s">
        <v>2463</v>
      </c>
    </row>
    <row r="376" spans="1:27" s="172" customFormat="1" x14ac:dyDescent="0.35">
      <c r="A376" s="157">
        <v>16</v>
      </c>
      <c r="B376" s="158" t="s">
        <v>656</v>
      </c>
      <c r="C376" s="159" t="s">
        <v>39</v>
      </c>
      <c r="D376" s="158" t="s">
        <v>37</v>
      </c>
      <c r="E376" s="160" t="s">
        <v>574</v>
      </c>
      <c r="F376" s="160" t="s">
        <v>575</v>
      </c>
      <c r="G376" s="160" t="s">
        <v>652</v>
      </c>
      <c r="H376" s="161" t="s">
        <v>50</v>
      </c>
      <c r="I376" s="162"/>
      <c r="J376" s="162" t="s">
        <v>116</v>
      </c>
      <c r="K376" s="162" t="s">
        <v>56</v>
      </c>
      <c r="L376" s="163" t="s">
        <v>2453</v>
      </c>
      <c r="M376" s="163">
        <v>1</v>
      </c>
      <c r="N376" s="46">
        <v>49.339999999999996</v>
      </c>
      <c r="O376" s="47">
        <f t="shared" si="121"/>
        <v>4186.9924000000001</v>
      </c>
      <c r="P376" s="164">
        <f t="shared" si="122"/>
        <v>49.339999999999996</v>
      </c>
      <c r="Q376" s="165">
        <f t="shared" si="123"/>
        <v>4186.9924000000001</v>
      </c>
      <c r="R376" s="166"/>
      <c r="S376" s="167">
        <f t="shared" si="119"/>
        <v>0</v>
      </c>
      <c r="T376" s="168">
        <f t="shared" si="120"/>
        <v>0</v>
      </c>
      <c r="U376" s="169"/>
      <c r="V376" s="170" t="s">
        <v>2455</v>
      </c>
      <c r="W376" s="169"/>
      <c r="X376" s="160" t="s">
        <v>2472</v>
      </c>
      <c r="Y376" s="160"/>
      <c r="Z376" s="160" t="s">
        <v>2675</v>
      </c>
      <c r="AA376" s="171" t="s">
        <v>2463</v>
      </c>
    </row>
    <row r="377" spans="1:27" s="126" customFormat="1" hidden="1" x14ac:dyDescent="0.35">
      <c r="A377" s="144">
        <v>0</v>
      </c>
      <c r="B377" s="109" t="s">
        <v>657</v>
      </c>
      <c r="C377" s="110" t="s">
        <v>39</v>
      </c>
      <c r="D377" s="109" t="s">
        <v>37</v>
      </c>
      <c r="E377" s="115" t="s">
        <v>574</v>
      </c>
      <c r="F377" s="115" t="s">
        <v>575</v>
      </c>
      <c r="G377" s="115" t="s">
        <v>652</v>
      </c>
      <c r="H377" s="116" t="s">
        <v>43</v>
      </c>
      <c r="I377" s="117" t="s">
        <v>58</v>
      </c>
      <c r="J377" s="117"/>
      <c r="K377" s="117" t="s">
        <v>45</v>
      </c>
      <c r="L377" s="114" t="s">
        <v>2451</v>
      </c>
      <c r="M377" s="114">
        <v>1</v>
      </c>
      <c r="N377" s="148">
        <v>45.559999999999995</v>
      </c>
      <c r="O377" s="149">
        <f t="shared" si="121"/>
        <v>3866.2215999999994</v>
      </c>
      <c r="P377" s="118">
        <f t="shared" si="122"/>
        <v>45.559999999999995</v>
      </c>
      <c r="Q377" s="119">
        <f t="shared" si="123"/>
        <v>3866.2215999999994</v>
      </c>
      <c r="R377" s="120"/>
      <c r="S377" s="121">
        <f t="shared" si="119"/>
        <v>0</v>
      </c>
      <c r="T377" s="122">
        <f t="shared" si="120"/>
        <v>0</v>
      </c>
      <c r="U377" s="123"/>
      <c r="V377" s="124" t="s">
        <v>2455</v>
      </c>
      <c r="W377" s="114"/>
      <c r="X377" s="115" t="s">
        <v>2472</v>
      </c>
      <c r="Y377" s="115"/>
      <c r="Z377" s="115" t="s">
        <v>2675</v>
      </c>
      <c r="AA377" s="125" t="s">
        <v>2463</v>
      </c>
    </row>
    <row r="378" spans="1:27" s="172" customFormat="1" x14ac:dyDescent="0.35">
      <c r="A378" s="157">
        <v>5</v>
      </c>
      <c r="B378" s="158" t="s">
        <v>658</v>
      </c>
      <c r="C378" s="159" t="s">
        <v>39</v>
      </c>
      <c r="D378" s="158" t="s">
        <v>37</v>
      </c>
      <c r="E378" s="160" t="s">
        <v>574</v>
      </c>
      <c r="F378" s="160" t="s">
        <v>575</v>
      </c>
      <c r="G378" s="160" t="s">
        <v>659</v>
      </c>
      <c r="H378" s="161" t="s">
        <v>64</v>
      </c>
      <c r="I378" s="162" t="s">
        <v>45</v>
      </c>
      <c r="J378" s="162"/>
      <c r="K378" s="162" t="s">
        <v>45</v>
      </c>
      <c r="L378" s="163" t="s">
        <v>2453</v>
      </c>
      <c r="M378" s="163">
        <v>5</v>
      </c>
      <c r="N378" s="46">
        <v>15.04</v>
      </c>
      <c r="O378" s="47">
        <f t="shared" si="121"/>
        <v>1276.2944</v>
      </c>
      <c r="P378" s="164">
        <f t="shared" si="122"/>
        <v>15.04</v>
      </c>
      <c r="Q378" s="165">
        <f t="shared" si="123"/>
        <v>1276.2944</v>
      </c>
      <c r="R378" s="166"/>
      <c r="S378" s="167">
        <f t="shared" si="119"/>
        <v>0</v>
      </c>
      <c r="T378" s="168">
        <f t="shared" si="120"/>
        <v>0</v>
      </c>
      <c r="U378" s="169"/>
      <c r="V378" s="170" t="s">
        <v>2455</v>
      </c>
      <c r="W378" s="169"/>
      <c r="X378" s="160" t="s">
        <v>2469</v>
      </c>
      <c r="Y378" s="160"/>
      <c r="Z378" s="160" t="s">
        <v>2676</v>
      </c>
      <c r="AA378" s="171" t="s">
        <v>2463</v>
      </c>
    </row>
    <row r="379" spans="1:27" s="172" customFormat="1" x14ac:dyDescent="0.35">
      <c r="A379" s="157">
        <v>28</v>
      </c>
      <c r="B379" s="158" t="s">
        <v>660</v>
      </c>
      <c r="C379" s="159" t="s">
        <v>39</v>
      </c>
      <c r="D379" s="158" t="s">
        <v>37</v>
      </c>
      <c r="E379" s="160" t="s">
        <v>574</v>
      </c>
      <c r="F379" s="160" t="s">
        <v>575</v>
      </c>
      <c r="G379" s="160" t="s">
        <v>659</v>
      </c>
      <c r="H379" s="161" t="s">
        <v>272</v>
      </c>
      <c r="I379" s="162" t="s">
        <v>78</v>
      </c>
      <c r="J379" s="162"/>
      <c r="K379" s="162" t="s">
        <v>45</v>
      </c>
      <c r="L379" s="163" t="s">
        <v>2453</v>
      </c>
      <c r="M379" s="163">
        <v>1</v>
      </c>
      <c r="N379" s="46">
        <v>25.560000000000002</v>
      </c>
      <c r="O379" s="47">
        <f t="shared" si="121"/>
        <v>2169.0216</v>
      </c>
      <c r="P379" s="164">
        <f t="shared" si="122"/>
        <v>25.560000000000002</v>
      </c>
      <c r="Q379" s="165">
        <f t="shared" si="123"/>
        <v>2169.0216</v>
      </c>
      <c r="R379" s="166"/>
      <c r="S379" s="167">
        <f t="shared" si="119"/>
        <v>0</v>
      </c>
      <c r="T379" s="168">
        <f t="shared" si="120"/>
        <v>0</v>
      </c>
      <c r="U379" s="169"/>
      <c r="V379" s="170" t="s">
        <v>2455</v>
      </c>
      <c r="W379" s="169"/>
      <c r="X379" s="160" t="s">
        <v>2469</v>
      </c>
      <c r="Y379" s="160"/>
      <c r="Z379" s="160" t="s">
        <v>2676</v>
      </c>
      <c r="AA379" s="171" t="s">
        <v>2463</v>
      </c>
    </row>
    <row r="380" spans="1:27" s="172" customFormat="1" x14ac:dyDescent="0.35">
      <c r="A380" s="157">
        <v>74</v>
      </c>
      <c r="B380" s="158" t="s">
        <v>661</v>
      </c>
      <c r="C380" s="159" t="s">
        <v>208</v>
      </c>
      <c r="D380" s="158" t="s">
        <v>37</v>
      </c>
      <c r="E380" s="160" t="s">
        <v>662</v>
      </c>
      <c r="F380" s="160" t="s">
        <v>663</v>
      </c>
      <c r="G380" s="160" t="s">
        <v>45</v>
      </c>
      <c r="H380" s="161" t="s">
        <v>272</v>
      </c>
      <c r="I380" s="162" t="s">
        <v>78</v>
      </c>
      <c r="J380" s="162" t="s">
        <v>78</v>
      </c>
      <c r="K380" s="162" t="s">
        <v>45</v>
      </c>
      <c r="L380" s="163" t="s">
        <v>2453</v>
      </c>
      <c r="M380" s="163">
        <v>1</v>
      </c>
      <c r="N380" s="49">
        <f t="shared" ref="N380:N381" si="124">O380/$R$8</f>
        <v>23.191138345510254</v>
      </c>
      <c r="O380" s="47">
        <v>1968</v>
      </c>
      <c r="P380" s="176">
        <f t="shared" si="122"/>
        <v>23.191138345510254</v>
      </c>
      <c r="Q380" s="177">
        <f t="shared" si="123"/>
        <v>1968</v>
      </c>
      <c r="R380" s="166"/>
      <c r="S380" s="167">
        <f t="shared" si="119"/>
        <v>0</v>
      </c>
      <c r="T380" s="168">
        <f t="shared" si="120"/>
        <v>0</v>
      </c>
      <c r="U380" s="169" t="s">
        <v>36</v>
      </c>
      <c r="V380" s="170" t="s">
        <v>2456</v>
      </c>
      <c r="W380" s="169"/>
      <c r="X380" s="160" t="s">
        <v>2469</v>
      </c>
      <c r="Y380" s="160"/>
      <c r="Z380" s="160" t="s">
        <v>2677</v>
      </c>
      <c r="AA380" s="171" t="s">
        <v>2463</v>
      </c>
    </row>
    <row r="381" spans="1:27" s="172" customFormat="1" x14ac:dyDescent="0.35">
      <c r="A381" s="157">
        <v>41</v>
      </c>
      <c r="B381" s="158" t="s">
        <v>664</v>
      </c>
      <c r="C381" s="159" t="s">
        <v>208</v>
      </c>
      <c r="D381" s="158" t="s">
        <v>37</v>
      </c>
      <c r="E381" s="160" t="s">
        <v>665</v>
      </c>
      <c r="F381" s="160" t="s">
        <v>666</v>
      </c>
      <c r="G381" s="160" t="s">
        <v>45</v>
      </c>
      <c r="H381" s="161" t="s">
        <v>272</v>
      </c>
      <c r="I381" s="162" t="s">
        <v>72</v>
      </c>
      <c r="J381" s="162" t="s">
        <v>72</v>
      </c>
      <c r="K381" s="162" t="s">
        <v>45</v>
      </c>
      <c r="L381" s="163" t="s">
        <v>2453</v>
      </c>
      <c r="M381" s="163">
        <v>1</v>
      </c>
      <c r="N381" s="49">
        <f t="shared" si="124"/>
        <v>23.191138345510254</v>
      </c>
      <c r="O381" s="47">
        <v>1968</v>
      </c>
      <c r="P381" s="176">
        <f t="shared" si="122"/>
        <v>23.191138345510254</v>
      </c>
      <c r="Q381" s="177">
        <f t="shared" si="123"/>
        <v>1968</v>
      </c>
      <c r="R381" s="166"/>
      <c r="S381" s="167">
        <f t="shared" si="119"/>
        <v>0</v>
      </c>
      <c r="T381" s="168">
        <f t="shared" si="120"/>
        <v>0</v>
      </c>
      <c r="U381" s="169" t="s">
        <v>36</v>
      </c>
      <c r="V381" s="170" t="s">
        <v>2455</v>
      </c>
      <c r="W381" s="169"/>
      <c r="X381" s="160" t="s">
        <v>2469</v>
      </c>
      <c r="Y381" s="160"/>
      <c r="Z381" s="160" t="s">
        <v>2678</v>
      </c>
      <c r="AA381" s="171" t="s">
        <v>2463</v>
      </c>
    </row>
    <row r="382" spans="1:27" s="172" customFormat="1" x14ac:dyDescent="0.35">
      <c r="A382" s="157" t="s">
        <v>3900</v>
      </c>
      <c r="B382" s="158" t="s">
        <v>667</v>
      </c>
      <c r="C382" s="159" t="s">
        <v>39</v>
      </c>
      <c r="D382" s="158" t="s">
        <v>37</v>
      </c>
      <c r="E382" s="160" t="s">
        <v>668</v>
      </c>
      <c r="F382" s="160" t="s">
        <v>669</v>
      </c>
      <c r="G382" s="160" t="s">
        <v>45</v>
      </c>
      <c r="H382" s="161" t="s">
        <v>98</v>
      </c>
      <c r="I382" s="162" t="s">
        <v>670</v>
      </c>
      <c r="J382" s="162"/>
      <c r="K382" s="162" t="s">
        <v>45</v>
      </c>
      <c r="L382" s="163" t="s">
        <v>3533</v>
      </c>
      <c r="M382" s="163">
        <v>5</v>
      </c>
      <c r="N382" s="46">
        <v>7.6899999999999995</v>
      </c>
      <c r="O382" s="47">
        <f>N382*$R$8</f>
        <v>652.57339999999999</v>
      </c>
      <c r="P382" s="164">
        <f t="shared" ref="P382:P384" si="125">IF($R$9="-",N382,IF($R$9="в кассу предприятия",N382,IF($R$9="на р/счет.",N382*1.075,"-")))</f>
        <v>7.6899999999999995</v>
      </c>
      <c r="Q382" s="165">
        <f t="shared" ref="Q382:Q384" si="126">IF($R$9="-",O382,IF($R$9="в кассу предприятия",O382,IF($R$9="на р/счет.",O382*1.075,"-")))</f>
        <v>652.57339999999999</v>
      </c>
      <c r="R382" s="166"/>
      <c r="S382" s="167">
        <f t="shared" si="119"/>
        <v>0</v>
      </c>
      <c r="T382" s="168">
        <f t="shared" si="120"/>
        <v>0</v>
      </c>
      <c r="U382" s="169"/>
      <c r="V382" s="170" t="s">
        <v>2455</v>
      </c>
      <c r="W382" s="169"/>
      <c r="X382" s="160" t="s">
        <v>2472</v>
      </c>
      <c r="Y382" s="160"/>
      <c r="Z382" s="160" t="s">
        <v>2679</v>
      </c>
      <c r="AA382" s="171" t="s">
        <v>2463</v>
      </c>
    </row>
    <row r="383" spans="1:27" s="126" customFormat="1" hidden="1" x14ac:dyDescent="0.35">
      <c r="A383" s="144">
        <v>0</v>
      </c>
      <c r="B383" s="109" t="s">
        <v>671</v>
      </c>
      <c r="C383" s="110" t="s">
        <v>208</v>
      </c>
      <c r="D383" s="109" t="s">
        <v>37</v>
      </c>
      <c r="E383" s="115" t="s">
        <v>672</v>
      </c>
      <c r="F383" s="115" t="s">
        <v>673</v>
      </c>
      <c r="G383" s="115" t="s">
        <v>45</v>
      </c>
      <c r="H383" s="116" t="s">
        <v>251</v>
      </c>
      <c r="I383" s="117" t="s">
        <v>78</v>
      </c>
      <c r="J383" s="117"/>
      <c r="K383" s="117" t="s">
        <v>45</v>
      </c>
      <c r="L383" s="114" t="s">
        <v>2451</v>
      </c>
      <c r="M383" s="114">
        <v>5</v>
      </c>
      <c r="N383" s="151">
        <f t="shared" ref="N383:N384" si="127">O383/$R$8</f>
        <v>5.7388640113127503</v>
      </c>
      <c r="O383" s="149">
        <v>487</v>
      </c>
      <c r="P383" s="130">
        <f t="shared" si="125"/>
        <v>5.7388640113127503</v>
      </c>
      <c r="Q383" s="131">
        <f t="shared" si="126"/>
        <v>487</v>
      </c>
      <c r="R383" s="120"/>
      <c r="S383" s="121">
        <f t="shared" si="119"/>
        <v>0</v>
      </c>
      <c r="T383" s="122">
        <f t="shared" si="120"/>
        <v>0</v>
      </c>
      <c r="U383" s="123" t="s">
        <v>36</v>
      </c>
      <c r="V383" s="124" t="s">
        <v>2456</v>
      </c>
      <c r="W383" s="123"/>
      <c r="X383" s="115" t="s">
        <v>2472</v>
      </c>
      <c r="Y383" s="115"/>
      <c r="Z383" s="115" t="s">
        <v>2680</v>
      </c>
      <c r="AA383" s="125" t="s">
        <v>2463</v>
      </c>
    </row>
    <row r="384" spans="1:27" s="172" customFormat="1" x14ac:dyDescent="0.35">
      <c r="A384" s="157" t="s">
        <v>3900</v>
      </c>
      <c r="B384" s="158" t="s">
        <v>674</v>
      </c>
      <c r="C384" s="159" t="s">
        <v>208</v>
      </c>
      <c r="D384" s="158" t="s">
        <v>37</v>
      </c>
      <c r="E384" s="160" t="s">
        <v>672</v>
      </c>
      <c r="F384" s="160" t="s">
        <v>673</v>
      </c>
      <c r="G384" s="160"/>
      <c r="H384" s="161" t="s">
        <v>98</v>
      </c>
      <c r="I384" s="162" t="s">
        <v>45</v>
      </c>
      <c r="J384" s="162"/>
      <c r="K384" s="162" t="s">
        <v>45</v>
      </c>
      <c r="L384" s="163" t="s">
        <v>2452</v>
      </c>
      <c r="M384" s="163">
        <v>5</v>
      </c>
      <c r="N384" s="49">
        <f t="shared" si="127"/>
        <v>6.9172755126090033</v>
      </c>
      <c r="O384" s="47">
        <v>587</v>
      </c>
      <c r="P384" s="176">
        <f t="shared" si="125"/>
        <v>6.9172755126090033</v>
      </c>
      <c r="Q384" s="177">
        <f t="shared" si="126"/>
        <v>587</v>
      </c>
      <c r="R384" s="166"/>
      <c r="S384" s="167">
        <f t="shared" si="119"/>
        <v>0</v>
      </c>
      <c r="T384" s="168">
        <f t="shared" si="120"/>
        <v>0</v>
      </c>
      <c r="U384" s="169" t="s">
        <v>36</v>
      </c>
      <c r="V384" s="170" t="s">
        <v>2456</v>
      </c>
      <c r="W384" s="169"/>
      <c r="X384" s="160" t="s">
        <v>2472</v>
      </c>
      <c r="Y384" s="160"/>
      <c r="Z384" s="160" t="s">
        <v>2680</v>
      </c>
      <c r="AA384" s="171" t="s">
        <v>2463</v>
      </c>
    </row>
    <row r="385" spans="1:27" s="126" customFormat="1" hidden="1" x14ac:dyDescent="0.35">
      <c r="A385" s="144">
        <v>0</v>
      </c>
      <c r="B385" s="109" t="s">
        <v>675</v>
      </c>
      <c r="C385" s="110" t="s">
        <v>39</v>
      </c>
      <c r="D385" s="109" t="s">
        <v>37</v>
      </c>
      <c r="E385" s="115" t="s">
        <v>672</v>
      </c>
      <c r="F385" s="115" t="s">
        <v>673</v>
      </c>
      <c r="G385" s="115" t="s">
        <v>45</v>
      </c>
      <c r="H385" s="116" t="s">
        <v>98</v>
      </c>
      <c r="I385" s="117" t="s">
        <v>670</v>
      </c>
      <c r="J385" s="117"/>
      <c r="K385" s="117" t="s">
        <v>45</v>
      </c>
      <c r="L385" s="114" t="s">
        <v>3533</v>
      </c>
      <c r="M385" s="114">
        <v>5</v>
      </c>
      <c r="N385" s="148">
        <v>7.6899999999999995</v>
      </c>
      <c r="O385" s="149">
        <f>N385*$R$8</f>
        <v>652.57339999999999</v>
      </c>
      <c r="P385" s="118">
        <f t="shared" ref="P385:P387" si="128">IF($R$9="-",N385,IF($R$9="в кассу предприятия",N385,IF($R$9="на р/счет.",N385*1.075,"-")))</f>
        <v>7.6899999999999995</v>
      </c>
      <c r="Q385" s="119">
        <f t="shared" ref="Q385:Q387" si="129">IF($R$9="-",O385,IF($R$9="в кассу предприятия",O385,IF($R$9="на р/счет.",O385*1.075,"-")))</f>
        <v>652.57339999999999</v>
      </c>
      <c r="R385" s="120"/>
      <c r="S385" s="121">
        <f t="shared" si="119"/>
        <v>0</v>
      </c>
      <c r="T385" s="122">
        <f t="shared" si="120"/>
        <v>0</v>
      </c>
      <c r="U385" s="123"/>
      <c r="V385" s="124" t="s">
        <v>2455</v>
      </c>
      <c r="W385" s="123"/>
      <c r="X385" s="115" t="s">
        <v>2472</v>
      </c>
      <c r="Y385" s="115"/>
      <c r="Z385" s="115" t="s">
        <v>2680</v>
      </c>
      <c r="AA385" s="125" t="s">
        <v>2463</v>
      </c>
    </row>
    <row r="386" spans="1:27" s="172" customFormat="1" x14ac:dyDescent="0.35">
      <c r="A386" s="157" t="s">
        <v>3900</v>
      </c>
      <c r="B386" s="158" t="s">
        <v>676</v>
      </c>
      <c r="C386" s="159" t="s">
        <v>208</v>
      </c>
      <c r="D386" s="158" t="s">
        <v>37</v>
      </c>
      <c r="E386" s="160" t="s">
        <v>677</v>
      </c>
      <c r="F386" s="160" t="s">
        <v>678</v>
      </c>
      <c r="G386" s="160" t="s">
        <v>45</v>
      </c>
      <c r="H386" s="161" t="s">
        <v>98</v>
      </c>
      <c r="I386" s="162" t="s">
        <v>45</v>
      </c>
      <c r="J386" s="162"/>
      <c r="K386" s="162" t="s">
        <v>45</v>
      </c>
      <c r="L386" s="163" t="s">
        <v>2452</v>
      </c>
      <c r="M386" s="163">
        <v>5</v>
      </c>
      <c r="N386" s="49">
        <f t="shared" ref="N386:N387" si="130">O386/$R$8</f>
        <v>6.9172755126090033</v>
      </c>
      <c r="O386" s="47">
        <v>587</v>
      </c>
      <c r="P386" s="176">
        <f t="shared" si="128"/>
        <v>6.9172755126090033</v>
      </c>
      <c r="Q386" s="177">
        <f t="shared" si="129"/>
        <v>587</v>
      </c>
      <c r="R386" s="166"/>
      <c r="S386" s="167">
        <f t="shared" si="119"/>
        <v>0</v>
      </c>
      <c r="T386" s="168">
        <f t="shared" si="120"/>
        <v>0</v>
      </c>
      <c r="U386" s="169" t="s">
        <v>36</v>
      </c>
      <c r="V386" s="170" t="s">
        <v>2456</v>
      </c>
      <c r="W386" s="169"/>
      <c r="X386" s="160" t="s">
        <v>2472</v>
      </c>
      <c r="Y386" s="160"/>
      <c r="Z386" s="160" t="s">
        <v>2679</v>
      </c>
      <c r="AA386" s="171" t="s">
        <v>2463</v>
      </c>
    </row>
    <row r="387" spans="1:27" s="126" customFormat="1" hidden="1" x14ac:dyDescent="0.35">
      <c r="A387" s="144">
        <v>0</v>
      </c>
      <c r="B387" s="109" t="s">
        <v>679</v>
      </c>
      <c r="C387" s="110" t="s">
        <v>208</v>
      </c>
      <c r="D387" s="109" t="s">
        <v>37</v>
      </c>
      <c r="E387" s="115" t="s">
        <v>677</v>
      </c>
      <c r="F387" s="115" t="s">
        <v>678</v>
      </c>
      <c r="G387" s="115" t="s">
        <v>45</v>
      </c>
      <c r="H387" s="116" t="s">
        <v>64</v>
      </c>
      <c r="I387" s="117" t="s">
        <v>45</v>
      </c>
      <c r="J387" s="117"/>
      <c r="K387" s="117" t="s">
        <v>45</v>
      </c>
      <c r="L387" s="114" t="s">
        <v>2452</v>
      </c>
      <c r="M387" s="114">
        <v>5</v>
      </c>
      <c r="N387" s="150">
        <f t="shared" si="130"/>
        <v>7.1058213528164034</v>
      </c>
      <c r="O387" s="149">
        <v>603</v>
      </c>
      <c r="P387" s="130">
        <f t="shared" si="128"/>
        <v>7.1058213528164034</v>
      </c>
      <c r="Q387" s="131">
        <f t="shared" si="129"/>
        <v>603</v>
      </c>
      <c r="R387" s="120"/>
      <c r="S387" s="121">
        <f t="shared" si="119"/>
        <v>0</v>
      </c>
      <c r="T387" s="122">
        <f t="shared" si="120"/>
        <v>0</v>
      </c>
      <c r="U387" s="123" t="s">
        <v>36</v>
      </c>
      <c r="V387" s="124" t="s">
        <v>2456</v>
      </c>
      <c r="W387" s="114"/>
      <c r="X387" s="115" t="s">
        <v>2472</v>
      </c>
      <c r="Y387" s="115"/>
      <c r="Z387" s="115" t="s">
        <v>2679</v>
      </c>
      <c r="AA387" s="125" t="s">
        <v>2463</v>
      </c>
    </row>
    <row r="388" spans="1:27" s="126" customFormat="1" hidden="1" x14ac:dyDescent="0.35">
      <c r="A388" s="144">
        <v>0</v>
      </c>
      <c r="B388" s="109" t="s">
        <v>680</v>
      </c>
      <c r="C388" s="110" t="s">
        <v>39</v>
      </c>
      <c r="D388" s="109" t="s">
        <v>37</v>
      </c>
      <c r="E388" s="115" t="s">
        <v>681</v>
      </c>
      <c r="F388" s="115" t="s">
        <v>682</v>
      </c>
      <c r="G388" s="115" t="s">
        <v>683</v>
      </c>
      <c r="H388" s="116" t="s">
        <v>98</v>
      </c>
      <c r="I388" s="117" t="s">
        <v>684</v>
      </c>
      <c r="J388" s="117"/>
      <c r="K388" s="117" t="s">
        <v>45</v>
      </c>
      <c r="L388" s="114" t="s">
        <v>2453</v>
      </c>
      <c r="M388" s="114">
        <v>5</v>
      </c>
      <c r="N388" s="148">
        <v>18.59</v>
      </c>
      <c r="O388" s="149">
        <f t="shared" ref="O388:O442" si="131">N388*$R$8</f>
        <v>1577.5473999999999</v>
      </c>
      <c r="P388" s="118">
        <f t="shared" ref="P388:P444" si="132">IF($R$9="-",N388,IF($R$9="в кассу предприятия",N388,IF($R$9="на р/счет.",N388*1.075,"-")))</f>
        <v>18.59</v>
      </c>
      <c r="Q388" s="119">
        <f t="shared" ref="Q388:Q444" si="133">IF($R$9="-",O388,IF($R$9="в кассу предприятия",O388,IF($R$9="на р/счет.",O388*1.075,"-")))</f>
        <v>1577.5473999999999</v>
      </c>
      <c r="R388" s="120"/>
      <c r="S388" s="121">
        <f t="shared" si="119"/>
        <v>0</v>
      </c>
      <c r="T388" s="122">
        <f t="shared" si="120"/>
        <v>0</v>
      </c>
      <c r="U388" s="123"/>
      <c r="V388" s="124" t="s">
        <v>2455</v>
      </c>
      <c r="W388" s="114"/>
      <c r="X388" s="115" t="s">
        <v>2464</v>
      </c>
      <c r="Y388" s="115" t="s">
        <v>2681</v>
      </c>
      <c r="Z388" s="115" t="s">
        <v>2682</v>
      </c>
      <c r="AA388" s="125" t="s">
        <v>2463</v>
      </c>
    </row>
    <row r="389" spans="1:27" s="172" customFormat="1" x14ac:dyDescent="0.35">
      <c r="A389" s="157">
        <v>27</v>
      </c>
      <c r="B389" s="158" t="s">
        <v>3840</v>
      </c>
      <c r="C389" s="159" t="s">
        <v>39</v>
      </c>
      <c r="D389" s="158" t="s">
        <v>37</v>
      </c>
      <c r="E389" s="173" t="s">
        <v>681</v>
      </c>
      <c r="F389" s="173" t="s">
        <v>682</v>
      </c>
      <c r="G389" s="173" t="s">
        <v>683</v>
      </c>
      <c r="H389" s="174" t="s">
        <v>64</v>
      </c>
      <c r="I389" s="175"/>
      <c r="J389" s="175"/>
      <c r="K389" s="175" t="s">
        <v>45</v>
      </c>
      <c r="L389" s="163" t="s">
        <v>2453</v>
      </c>
      <c r="M389" s="163">
        <v>1</v>
      </c>
      <c r="N389" s="46">
        <v>27.450000000000003</v>
      </c>
      <c r="O389" s="47">
        <f t="shared" ref="O389" si="134">N389*$R$8</f>
        <v>2329.4070000000002</v>
      </c>
      <c r="P389" s="164">
        <f t="shared" ref="P389" si="135">IF($R$9="-",N389,IF($R$9="в кассу предприятия",N389,IF($R$9="на р/счет.",N389*1.075,"-")))</f>
        <v>27.450000000000003</v>
      </c>
      <c r="Q389" s="165">
        <f t="shared" ref="Q389" si="136">IF($R$9="-",O389,IF($R$9="в кассу предприятия",O389,IF($R$9="на р/счет.",O389*1.075,"-")))</f>
        <v>2329.4070000000002</v>
      </c>
      <c r="R389" s="166"/>
      <c r="S389" s="167">
        <f t="shared" ref="S389" si="137">IF($R$9="","-",P389*R389)</f>
        <v>0</v>
      </c>
      <c r="T389" s="168">
        <f t="shared" ref="T389" si="138">IF($R$9="","-",Q389*R389)</f>
        <v>0</v>
      </c>
      <c r="U389" s="169"/>
      <c r="V389" s="170" t="s">
        <v>2455</v>
      </c>
      <c r="W389" s="169"/>
      <c r="X389" s="173" t="s">
        <v>2464</v>
      </c>
      <c r="Y389" s="160" t="s">
        <v>2681</v>
      </c>
      <c r="Z389" s="160" t="s">
        <v>2682</v>
      </c>
      <c r="AA389" s="171" t="s">
        <v>2463</v>
      </c>
    </row>
    <row r="390" spans="1:27" s="126" customFormat="1" hidden="1" x14ac:dyDescent="0.35">
      <c r="A390" s="144">
        <v>0</v>
      </c>
      <c r="B390" s="109" t="s">
        <v>685</v>
      </c>
      <c r="C390" s="127" t="s">
        <v>39</v>
      </c>
      <c r="D390" s="109" t="s">
        <v>37</v>
      </c>
      <c r="E390" s="132" t="s">
        <v>681</v>
      </c>
      <c r="F390" s="132" t="s">
        <v>682</v>
      </c>
      <c r="G390" s="132" t="s">
        <v>683</v>
      </c>
      <c r="H390" s="133" t="s">
        <v>50</v>
      </c>
      <c r="I390" s="134" t="s">
        <v>103</v>
      </c>
      <c r="J390" s="134"/>
      <c r="K390" s="134" t="s">
        <v>45</v>
      </c>
      <c r="L390" s="114" t="s">
        <v>2453</v>
      </c>
      <c r="M390" s="114">
        <v>1</v>
      </c>
      <c r="N390" s="148">
        <v>29.75</v>
      </c>
      <c r="O390" s="149">
        <f t="shared" si="131"/>
        <v>2524.585</v>
      </c>
      <c r="P390" s="128">
        <f t="shared" si="132"/>
        <v>29.75</v>
      </c>
      <c r="Q390" s="119">
        <f t="shared" si="133"/>
        <v>2524.585</v>
      </c>
      <c r="R390" s="120"/>
      <c r="S390" s="121">
        <f t="shared" si="119"/>
        <v>0</v>
      </c>
      <c r="T390" s="122">
        <f t="shared" si="120"/>
        <v>0</v>
      </c>
      <c r="U390" s="129"/>
      <c r="V390" s="124" t="s">
        <v>2455</v>
      </c>
      <c r="W390" s="129"/>
      <c r="X390" s="132" t="s">
        <v>2464</v>
      </c>
      <c r="Y390" s="115" t="s">
        <v>2681</v>
      </c>
      <c r="Z390" s="115" t="s">
        <v>2682</v>
      </c>
      <c r="AA390" s="125" t="s">
        <v>2463</v>
      </c>
    </row>
    <row r="391" spans="1:27" s="126" customFormat="1" hidden="1" x14ac:dyDescent="0.35">
      <c r="A391" s="144">
        <v>0</v>
      </c>
      <c r="B391" s="109" t="s">
        <v>686</v>
      </c>
      <c r="C391" s="110" t="s">
        <v>39</v>
      </c>
      <c r="D391" s="109" t="s">
        <v>37</v>
      </c>
      <c r="E391" s="111" t="s">
        <v>681</v>
      </c>
      <c r="F391" s="111" t="s">
        <v>682</v>
      </c>
      <c r="G391" s="111" t="s">
        <v>683</v>
      </c>
      <c r="H391" s="112" t="s">
        <v>50</v>
      </c>
      <c r="I391" s="113" t="s">
        <v>103</v>
      </c>
      <c r="J391" s="113"/>
      <c r="K391" s="113" t="s">
        <v>45</v>
      </c>
      <c r="L391" s="114" t="s">
        <v>2451</v>
      </c>
      <c r="M391" s="114">
        <v>1</v>
      </c>
      <c r="N391" s="148">
        <v>27.05</v>
      </c>
      <c r="O391" s="149">
        <f t="shared" si="131"/>
        <v>2295.4630000000002</v>
      </c>
      <c r="P391" s="118">
        <f t="shared" si="132"/>
        <v>27.05</v>
      </c>
      <c r="Q391" s="119">
        <f t="shared" si="133"/>
        <v>2295.4630000000002</v>
      </c>
      <c r="R391" s="120"/>
      <c r="S391" s="121">
        <f t="shared" si="119"/>
        <v>0</v>
      </c>
      <c r="T391" s="122">
        <f t="shared" si="120"/>
        <v>0</v>
      </c>
      <c r="U391" s="123"/>
      <c r="V391" s="124" t="s">
        <v>2455</v>
      </c>
      <c r="W391" s="123"/>
      <c r="X391" s="111" t="s">
        <v>2464</v>
      </c>
      <c r="Y391" s="115" t="s">
        <v>2681</v>
      </c>
      <c r="Z391" s="115" t="s">
        <v>2683</v>
      </c>
      <c r="AA391" s="125" t="s">
        <v>2463</v>
      </c>
    </row>
    <row r="392" spans="1:27" s="126" customFormat="1" hidden="1" x14ac:dyDescent="0.35">
      <c r="A392" s="144">
        <v>0</v>
      </c>
      <c r="B392" s="109" t="s">
        <v>687</v>
      </c>
      <c r="C392" s="110" t="s">
        <v>39</v>
      </c>
      <c r="D392" s="109" t="s">
        <v>37</v>
      </c>
      <c r="E392" s="111" t="s">
        <v>688</v>
      </c>
      <c r="F392" s="111" t="s">
        <v>689</v>
      </c>
      <c r="G392" s="111" t="s">
        <v>690</v>
      </c>
      <c r="H392" s="112" t="s">
        <v>50</v>
      </c>
      <c r="I392" s="113" t="s">
        <v>45</v>
      </c>
      <c r="J392" s="113"/>
      <c r="K392" s="113" t="s">
        <v>45</v>
      </c>
      <c r="L392" s="114" t="s">
        <v>2453</v>
      </c>
      <c r="M392" s="114">
        <v>1</v>
      </c>
      <c r="N392" s="148">
        <v>29.75</v>
      </c>
      <c r="O392" s="149">
        <f t="shared" si="131"/>
        <v>2524.585</v>
      </c>
      <c r="P392" s="118">
        <f t="shared" si="132"/>
        <v>29.75</v>
      </c>
      <c r="Q392" s="119">
        <f t="shared" si="133"/>
        <v>2524.585</v>
      </c>
      <c r="R392" s="120"/>
      <c r="S392" s="121">
        <f t="shared" si="119"/>
        <v>0</v>
      </c>
      <c r="T392" s="122">
        <f t="shared" si="120"/>
        <v>0</v>
      </c>
      <c r="U392" s="123"/>
      <c r="V392" s="124" t="s">
        <v>2455</v>
      </c>
      <c r="W392" s="114" t="s">
        <v>2487</v>
      </c>
      <c r="X392" s="115" t="s">
        <v>2469</v>
      </c>
      <c r="Y392" s="115"/>
      <c r="Z392" s="115" t="s">
        <v>2684</v>
      </c>
      <c r="AA392" s="125" t="s">
        <v>2463</v>
      </c>
    </row>
    <row r="393" spans="1:27" s="172" customFormat="1" x14ac:dyDescent="0.35">
      <c r="A393" s="157">
        <v>50</v>
      </c>
      <c r="B393" s="158" t="s">
        <v>691</v>
      </c>
      <c r="C393" s="159" t="s">
        <v>39</v>
      </c>
      <c r="D393" s="158" t="s">
        <v>37</v>
      </c>
      <c r="E393" s="160" t="s">
        <v>692</v>
      </c>
      <c r="F393" s="160" t="s">
        <v>693</v>
      </c>
      <c r="G393" s="160" t="s">
        <v>694</v>
      </c>
      <c r="H393" s="161" t="s">
        <v>50</v>
      </c>
      <c r="I393" s="162" t="s">
        <v>116</v>
      </c>
      <c r="J393" s="162"/>
      <c r="K393" s="162" t="s">
        <v>45</v>
      </c>
      <c r="L393" s="163" t="s">
        <v>2451</v>
      </c>
      <c r="M393" s="163">
        <v>1</v>
      </c>
      <c r="N393" s="46">
        <v>36.33</v>
      </c>
      <c r="O393" s="47">
        <f t="shared" si="131"/>
        <v>3082.9638</v>
      </c>
      <c r="P393" s="164">
        <f t="shared" si="132"/>
        <v>36.33</v>
      </c>
      <c r="Q393" s="165">
        <f t="shared" si="133"/>
        <v>3082.9638</v>
      </c>
      <c r="R393" s="166"/>
      <c r="S393" s="167">
        <f t="shared" si="119"/>
        <v>0</v>
      </c>
      <c r="T393" s="168">
        <f t="shared" si="120"/>
        <v>0</v>
      </c>
      <c r="U393" s="169"/>
      <c r="V393" s="170" t="s">
        <v>2455</v>
      </c>
      <c r="W393" s="169"/>
      <c r="X393" s="160" t="s">
        <v>2469</v>
      </c>
      <c r="Y393" s="160"/>
      <c r="Z393" s="160" t="s">
        <v>2685</v>
      </c>
      <c r="AA393" s="171" t="s">
        <v>2463</v>
      </c>
    </row>
    <row r="394" spans="1:27" s="126" customFormat="1" hidden="1" x14ac:dyDescent="0.35">
      <c r="A394" s="144">
        <v>0</v>
      </c>
      <c r="B394" s="109" t="s">
        <v>695</v>
      </c>
      <c r="C394" s="127" t="s">
        <v>39</v>
      </c>
      <c r="D394" s="109" t="s">
        <v>37</v>
      </c>
      <c r="E394" s="115" t="s">
        <v>692</v>
      </c>
      <c r="F394" s="115" t="s">
        <v>693</v>
      </c>
      <c r="G394" s="115" t="s">
        <v>696</v>
      </c>
      <c r="H394" s="116" t="s">
        <v>105</v>
      </c>
      <c r="I394" s="117" t="s">
        <v>44</v>
      </c>
      <c r="J394" s="117"/>
      <c r="K394" s="117" t="s">
        <v>45</v>
      </c>
      <c r="L394" s="114" t="s">
        <v>2451</v>
      </c>
      <c r="M394" s="114">
        <v>1</v>
      </c>
      <c r="N394" s="148">
        <v>64.67</v>
      </c>
      <c r="O394" s="149">
        <f t="shared" si="131"/>
        <v>5487.8962000000001</v>
      </c>
      <c r="P394" s="128">
        <f t="shared" si="132"/>
        <v>64.67</v>
      </c>
      <c r="Q394" s="119">
        <f t="shared" si="133"/>
        <v>5487.8962000000001</v>
      </c>
      <c r="R394" s="120"/>
      <c r="S394" s="121">
        <f t="shared" si="119"/>
        <v>0</v>
      </c>
      <c r="T394" s="122">
        <f t="shared" si="120"/>
        <v>0</v>
      </c>
      <c r="U394" s="129"/>
      <c r="V394" s="124" t="s">
        <v>2455</v>
      </c>
      <c r="W394" s="129"/>
      <c r="X394" s="115" t="s">
        <v>2469</v>
      </c>
      <c r="Y394" s="115"/>
      <c r="Z394" s="115" t="s">
        <v>2686</v>
      </c>
      <c r="AA394" s="125" t="s">
        <v>2463</v>
      </c>
    </row>
    <row r="395" spans="1:27" s="172" customFormat="1" x14ac:dyDescent="0.35">
      <c r="A395" s="157">
        <v>60</v>
      </c>
      <c r="B395" s="158" t="s">
        <v>697</v>
      </c>
      <c r="C395" s="159" t="s">
        <v>39</v>
      </c>
      <c r="D395" s="158" t="s">
        <v>37</v>
      </c>
      <c r="E395" s="160" t="s">
        <v>698</v>
      </c>
      <c r="F395" s="160" t="s">
        <v>699</v>
      </c>
      <c r="G395" s="160" t="s">
        <v>700</v>
      </c>
      <c r="H395" s="161" t="s">
        <v>50</v>
      </c>
      <c r="I395" s="162" t="s">
        <v>51</v>
      </c>
      <c r="J395" s="162"/>
      <c r="K395" s="162" t="s">
        <v>45</v>
      </c>
      <c r="L395" s="163" t="s">
        <v>2453</v>
      </c>
      <c r="M395" s="163">
        <v>1</v>
      </c>
      <c r="N395" s="46">
        <v>28.53</v>
      </c>
      <c r="O395" s="47">
        <f t="shared" si="131"/>
        <v>2421.0558000000001</v>
      </c>
      <c r="P395" s="164">
        <f t="shared" si="132"/>
        <v>28.53</v>
      </c>
      <c r="Q395" s="165">
        <f t="shared" si="133"/>
        <v>2421.0558000000001</v>
      </c>
      <c r="R395" s="166"/>
      <c r="S395" s="167">
        <f t="shared" si="119"/>
        <v>0</v>
      </c>
      <c r="T395" s="168">
        <f t="shared" si="120"/>
        <v>0</v>
      </c>
      <c r="U395" s="169"/>
      <c r="V395" s="170" t="s">
        <v>2455</v>
      </c>
      <c r="W395" s="169"/>
      <c r="X395" s="160" t="s">
        <v>2469</v>
      </c>
      <c r="Y395" s="160"/>
      <c r="Z395" s="160" t="s">
        <v>2687</v>
      </c>
      <c r="AA395" s="171" t="s">
        <v>2463</v>
      </c>
    </row>
    <row r="396" spans="1:27" s="172" customFormat="1" x14ac:dyDescent="0.35">
      <c r="A396" s="157">
        <v>10</v>
      </c>
      <c r="B396" s="158" t="s">
        <v>701</v>
      </c>
      <c r="C396" s="159" t="s">
        <v>39</v>
      </c>
      <c r="D396" s="158" t="s">
        <v>37</v>
      </c>
      <c r="E396" s="160" t="s">
        <v>698</v>
      </c>
      <c r="F396" s="160" t="s">
        <v>699</v>
      </c>
      <c r="G396" s="160" t="s">
        <v>702</v>
      </c>
      <c r="H396" s="161" t="s">
        <v>158</v>
      </c>
      <c r="I396" s="162" t="s">
        <v>45</v>
      </c>
      <c r="J396" s="162"/>
      <c r="K396" s="162" t="s">
        <v>45</v>
      </c>
      <c r="L396" s="163" t="s">
        <v>2451</v>
      </c>
      <c r="M396" s="163">
        <v>5</v>
      </c>
      <c r="N396" s="46">
        <v>9.67</v>
      </c>
      <c r="O396" s="47">
        <f t="shared" si="131"/>
        <v>820.59619999999995</v>
      </c>
      <c r="P396" s="164">
        <f t="shared" si="132"/>
        <v>9.67</v>
      </c>
      <c r="Q396" s="165">
        <f t="shared" si="133"/>
        <v>820.59619999999995</v>
      </c>
      <c r="R396" s="166"/>
      <c r="S396" s="167">
        <f t="shared" si="119"/>
        <v>0</v>
      </c>
      <c r="T396" s="168">
        <f t="shared" si="120"/>
        <v>0</v>
      </c>
      <c r="U396" s="169"/>
      <c r="V396" s="170" t="s">
        <v>2455</v>
      </c>
      <c r="W396" s="169"/>
      <c r="X396" s="160" t="s">
        <v>2469</v>
      </c>
      <c r="Y396" s="160"/>
      <c r="Z396" s="160" t="s">
        <v>2688</v>
      </c>
      <c r="AA396" s="171" t="s">
        <v>2463</v>
      </c>
    </row>
    <row r="397" spans="1:27" s="172" customFormat="1" x14ac:dyDescent="0.35">
      <c r="A397" s="157">
        <v>5</v>
      </c>
      <c r="B397" s="158" t="s">
        <v>703</v>
      </c>
      <c r="C397" s="159" t="s">
        <v>39</v>
      </c>
      <c r="D397" s="158" t="s">
        <v>37</v>
      </c>
      <c r="E397" s="173" t="s">
        <v>704</v>
      </c>
      <c r="F397" s="173" t="s">
        <v>705</v>
      </c>
      <c r="G397" s="173" t="s">
        <v>706</v>
      </c>
      <c r="H397" s="174" t="s">
        <v>272</v>
      </c>
      <c r="I397" s="175" t="s">
        <v>378</v>
      </c>
      <c r="J397" s="175"/>
      <c r="K397" s="175" t="s">
        <v>45</v>
      </c>
      <c r="L397" s="163" t="s">
        <v>2453</v>
      </c>
      <c r="M397" s="163">
        <v>1</v>
      </c>
      <c r="N397" s="148">
        <v>34.33</v>
      </c>
      <c r="O397" s="149">
        <f t="shared" si="131"/>
        <v>2913.2437999999997</v>
      </c>
      <c r="P397" s="164">
        <f t="shared" si="132"/>
        <v>34.33</v>
      </c>
      <c r="Q397" s="165">
        <f t="shared" si="133"/>
        <v>2913.2437999999997</v>
      </c>
      <c r="R397" s="166"/>
      <c r="S397" s="167">
        <f t="shared" si="119"/>
        <v>0</v>
      </c>
      <c r="T397" s="168">
        <f t="shared" si="120"/>
        <v>0</v>
      </c>
      <c r="U397" s="169"/>
      <c r="V397" s="170" t="s">
        <v>2455</v>
      </c>
      <c r="W397" s="169" t="s">
        <v>2487</v>
      </c>
      <c r="X397" s="160" t="s">
        <v>2469</v>
      </c>
      <c r="Y397" s="160"/>
      <c r="Z397" s="160" t="s">
        <v>2689</v>
      </c>
      <c r="AA397" s="171" t="s">
        <v>2463</v>
      </c>
    </row>
    <row r="398" spans="1:27" s="126" customFormat="1" hidden="1" x14ac:dyDescent="0.35">
      <c r="A398" s="144">
        <v>0</v>
      </c>
      <c r="B398" s="109" t="s">
        <v>707</v>
      </c>
      <c r="C398" s="110" t="s">
        <v>39</v>
      </c>
      <c r="D398" s="109" t="s">
        <v>37</v>
      </c>
      <c r="E398" s="115" t="s">
        <v>704</v>
      </c>
      <c r="F398" s="115" t="s">
        <v>705</v>
      </c>
      <c r="G398" s="115" t="s">
        <v>708</v>
      </c>
      <c r="H398" s="116" t="s">
        <v>353</v>
      </c>
      <c r="I398" s="117" t="s">
        <v>103</v>
      </c>
      <c r="J398" s="117"/>
      <c r="K398" s="117" t="s">
        <v>45</v>
      </c>
      <c r="L398" s="114" t="s">
        <v>2451</v>
      </c>
      <c r="M398" s="114">
        <v>5</v>
      </c>
      <c r="N398" s="148">
        <v>17.940000000000001</v>
      </c>
      <c r="O398" s="149">
        <f t="shared" si="131"/>
        <v>1522.3884</v>
      </c>
      <c r="P398" s="118">
        <f t="shared" si="132"/>
        <v>17.940000000000001</v>
      </c>
      <c r="Q398" s="119">
        <f t="shared" si="133"/>
        <v>1522.3884</v>
      </c>
      <c r="R398" s="120"/>
      <c r="S398" s="121">
        <f t="shared" si="119"/>
        <v>0</v>
      </c>
      <c r="T398" s="122">
        <f t="shared" si="120"/>
        <v>0</v>
      </c>
      <c r="U398" s="123"/>
      <c r="V398" s="124" t="s">
        <v>2455</v>
      </c>
      <c r="W398" s="114"/>
      <c r="X398" s="115" t="s">
        <v>2469</v>
      </c>
      <c r="Y398" s="115"/>
      <c r="Z398" s="115" t="s">
        <v>2690</v>
      </c>
      <c r="AA398" s="125" t="s">
        <v>2463</v>
      </c>
    </row>
    <row r="399" spans="1:27" s="126" customFormat="1" hidden="1" x14ac:dyDescent="0.35">
      <c r="A399" s="144">
        <v>0</v>
      </c>
      <c r="B399" s="109" t="s">
        <v>709</v>
      </c>
      <c r="C399" s="110" t="s">
        <v>39</v>
      </c>
      <c r="D399" s="109" t="s">
        <v>37</v>
      </c>
      <c r="E399" s="115" t="s">
        <v>704</v>
      </c>
      <c r="F399" s="115" t="s">
        <v>705</v>
      </c>
      <c r="G399" s="115" t="s">
        <v>708</v>
      </c>
      <c r="H399" s="116" t="s">
        <v>43</v>
      </c>
      <c r="I399" s="117" t="s">
        <v>106</v>
      </c>
      <c r="J399" s="117"/>
      <c r="K399" s="117" t="s">
        <v>45</v>
      </c>
      <c r="L399" s="114" t="s">
        <v>2451</v>
      </c>
      <c r="M399" s="114">
        <v>1</v>
      </c>
      <c r="N399" s="148">
        <v>46.949999999999996</v>
      </c>
      <c r="O399" s="149">
        <f t="shared" si="131"/>
        <v>3984.1769999999997</v>
      </c>
      <c r="P399" s="118">
        <f t="shared" si="132"/>
        <v>46.949999999999996</v>
      </c>
      <c r="Q399" s="119">
        <f t="shared" si="133"/>
        <v>3984.1769999999997</v>
      </c>
      <c r="R399" s="120"/>
      <c r="S399" s="121">
        <f t="shared" si="119"/>
        <v>0</v>
      </c>
      <c r="T399" s="122">
        <f t="shared" si="120"/>
        <v>0</v>
      </c>
      <c r="U399" s="123"/>
      <c r="V399" s="124" t="s">
        <v>2455</v>
      </c>
      <c r="W399" s="114"/>
      <c r="X399" s="115" t="s">
        <v>2469</v>
      </c>
      <c r="Y399" s="115"/>
      <c r="Z399" s="115" t="s">
        <v>2690</v>
      </c>
      <c r="AA399" s="125" t="s">
        <v>2463</v>
      </c>
    </row>
    <row r="400" spans="1:27" s="126" customFormat="1" hidden="1" x14ac:dyDescent="0.35">
      <c r="A400" s="144">
        <v>0</v>
      </c>
      <c r="B400" s="109" t="s">
        <v>710</v>
      </c>
      <c r="C400" s="110" t="s">
        <v>39</v>
      </c>
      <c r="D400" s="109" t="s">
        <v>37</v>
      </c>
      <c r="E400" s="115" t="s">
        <v>704</v>
      </c>
      <c r="F400" s="115" t="s">
        <v>705</v>
      </c>
      <c r="G400" s="115" t="s">
        <v>711</v>
      </c>
      <c r="H400" s="116" t="s">
        <v>43</v>
      </c>
      <c r="I400" s="117" t="s">
        <v>44</v>
      </c>
      <c r="J400" s="117"/>
      <c r="K400" s="117" t="s">
        <v>45</v>
      </c>
      <c r="L400" s="114" t="s">
        <v>2451</v>
      </c>
      <c r="M400" s="114">
        <v>1</v>
      </c>
      <c r="N400" s="148">
        <v>48.019999999999996</v>
      </c>
      <c r="O400" s="149">
        <f t="shared" si="131"/>
        <v>4074.9771999999998</v>
      </c>
      <c r="P400" s="118">
        <f t="shared" si="132"/>
        <v>48.019999999999996</v>
      </c>
      <c r="Q400" s="119">
        <f t="shared" si="133"/>
        <v>4074.9771999999998</v>
      </c>
      <c r="R400" s="120"/>
      <c r="S400" s="121">
        <f t="shared" si="119"/>
        <v>0</v>
      </c>
      <c r="T400" s="122">
        <f t="shared" si="120"/>
        <v>0</v>
      </c>
      <c r="U400" s="123"/>
      <c r="V400" s="124" t="s">
        <v>2455</v>
      </c>
      <c r="W400" s="114"/>
      <c r="X400" s="115" t="s">
        <v>2464</v>
      </c>
      <c r="Y400" s="115" t="s">
        <v>2691</v>
      </c>
      <c r="Z400" s="115" t="s">
        <v>2692</v>
      </c>
      <c r="AA400" s="125" t="s">
        <v>2463</v>
      </c>
    </row>
    <row r="401" spans="1:27" s="172" customFormat="1" x14ac:dyDescent="0.35">
      <c r="A401" s="157">
        <v>4</v>
      </c>
      <c r="B401" s="158" t="s">
        <v>712</v>
      </c>
      <c r="C401" s="159" t="s">
        <v>39</v>
      </c>
      <c r="D401" s="158" t="s">
        <v>37</v>
      </c>
      <c r="E401" s="160" t="s">
        <v>704</v>
      </c>
      <c r="F401" s="160" t="s">
        <v>705</v>
      </c>
      <c r="G401" s="160" t="s">
        <v>713</v>
      </c>
      <c r="H401" s="161" t="s">
        <v>50</v>
      </c>
      <c r="I401" s="162" t="s">
        <v>103</v>
      </c>
      <c r="J401" s="162"/>
      <c r="K401" s="162" t="s">
        <v>45</v>
      </c>
      <c r="L401" s="163" t="s">
        <v>2451</v>
      </c>
      <c r="M401" s="163">
        <v>1</v>
      </c>
      <c r="N401" s="148">
        <v>35.559999999999995</v>
      </c>
      <c r="O401" s="149">
        <f t="shared" si="131"/>
        <v>3017.6215999999995</v>
      </c>
      <c r="P401" s="164">
        <f t="shared" si="132"/>
        <v>35.559999999999995</v>
      </c>
      <c r="Q401" s="165">
        <f t="shared" si="133"/>
        <v>3017.6215999999995</v>
      </c>
      <c r="R401" s="166"/>
      <c r="S401" s="167">
        <f t="shared" si="119"/>
        <v>0</v>
      </c>
      <c r="T401" s="168">
        <f t="shared" si="120"/>
        <v>0</v>
      </c>
      <c r="U401" s="169"/>
      <c r="V401" s="170" t="s">
        <v>2455</v>
      </c>
      <c r="W401" s="169"/>
      <c r="X401" s="160" t="s">
        <v>2469</v>
      </c>
      <c r="Y401" s="160"/>
      <c r="Z401" s="160" t="s">
        <v>2693</v>
      </c>
      <c r="AA401" s="171" t="s">
        <v>2463</v>
      </c>
    </row>
    <row r="402" spans="1:27" s="172" customFormat="1" x14ac:dyDescent="0.35">
      <c r="A402" s="157">
        <v>13</v>
      </c>
      <c r="B402" s="158" t="s">
        <v>714</v>
      </c>
      <c r="C402" s="159" t="s">
        <v>39</v>
      </c>
      <c r="D402" s="158" t="s">
        <v>37</v>
      </c>
      <c r="E402" s="160" t="s">
        <v>704</v>
      </c>
      <c r="F402" s="160" t="s">
        <v>705</v>
      </c>
      <c r="G402" s="160" t="s">
        <v>715</v>
      </c>
      <c r="H402" s="161" t="s">
        <v>272</v>
      </c>
      <c r="I402" s="162" t="s">
        <v>51</v>
      </c>
      <c r="J402" s="162"/>
      <c r="K402" s="162" t="s">
        <v>45</v>
      </c>
      <c r="L402" s="163" t="s">
        <v>2453</v>
      </c>
      <c r="M402" s="163">
        <v>1</v>
      </c>
      <c r="N402" s="46">
        <v>34.33</v>
      </c>
      <c r="O402" s="47">
        <f t="shared" si="131"/>
        <v>2913.2437999999997</v>
      </c>
      <c r="P402" s="164">
        <f t="shared" si="132"/>
        <v>34.33</v>
      </c>
      <c r="Q402" s="165">
        <f t="shared" si="133"/>
        <v>2913.2437999999997</v>
      </c>
      <c r="R402" s="166"/>
      <c r="S402" s="167">
        <f t="shared" si="119"/>
        <v>0</v>
      </c>
      <c r="T402" s="168">
        <f t="shared" si="120"/>
        <v>0</v>
      </c>
      <c r="U402" s="169"/>
      <c r="V402" s="170" t="s">
        <v>2455</v>
      </c>
      <c r="W402" s="169"/>
      <c r="X402" s="160" t="s">
        <v>2472</v>
      </c>
      <c r="Y402" s="160"/>
      <c r="Z402" s="160" t="s">
        <v>2694</v>
      </c>
      <c r="AA402" s="171" t="s">
        <v>2463</v>
      </c>
    </row>
    <row r="403" spans="1:27" s="172" customFormat="1" x14ac:dyDescent="0.35">
      <c r="A403" s="157">
        <v>9</v>
      </c>
      <c r="B403" s="158" t="s">
        <v>716</v>
      </c>
      <c r="C403" s="159" t="s">
        <v>39</v>
      </c>
      <c r="D403" s="158" t="s">
        <v>37</v>
      </c>
      <c r="E403" s="160" t="s">
        <v>704</v>
      </c>
      <c r="F403" s="160" t="s">
        <v>705</v>
      </c>
      <c r="G403" s="160" t="s">
        <v>717</v>
      </c>
      <c r="H403" s="161" t="s">
        <v>50</v>
      </c>
      <c r="I403" s="162" t="s">
        <v>53</v>
      </c>
      <c r="J403" s="162"/>
      <c r="K403" s="162" t="s">
        <v>45</v>
      </c>
      <c r="L403" s="163" t="s">
        <v>2453</v>
      </c>
      <c r="M403" s="163">
        <v>1</v>
      </c>
      <c r="N403" s="46">
        <v>30.42</v>
      </c>
      <c r="O403" s="47">
        <f t="shared" si="131"/>
        <v>2581.4412000000002</v>
      </c>
      <c r="P403" s="164">
        <f t="shared" si="132"/>
        <v>30.42</v>
      </c>
      <c r="Q403" s="165">
        <f t="shared" si="133"/>
        <v>2581.4412000000002</v>
      </c>
      <c r="R403" s="166"/>
      <c r="S403" s="167">
        <f t="shared" si="119"/>
        <v>0</v>
      </c>
      <c r="T403" s="168">
        <f t="shared" si="120"/>
        <v>0</v>
      </c>
      <c r="U403" s="169"/>
      <c r="V403" s="170" t="s">
        <v>2455</v>
      </c>
      <c r="W403" s="169"/>
      <c r="X403" s="160" t="s">
        <v>2469</v>
      </c>
      <c r="Y403" s="160"/>
      <c r="Z403" s="160" t="s">
        <v>2695</v>
      </c>
      <c r="AA403" s="171" t="s">
        <v>2463</v>
      </c>
    </row>
    <row r="404" spans="1:27" s="172" customFormat="1" x14ac:dyDescent="0.35">
      <c r="A404" s="157">
        <v>5</v>
      </c>
      <c r="B404" s="158" t="s">
        <v>718</v>
      </c>
      <c r="C404" s="159" t="s">
        <v>39</v>
      </c>
      <c r="D404" s="158" t="s">
        <v>37</v>
      </c>
      <c r="E404" s="173" t="s">
        <v>704</v>
      </c>
      <c r="F404" s="173" t="s">
        <v>705</v>
      </c>
      <c r="G404" s="173" t="s">
        <v>719</v>
      </c>
      <c r="H404" s="174" t="s">
        <v>50</v>
      </c>
      <c r="I404" s="175"/>
      <c r="J404" s="175" t="s">
        <v>78</v>
      </c>
      <c r="K404" s="175" t="s">
        <v>609</v>
      </c>
      <c r="L404" s="163" t="s">
        <v>2453</v>
      </c>
      <c r="M404" s="163">
        <v>1</v>
      </c>
      <c r="N404" s="148">
        <v>42.6</v>
      </c>
      <c r="O404" s="149">
        <f t="shared" si="131"/>
        <v>3615.0360000000001</v>
      </c>
      <c r="P404" s="164">
        <f t="shared" si="132"/>
        <v>42.6</v>
      </c>
      <c r="Q404" s="165">
        <f t="shared" si="133"/>
        <v>3615.0360000000001</v>
      </c>
      <c r="R404" s="166"/>
      <c r="S404" s="167">
        <f t="shared" si="119"/>
        <v>0</v>
      </c>
      <c r="T404" s="168">
        <f t="shared" si="120"/>
        <v>0</v>
      </c>
      <c r="U404" s="169"/>
      <c r="V404" s="170" t="s">
        <v>2455</v>
      </c>
      <c r="W404" s="169" t="s">
        <v>2487</v>
      </c>
      <c r="X404" s="160" t="s">
        <v>2469</v>
      </c>
      <c r="Y404" s="160"/>
      <c r="Z404" s="160" t="s">
        <v>2696</v>
      </c>
      <c r="AA404" s="171" t="s">
        <v>2463</v>
      </c>
    </row>
    <row r="405" spans="1:27" s="126" customFormat="1" hidden="1" x14ac:dyDescent="0.35">
      <c r="A405" s="144">
        <v>0</v>
      </c>
      <c r="B405" s="109" t="s">
        <v>720</v>
      </c>
      <c r="C405" s="110" t="s">
        <v>39</v>
      </c>
      <c r="D405" s="109" t="s">
        <v>37</v>
      </c>
      <c r="E405" s="115" t="s">
        <v>704</v>
      </c>
      <c r="F405" s="115" t="s">
        <v>705</v>
      </c>
      <c r="G405" s="115" t="s">
        <v>721</v>
      </c>
      <c r="H405" s="116" t="s">
        <v>50</v>
      </c>
      <c r="I405" s="117" t="s">
        <v>53</v>
      </c>
      <c r="J405" s="117"/>
      <c r="K405" s="117" t="s">
        <v>45</v>
      </c>
      <c r="L405" s="114" t="s">
        <v>2453</v>
      </c>
      <c r="M405" s="114">
        <v>1</v>
      </c>
      <c r="N405" s="148">
        <v>30.42</v>
      </c>
      <c r="O405" s="149">
        <f t="shared" si="131"/>
        <v>2581.4412000000002</v>
      </c>
      <c r="P405" s="118">
        <f t="shared" si="132"/>
        <v>30.42</v>
      </c>
      <c r="Q405" s="119">
        <f t="shared" si="133"/>
        <v>2581.4412000000002</v>
      </c>
      <c r="R405" s="120"/>
      <c r="S405" s="121">
        <f t="shared" si="119"/>
        <v>0</v>
      </c>
      <c r="T405" s="122">
        <f t="shared" si="120"/>
        <v>0</v>
      </c>
      <c r="U405" s="123"/>
      <c r="V405" s="124" t="s">
        <v>2455</v>
      </c>
      <c r="W405" s="114"/>
      <c r="X405" s="115" t="s">
        <v>2472</v>
      </c>
      <c r="Y405" s="115"/>
      <c r="Z405" s="115" t="s">
        <v>2697</v>
      </c>
      <c r="AA405" s="125" t="s">
        <v>2463</v>
      </c>
    </row>
    <row r="406" spans="1:27" s="126" customFormat="1" hidden="1" x14ac:dyDescent="0.35">
      <c r="A406" s="144">
        <v>0</v>
      </c>
      <c r="B406" s="109" t="s">
        <v>722</v>
      </c>
      <c r="C406" s="110" t="s">
        <v>39</v>
      </c>
      <c r="D406" s="109" t="s">
        <v>37</v>
      </c>
      <c r="E406" s="115" t="s">
        <v>704</v>
      </c>
      <c r="F406" s="115" t="s">
        <v>705</v>
      </c>
      <c r="G406" s="115" t="s">
        <v>721</v>
      </c>
      <c r="H406" s="116" t="s">
        <v>50</v>
      </c>
      <c r="I406" s="117" t="s">
        <v>53</v>
      </c>
      <c r="J406" s="117"/>
      <c r="K406" s="117" t="s">
        <v>45</v>
      </c>
      <c r="L406" s="114" t="s">
        <v>2451</v>
      </c>
      <c r="M406" s="114">
        <v>1</v>
      </c>
      <c r="N406" s="148">
        <v>29.740000000000002</v>
      </c>
      <c r="O406" s="149">
        <f t="shared" si="131"/>
        <v>2523.7364000000002</v>
      </c>
      <c r="P406" s="118">
        <f t="shared" si="132"/>
        <v>29.740000000000002</v>
      </c>
      <c r="Q406" s="119">
        <f t="shared" si="133"/>
        <v>2523.7364000000002</v>
      </c>
      <c r="R406" s="120"/>
      <c r="S406" s="121">
        <f t="shared" si="119"/>
        <v>0</v>
      </c>
      <c r="T406" s="122">
        <f t="shared" si="120"/>
        <v>0</v>
      </c>
      <c r="U406" s="123"/>
      <c r="V406" s="124" t="s">
        <v>2455</v>
      </c>
      <c r="W406" s="114"/>
      <c r="X406" s="115" t="s">
        <v>2472</v>
      </c>
      <c r="Y406" s="115"/>
      <c r="Z406" s="115" t="s">
        <v>2697</v>
      </c>
      <c r="AA406" s="125" t="s">
        <v>2463</v>
      </c>
    </row>
    <row r="407" spans="1:27" s="172" customFormat="1" x14ac:dyDescent="0.35">
      <c r="A407" s="157">
        <v>13</v>
      </c>
      <c r="B407" s="158" t="s">
        <v>3535</v>
      </c>
      <c r="C407" s="159" t="s">
        <v>39</v>
      </c>
      <c r="D407" s="158" t="s">
        <v>37</v>
      </c>
      <c r="E407" s="178" t="s">
        <v>704</v>
      </c>
      <c r="F407" s="178" t="s">
        <v>705</v>
      </c>
      <c r="G407" s="178" t="s">
        <v>3584</v>
      </c>
      <c r="H407" s="179" t="s">
        <v>43</v>
      </c>
      <c r="I407" s="180" t="s">
        <v>106</v>
      </c>
      <c r="J407" s="180"/>
      <c r="K407" s="180"/>
      <c r="L407" s="163" t="s">
        <v>2451</v>
      </c>
      <c r="M407" s="163">
        <v>1</v>
      </c>
      <c r="N407" s="46">
        <v>46.949999999999996</v>
      </c>
      <c r="O407" s="47">
        <f>N407*$R$8</f>
        <v>3984.1769999999997</v>
      </c>
      <c r="P407" s="164">
        <f>IF($R$9="-",N407,IF($R$9="в кассу предприятия",N407,IF($R$9="на р/счет.",N407*1.075,"-")))</f>
        <v>46.949999999999996</v>
      </c>
      <c r="Q407" s="165">
        <f>IF($R$9="-",O407,IF($R$9="в кассу предприятия",O407,IF($R$9="на р/счет.",O407*1.075,"-")))</f>
        <v>3984.1769999999997</v>
      </c>
      <c r="R407" s="166"/>
      <c r="S407" s="167">
        <f>IF($R$9="","-",P407*R407)</f>
        <v>0</v>
      </c>
      <c r="T407" s="168">
        <f>IF($R$9="","-",Q407*R407)</f>
        <v>0</v>
      </c>
      <c r="U407" s="169"/>
      <c r="V407" s="170" t="s">
        <v>2455</v>
      </c>
      <c r="W407" s="169"/>
      <c r="X407" s="160" t="s">
        <v>2472</v>
      </c>
      <c r="Y407" s="160"/>
      <c r="Z407" s="160" t="s">
        <v>2697</v>
      </c>
      <c r="AA407" s="171" t="s">
        <v>2463</v>
      </c>
    </row>
    <row r="408" spans="1:27" s="172" customFormat="1" x14ac:dyDescent="0.35">
      <c r="A408" s="157">
        <v>17</v>
      </c>
      <c r="B408" s="158" t="s">
        <v>3536</v>
      </c>
      <c r="C408" s="159" t="s">
        <v>39</v>
      </c>
      <c r="D408" s="158" t="s">
        <v>37</v>
      </c>
      <c r="E408" s="178" t="s">
        <v>704</v>
      </c>
      <c r="F408" s="178" t="s">
        <v>705</v>
      </c>
      <c r="G408" s="178" t="s">
        <v>3537</v>
      </c>
      <c r="H408" s="179" t="s">
        <v>50</v>
      </c>
      <c r="I408" s="180" t="s">
        <v>58</v>
      </c>
      <c r="J408" s="180"/>
      <c r="K408" s="180"/>
      <c r="L408" s="163" t="s">
        <v>2451</v>
      </c>
      <c r="M408" s="163">
        <v>1</v>
      </c>
      <c r="N408" s="46">
        <v>34.79</v>
      </c>
      <c r="O408" s="47">
        <f>N408*$R$8</f>
        <v>2952.2793999999999</v>
      </c>
      <c r="P408" s="164">
        <f>IF($R$9="-",N408,IF($R$9="в кассу предприятия",N408,IF($R$9="на р/счет.",N408*1.075,"-")))</f>
        <v>34.79</v>
      </c>
      <c r="Q408" s="165">
        <f>IF($R$9="-",O408,IF($R$9="в кассу предприятия",O408,IF($R$9="на р/счет.",O408*1.075,"-")))</f>
        <v>2952.2793999999999</v>
      </c>
      <c r="R408" s="166"/>
      <c r="S408" s="167">
        <f>IF($R$9="","-",P408*R408)</f>
        <v>0</v>
      </c>
      <c r="T408" s="168">
        <f>IF($R$9="","-",Q408*R408)</f>
        <v>0</v>
      </c>
      <c r="U408" s="169"/>
      <c r="V408" s="170" t="s">
        <v>2455</v>
      </c>
      <c r="W408" s="169"/>
      <c r="X408" s="160"/>
      <c r="Y408" s="160"/>
      <c r="Z408" s="160" t="s">
        <v>3574</v>
      </c>
      <c r="AA408" s="171" t="s">
        <v>2463</v>
      </c>
    </row>
    <row r="409" spans="1:27" s="126" customFormat="1" hidden="1" x14ac:dyDescent="0.35">
      <c r="A409" s="144">
        <v>0</v>
      </c>
      <c r="B409" s="109" t="s">
        <v>723</v>
      </c>
      <c r="C409" s="110" t="s">
        <v>39</v>
      </c>
      <c r="D409" s="109" t="s">
        <v>37</v>
      </c>
      <c r="E409" s="115" t="s">
        <v>704</v>
      </c>
      <c r="F409" s="115" t="s">
        <v>705</v>
      </c>
      <c r="G409" s="115" t="s">
        <v>724</v>
      </c>
      <c r="H409" s="116" t="s">
        <v>43</v>
      </c>
      <c r="I409" s="117" t="s">
        <v>106</v>
      </c>
      <c r="J409" s="117"/>
      <c r="K409" s="117" t="s">
        <v>45</v>
      </c>
      <c r="L409" s="114" t="s">
        <v>2451</v>
      </c>
      <c r="M409" s="114">
        <v>1</v>
      </c>
      <c r="N409" s="148">
        <v>44.19</v>
      </c>
      <c r="O409" s="149">
        <f t="shared" si="131"/>
        <v>3749.9633999999996</v>
      </c>
      <c r="P409" s="118">
        <f t="shared" si="132"/>
        <v>44.19</v>
      </c>
      <c r="Q409" s="119">
        <f t="shared" si="133"/>
        <v>3749.9633999999996</v>
      </c>
      <c r="R409" s="120"/>
      <c r="S409" s="121">
        <f t="shared" si="119"/>
        <v>0</v>
      </c>
      <c r="T409" s="122">
        <f t="shared" si="120"/>
        <v>0</v>
      </c>
      <c r="U409" s="123"/>
      <c r="V409" s="124" t="s">
        <v>2455</v>
      </c>
      <c r="W409" s="114"/>
      <c r="X409" s="115" t="s">
        <v>2469</v>
      </c>
      <c r="Y409" s="115"/>
      <c r="Z409" s="115" t="s">
        <v>2698</v>
      </c>
      <c r="AA409" s="125" t="s">
        <v>2463</v>
      </c>
    </row>
    <row r="410" spans="1:27" s="126" customFormat="1" hidden="1" x14ac:dyDescent="0.35">
      <c r="A410" s="144">
        <v>0</v>
      </c>
      <c r="B410" s="109" t="s">
        <v>725</v>
      </c>
      <c r="C410" s="110" t="s">
        <v>39</v>
      </c>
      <c r="D410" s="109" t="s">
        <v>37</v>
      </c>
      <c r="E410" s="115" t="s">
        <v>704</v>
      </c>
      <c r="F410" s="115" t="s">
        <v>705</v>
      </c>
      <c r="G410" s="115" t="s">
        <v>726</v>
      </c>
      <c r="H410" s="116" t="s">
        <v>50</v>
      </c>
      <c r="I410" s="117" t="s">
        <v>53</v>
      </c>
      <c r="J410" s="117"/>
      <c r="K410" s="117" t="s">
        <v>45</v>
      </c>
      <c r="L410" s="114" t="s">
        <v>2453</v>
      </c>
      <c r="M410" s="114">
        <v>1</v>
      </c>
      <c r="N410" s="148">
        <v>30.42</v>
      </c>
      <c r="O410" s="149">
        <f t="shared" si="131"/>
        <v>2581.4412000000002</v>
      </c>
      <c r="P410" s="118">
        <f t="shared" si="132"/>
        <v>30.42</v>
      </c>
      <c r="Q410" s="119">
        <f t="shared" si="133"/>
        <v>2581.4412000000002</v>
      </c>
      <c r="R410" s="120"/>
      <c r="S410" s="121">
        <f t="shared" si="119"/>
        <v>0</v>
      </c>
      <c r="T410" s="122">
        <f t="shared" si="120"/>
        <v>0</v>
      </c>
      <c r="U410" s="123"/>
      <c r="V410" s="124" t="s">
        <v>2455</v>
      </c>
      <c r="W410" s="114"/>
      <c r="X410" s="115" t="s">
        <v>2469</v>
      </c>
      <c r="Y410" s="115"/>
      <c r="Z410" s="115" t="s">
        <v>2699</v>
      </c>
      <c r="AA410" s="125" t="s">
        <v>2463</v>
      </c>
    </row>
    <row r="411" spans="1:27" s="172" customFormat="1" x14ac:dyDescent="0.35">
      <c r="A411" s="157">
        <v>6</v>
      </c>
      <c r="B411" s="158" t="s">
        <v>727</v>
      </c>
      <c r="C411" s="159" t="s">
        <v>39</v>
      </c>
      <c r="D411" s="158" t="s">
        <v>37</v>
      </c>
      <c r="E411" s="160" t="s">
        <v>728</v>
      </c>
      <c r="F411" s="160" t="s">
        <v>729</v>
      </c>
      <c r="G411" s="160" t="s">
        <v>730</v>
      </c>
      <c r="H411" s="161" t="s">
        <v>186</v>
      </c>
      <c r="I411" s="162" t="s">
        <v>106</v>
      </c>
      <c r="J411" s="162"/>
      <c r="K411" s="162" t="s">
        <v>45</v>
      </c>
      <c r="L411" s="163" t="s">
        <v>2451</v>
      </c>
      <c r="M411" s="163">
        <v>1</v>
      </c>
      <c r="N411" s="46">
        <v>54.97</v>
      </c>
      <c r="O411" s="47">
        <f t="shared" si="131"/>
        <v>4664.7542000000003</v>
      </c>
      <c r="P411" s="164">
        <f t="shared" si="132"/>
        <v>54.97</v>
      </c>
      <c r="Q411" s="165">
        <f t="shared" si="133"/>
        <v>4664.7542000000003</v>
      </c>
      <c r="R411" s="166"/>
      <c r="S411" s="167">
        <f t="shared" si="119"/>
        <v>0</v>
      </c>
      <c r="T411" s="168">
        <f t="shared" si="120"/>
        <v>0</v>
      </c>
      <c r="U411" s="169"/>
      <c r="V411" s="170" t="s">
        <v>2455</v>
      </c>
      <c r="W411" s="169"/>
      <c r="X411" s="160" t="s">
        <v>2469</v>
      </c>
      <c r="Y411" s="160"/>
      <c r="Z411" s="160" t="s">
        <v>2700</v>
      </c>
      <c r="AA411" s="171" t="s">
        <v>2463</v>
      </c>
    </row>
    <row r="412" spans="1:27" s="172" customFormat="1" x14ac:dyDescent="0.35">
      <c r="A412" s="157">
        <v>26</v>
      </c>
      <c r="B412" s="158" t="s">
        <v>731</v>
      </c>
      <c r="C412" s="159" t="s">
        <v>39</v>
      </c>
      <c r="D412" s="158" t="s">
        <v>37</v>
      </c>
      <c r="E412" s="173" t="s">
        <v>728</v>
      </c>
      <c r="F412" s="173" t="s">
        <v>729</v>
      </c>
      <c r="G412" s="173" t="s">
        <v>732</v>
      </c>
      <c r="H412" s="174" t="s">
        <v>43</v>
      </c>
      <c r="I412" s="175"/>
      <c r="J412" s="175"/>
      <c r="K412" s="175" t="s">
        <v>609</v>
      </c>
      <c r="L412" s="163" t="s">
        <v>2451</v>
      </c>
      <c r="M412" s="163">
        <v>1</v>
      </c>
      <c r="N412" s="46">
        <v>64.440000000000012</v>
      </c>
      <c r="O412" s="47">
        <f t="shared" si="131"/>
        <v>5468.3784000000014</v>
      </c>
      <c r="P412" s="164">
        <f t="shared" si="132"/>
        <v>64.440000000000012</v>
      </c>
      <c r="Q412" s="165">
        <f t="shared" si="133"/>
        <v>5468.3784000000014</v>
      </c>
      <c r="R412" s="166"/>
      <c r="S412" s="167">
        <f t="shared" si="119"/>
        <v>0</v>
      </c>
      <c r="T412" s="168">
        <f t="shared" si="120"/>
        <v>0</v>
      </c>
      <c r="U412" s="169"/>
      <c r="V412" s="170" t="s">
        <v>2455</v>
      </c>
      <c r="W412" s="169" t="s">
        <v>2487</v>
      </c>
      <c r="X412" s="160" t="s">
        <v>2469</v>
      </c>
      <c r="Y412" s="160"/>
      <c r="Z412" s="160" t="s">
        <v>2701</v>
      </c>
      <c r="AA412" s="171" t="s">
        <v>2463</v>
      </c>
    </row>
    <row r="413" spans="1:27" s="126" customFormat="1" hidden="1" x14ac:dyDescent="0.35">
      <c r="A413" s="144">
        <v>0</v>
      </c>
      <c r="B413" s="109" t="s">
        <v>733</v>
      </c>
      <c r="C413" s="110" t="s">
        <v>39</v>
      </c>
      <c r="D413" s="109" t="s">
        <v>37</v>
      </c>
      <c r="E413" s="115" t="s">
        <v>728</v>
      </c>
      <c r="F413" s="115" t="s">
        <v>729</v>
      </c>
      <c r="G413" s="115" t="s">
        <v>734</v>
      </c>
      <c r="H413" s="116" t="s">
        <v>50</v>
      </c>
      <c r="I413" s="117" t="s">
        <v>735</v>
      </c>
      <c r="J413" s="117"/>
      <c r="K413" s="117" t="s">
        <v>45</v>
      </c>
      <c r="L413" s="114" t="s">
        <v>2453</v>
      </c>
      <c r="M413" s="114">
        <v>1</v>
      </c>
      <c r="N413" s="46">
        <v>30.970000000000002</v>
      </c>
      <c r="O413" s="47">
        <f t="shared" si="131"/>
        <v>2628.1142</v>
      </c>
      <c r="P413" s="118">
        <f t="shared" si="132"/>
        <v>30.970000000000002</v>
      </c>
      <c r="Q413" s="119">
        <f t="shared" si="133"/>
        <v>2628.1142</v>
      </c>
      <c r="R413" s="120"/>
      <c r="S413" s="121">
        <f t="shared" si="119"/>
        <v>0</v>
      </c>
      <c r="T413" s="122">
        <f t="shared" si="120"/>
        <v>0</v>
      </c>
      <c r="U413" s="123"/>
      <c r="V413" s="124" t="s">
        <v>2455</v>
      </c>
      <c r="W413" s="123"/>
      <c r="X413" s="115" t="s">
        <v>2469</v>
      </c>
      <c r="Y413" s="115"/>
      <c r="Z413" s="115" t="s">
        <v>2702</v>
      </c>
      <c r="AA413" s="147" t="s">
        <v>2463</v>
      </c>
    </row>
    <row r="414" spans="1:27" s="172" customFormat="1" x14ac:dyDescent="0.35">
      <c r="A414" s="157">
        <v>27</v>
      </c>
      <c r="B414" s="158" t="s">
        <v>736</v>
      </c>
      <c r="C414" s="159" t="s">
        <v>39</v>
      </c>
      <c r="D414" s="158" t="s">
        <v>37</v>
      </c>
      <c r="E414" s="160" t="s">
        <v>728</v>
      </c>
      <c r="F414" s="160" t="s">
        <v>729</v>
      </c>
      <c r="G414" s="160" t="s">
        <v>737</v>
      </c>
      <c r="H414" s="161" t="s">
        <v>50</v>
      </c>
      <c r="I414" s="162" t="s">
        <v>204</v>
      </c>
      <c r="J414" s="162"/>
      <c r="K414" s="162" t="s">
        <v>45</v>
      </c>
      <c r="L414" s="163" t="s">
        <v>2453</v>
      </c>
      <c r="M414" s="163">
        <v>1</v>
      </c>
      <c r="N414" s="46">
        <v>28.53</v>
      </c>
      <c r="O414" s="47">
        <f t="shared" si="131"/>
        <v>2421.0558000000001</v>
      </c>
      <c r="P414" s="164">
        <f t="shared" si="132"/>
        <v>28.53</v>
      </c>
      <c r="Q414" s="165">
        <f t="shared" si="133"/>
        <v>2421.0558000000001</v>
      </c>
      <c r="R414" s="166"/>
      <c r="S414" s="167">
        <f t="shared" si="119"/>
        <v>0</v>
      </c>
      <c r="T414" s="168">
        <f t="shared" si="120"/>
        <v>0</v>
      </c>
      <c r="U414" s="169"/>
      <c r="V414" s="170" t="s">
        <v>2455</v>
      </c>
      <c r="W414" s="169"/>
      <c r="X414" s="160" t="s">
        <v>2469</v>
      </c>
      <c r="Y414" s="160"/>
      <c r="Z414" s="160" t="s">
        <v>2703</v>
      </c>
      <c r="AA414" s="171" t="s">
        <v>2463</v>
      </c>
    </row>
    <row r="415" spans="1:27" s="126" customFormat="1" hidden="1" x14ac:dyDescent="0.35">
      <c r="A415" s="144">
        <v>0</v>
      </c>
      <c r="B415" s="109" t="s">
        <v>738</v>
      </c>
      <c r="C415" s="110" t="s">
        <v>39</v>
      </c>
      <c r="D415" s="109" t="s">
        <v>37</v>
      </c>
      <c r="E415" s="115" t="s">
        <v>728</v>
      </c>
      <c r="F415" s="115" t="s">
        <v>729</v>
      </c>
      <c r="G415" s="115" t="s">
        <v>739</v>
      </c>
      <c r="H415" s="116" t="s">
        <v>158</v>
      </c>
      <c r="I415" s="117" t="s">
        <v>45</v>
      </c>
      <c r="J415" s="117"/>
      <c r="K415" s="117" t="s">
        <v>45</v>
      </c>
      <c r="L415" s="114" t="s">
        <v>2451</v>
      </c>
      <c r="M415" s="114">
        <v>5</v>
      </c>
      <c r="N415" s="148">
        <v>9.67</v>
      </c>
      <c r="O415" s="149">
        <f t="shared" si="131"/>
        <v>820.59619999999995</v>
      </c>
      <c r="P415" s="118">
        <f t="shared" si="132"/>
        <v>9.67</v>
      </c>
      <c r="Q415" s="119">
        <f t="shared" si="133"/>
        <v>820.59619999999995</v>
      </c>
      <c r="R415" s="120"/>
      <c r="S415" s="121">
        <f t="shared" si="119"/>
        <v>0</v>
      </c>
      <c r="T415" s="122">
        <f t="shared" si="120"/>
        <v>0</v>
      </c>
      <c r="U415" s="123"/>
      <c r="V415" s="124" t="s">
        <v>2455</v>
      </c>
      <c r="W415" s="114"/>
      <c r="X415" s="115" t="s">
        <v>2472</v>
      </c>
      <c r="Y415" s="115"/>
      <c r="Z415" s="115" t="s">
        <v>2704</v>
      </c>
      <c r="AA415" s="125" t="s">
        <v>2463</v>
      </c>
    </row>
    <row r="416" spans="1:27" s="126" customFormat="1" hidden="1" x14ac:dyDescent="0.35">
      <c r="A416" s="144">
        <v>0</v>
      </c>
      <c r="B416" s="109" t="s">
        <v>740</v>
      </c>
      <c r="C416" s="127" t="s">
        <v>39</v>
      </c>
      <c r="D416" s="109" t="s">
        <v>37</v>
      </c>
      <c r="E416" s="115" t="s">
        <v>728</v>
      </c>
      <c r="F416" s="115" t="s">
        <v>729</v>
      </c>
      <c r="G416" s="115" t="s">
        <v>739</v>
      </c>
      <c r="H416" s="116" t="s">
        <v>50</v>
      </c>
      <c r="I416" s="117" t="s">
        <v>106</v>
      </c>
      <c r="J416" s="117"/>
      <c r="K416" s="117" t="s">
        <v>45</v>
      </c>
      <c r="L416" s="114" t="s">
        <v>2453</v>
      </c>
      <c r="M416" s="114">
        <v>1</v>
      </c>
      <c r="N416" s="148">
        <v>30.290000000000003</v>
      </c>
      <c r="O416" s="149">
        <f t="shared" si="131"/>
        <v>2570.4094</v>
      </c>
      <c r="P416" s="128">
        <f t="shared" si="132"/>
        <v>30.290000000000003</v>
      </c>
      <c r="Q416" s="119">
        <f t="shared" si="133"/>
        <v>2570.4094</v>
      </c>
      <c r="R416" s="120"/>
      <c r="S416" s="121">
        <f t="shared" si="119"/>
        <v>0</v>
      </c>
      <c r="T416" s="122">
        <f t="shared" si="120"/>
        <v>0</v>
      </c>
      <c r="U416" s="129"/>
      <c r="V416" s="124" t="s">
        <v>2455</v>
      </c>
      <c r="W416" s="129"/>
      <c r="X416" s="115" t="s">
        <v>2472</v>
      </c>
      <c r="Y416" s="115"/>
      <c r="Z416" s="115" t="s">
        <v>2704</v>
      </c>
      <c r="AA416" s="125" t="s">
        <v>2463</v>
      </c>
    </row>
    <row r="417" spans="1:27" s="172" customFormat="1" x14ac:dyDescent="0.35">
      <c r="A417" s="157">
        <v>25</v>
      </c>
      <c r="B417" s="158" t="s">
        <v>741</v>
      </c>
      <c r="C417" s="159" t="s">
        <v>39</v>
      </c>
      <c r="D417" s="158" t="s">
        <v>37</v>
      </c>
      <c r="E417" s="160" t="s">
        <v>728</v>
      </c>
      <c r="F417" s="160" t="s">
        <v>729</v>
      </c>
      <c r="G417" s="160" t="s">
        <v>739</v>
      </c>
      <c r="H417" s="161" t="s">
        <v>186</v>
      </c>
      <c r="I417" s="162" t="s">
        <v>106</v>
      </c>
      <c r="J417" s="162"/>
      <c r="K417" s="162" t="s">
        <v>45</v>
      </c>
      <c r="L417" s="163" t="s">
        <v>2451</v>
      </c>
      <c r="M417" s="163">
        <v>1</v>
      </c>
      <c r="N417" s="46">
        <v>53.35</v>
      </c>
      <c r="O417" s="47">
        <f t="shared" si="131"/>
        <v>4527.2809999999999</v>
      </c>
      <c r="P417" s="164">
        <f t="shared" si="132"/>
        <v>53.35</v>
      </c>
      <c r="Q417" s="165">
        <f t="shared" si="133"/>
        <v>4527.2809999999999</v>
      </c>
      <c r="R417" s="166"/>
      <c r="S417" s="167">
        <f t="shared" si="119"/>
        <v>0</v>
      </c>
      <c r="T417" s="168">
        <f t="shared" si="120"/>
        <v>0</v>
      </c>
      <c r="U417" s="169"/>
      <c r="V417" s="170" t="s">
        <v>2455</v>
      </c>
      <c r="W417" s="169"/>
      <c r="X417" s="160" t="s">
        <v>2472</v>
      </c>
      <c r="Y417" s="160"/>
      <c r="Z417" s="160" t="s">
        <v>2704</v>
      </c>
      <c r="AA417" s="171" t="s">
        <v>2463</v>
      </c>
    </row>
    <row r="418" spans="1:27" s="172" customFormat="1" x14ac:dyDescent="0.35">
      <c r="A418" s="157">
        <v>13</v>
      </c>
      <c r="B418" s="158" t="s">
        <v>742</v>
      </c>
      <c r="C418" s="159" t="s">
        <v>39</v>
      </c>
      <c r="D418" s="158" t="s">
        <v>37</v>
      </c>
      <c r="E418" s="160" t="s">
        <v>743</v>
      </c>
      <c r="F418" s="160" t="s">
        <v>744</v>
      </c>
      <c r="G418" s="160" t="s">
        <v>745</v>
      </c>
      <c r="H418" s="161" t="s">
        <v>50</v>
      </c>
      <c r="I418" s="162" t="s">
        <v>45</v>
      </c>
      <c r="J418" s="162" t="s">
        <v>58</v>
      </c>
      <c r="K418" s="162" t="s">
        <v>402</v>
      </c>
      <c r="L418" s="163" t="s">
        <v>2453</v>
      </c>
      <c r="M418" s="163">
        <v>1</v>
      </c>
      <c r="N418" s="46">
        <v>41.98</v>
      </c>
      <c r="O418" s="101">
        <f t="shared" si="131"/>
        <v>3562.4227999999998</v>
      </c>
      <c r="P418" s="164">
        <f t="shared" si="132"/>
        <v>41.98</v>
      </c>
      <c r="Q418" s="165">
        <f t="shared" si="133"/>
        <v>3562.4227999999998</v>
      </c>
      <c r="R418" s="166"/>
      <c r="S418" s="167">
        <f t="shared" si="119"/>
        <v>0</v>
      </c>
      <c r="T418" s="168">
        <f t="shared" si="120"/>
        <v>0</v>
      </c>
      <c r="U418" s="169"/>
      <c r="V418" s="170" t="s">
        <v>2455</v>
      </c>
      <c r="W418" s="163"/>
      <c r="X418" s="160" t="s">
        <v>2469</v>
      </c>
      <c r="Y418" s="160"/>
      <c r="Z418" s="160" t="s">
        <v>2705</v>
      </c>
      <c r="AA418" s="171" t="s">
        <v>2463</v>
      </c>
    </row>
    <row r="419" spans="1:27" s="172" customFormat="1" x14ac:dyDescent="0.35">
      <c r="A419" s="157">
        <v>65</v>
      </c>
      <c r="B419" s="158" t="s">
        <v>746</v>
      </c>
      <c r="C419" s="159" t="s">
        <v>39</v>
      </c>
      <c r="D419" s="158" t="s">
        <v>37</v>
      </c>
      <c r="E419" s="160" t="s">
        <v>743</v>
      </c>
      <c r="F419" s="160" t="s">
        <v>744</v>
      </c>
      <c r="G419" s="160" t="s">
        <v>747</v>
      </c>
      <c r="H419" s="161" t="s">
        <v>43</v>
      </c>
      <c r="I419" s="162" t="s">
        <v>116</v>
      </c>
      <c r="J419" s="162"/>
      <c r="K419" s="162" t="s">
        <v>45</v>
      </c>
      <c r="L419" s="163" t="s">
        <v>2451</v>
      </c>
      <c r="M419" s="163">
        <v>1</v>
      </c>
      <c r="N419" s="46">
        <v>34.989999999999995</v>
      </c>
      <c r="O419" s="47">
        <f t="shared" si="131"/>
        <v>2969.2513999999996</v>
      </c>
      <c r="P419" s="164">
        <f t="shared" si="132"/>
        <v>34.989999999999995</v>
      </c>
      <c r="Q419" s="165">
        <f t="shared" si="133"/>
        <v>2969.2513999999996</v>
      </c>
      <c r="R419" s="166"/>
      <c r="S419" s="167">
        <f t="shared" si="119"/>
        <v>0</v>
      </c>
      <c r="T419" s="168">
        <f t="shared" si="120"/>
        <v>0</v>
      </c>
      <c r="U419" s="169"/>
      <c r="V419" s="170" t="s">
        <v>2455</v>
      </c>
      <c r="W419" s="169"/>
      <c r="X419" s="160" t="s">
        <v>2469</v>
      </c>
      <c r="Y419" s="160"/>
      <c r="Z419" s="160" t="s">
        <v>2706</v>
      </c>
      <c r="AA419" s="171" t="s">
        <v>2463</v>
      </c>
    </row>
    <row r="420" spans="1:27" s="172" customFormat="1" x14ac:dyDescent="0.35">
      <c r="A420" s="157">
        <v>5</v>
      </c>
      <c r="B420" s="158" t="s">
        <v>748</v>
      </c>
      <c r="C420" s="159" t="s">
        <v>39</v>
      </c>
      <c r="D420" s="158" t="s">
        <v>37</v>
      </c>
      <c r="E420" s="173" t="s">
        <v>743</v>
      </c>
      <c r="F420" s="173" t="s">
        <v>744</v>
      </c>
      <c r="G420" s="173" t="s">
        <v>749</v>
      </c>
      <c r="H420" s="174" t="s">
        <v>64</v>
      </c>
      <c r="I420" s="175" t="s">
        <v>58</v>
      </c>
      <c r="J420" s="175"/>
      <c r="K420" s="175" t="s">
        <v>45</v>
      </c>
      <c r="L420" s="163" t="s">
        <v>2451</v>
      </c>
      <c r="M420" s="163">
        <v>5</v>
      </c>
      <c r="N420" s="46">
        <v>21.85</v>
      </c>
      <c r="O420" s="47">
        <f t="shared" si="131"/>
        <v>1854.191</v>
      </c>
      <c r="P420" s="164">
        <f t="shared" si="132"/>
        <v>21.85</v>
      </c>
      <c r="Q420" s="165">
        <f t="shared" si="133"/>
        <v>1854.191</v>
      </c>
      <c r="R420" s="166"/>
      <c r="S420" s="167">
        <f t="shared" si="119"/>
        <v>0</v>
      </c>
      <c r="T420" s="168">
        <f t="shared" si="120"/>
        <v>0</v>
      </c>
      <c r="U420" s="169"/>
      <c r="V420" s="170" t="s">
        <v>2455</v>
      </c>
      <c r="W420" s="169" t="s">
        <v>2487</v>
      </c>
      <c r="X420" s="160" t="s">
        <v>2469</v>
      </c>
      <c r="Y420" s="160"/>
      <c r="Z420" s="160" t="s">
        <v>2707</v>
      </c>
      <c r="AA420" s="171" t="s">
        <v>2463</v>
      </c>
    </row>
    <row r="421" spans="1:27" s="172" customFormat="1" x14ac:dyDescent="0.35">
      <c r="A421" s="157">
        <v>26</v>
      </c>
      <c r="B421" s="158" t="s">
        <v>750</v>
      </c>
      <c r="C421" s="159" t="s">
        <v>39</v>
      </c>
      <c r="D421" s="158" t="s">
        <v>37</v>
      </c>
      <c r="E421" s="160" t="s">
        <v>743</v>
      </c>
      <c r="F421" s="160" t="s">
        <v>744</v>
      </c>
      <c r="G421" s="160" t="s">
        <v>751</v>
      </c>
      <c r="H421" s="161" t="s">
        <v>50</v>
      </c>
      <c r="I421" s="162" t="s">
        <v>752</v>
      </c>
      <c r="J421" s="162"/>
      <c r="K421" s="162" t="s">
        <v>45</v>
      </c>
      <c r="L421" s="163" t="s">
        <v>2453</v>
      </c>
      <c r="M421" s="163">
        <v>1</v>
      </c>
      <c r="N421" s="46">
        <v>30.970000000000002</v>
      </c>
      <c r="O421" s="47">
        <f t="shared" si="131"/>
        <v>2628.1142</v>
      </c>
      <c r="P421" s="164">
        <f t="shared" si="132"/>
        <v>30.970000000000002</v>
      </c>
      <c r="Q421" s="165">
        <f t="shared" si="133"/>
        <v>2628.1142</v>
      </c>
      <c r="R421" s="166"/>
      <c r="S421" s="167">
        <f t="shared" si="119"/>
        <v>0</v>
      </c>
      <c r="T421" s="168">
        <f t="shared" si="120"/>
        <v>0</v>
      </c>
      <c r="U421" s="169"/>
      <c r="V421" s="170" t="s">
        <v>2455</v>
      </c>
      <c r="W421" s="169"/>
      <c r="X421" s="160" t="s">
        <v>2469</v>
      </c>
      <c r="Y421" s="160"/>
      <c r="Z421" s="160" t="s">
        <v>2708</v>
      </c>
      <c r="AA421" s="171" t="s">
        <v>2463</v>
      </c>
    </row>
    <row r="422" spans="1:27" s="172" customFormat="1" x14ac:dyDescent="0.35">
      <c r="A422" s="157">
        <v>15</v>
      </c>
      <c r="B422" s="158" t="s">
        <v>753</v>
      </c>
      <c r="C422" s="159" t="s">
        <v>39</v>
      </c>
      <c r="D422" s="158" t="s">
        <v>37</v>
      </c>
      <c r="E422" s="160" t="s">
        <v>743</v>
      </c>
      <c r="F422" s="160" t="s">
        <v>744</v>
      </c>
      <c r="G422" s="160" t="s">
        <v>754</v>
      </c>
      <c r="H422" s="161" t="s">
        <v>353</v>
      </c>
      <c r="I422" s="162" t="s">
        <v>58</v>
      </c>
      <c r="J422" s="162"/>
      <c r="K422" s="162" t="s">
        <v>45</v>
      </c>
      <c r="L422" s="163" t="s">
        <v>2451</v>
      </c>
      <c r="M422" s="163">
        <v>5</v>
      </c>
      <c r="N422" s="46">
        <v>17.940000000000001</v>
      </c>
      <c r="O422" s="47">
        <f t="shared" si="131"/>
        <v>1522.3884</v>
      </c>
      <c r="P422" s="164">
        <f t="shared" si="132"/>
        <v>17.940000000000001</v>
      </c>
      <c r="Q422" s="165">
        <f t="shared" si="133"/>
        <v>1522.3884</v>
      </c>
      <c r="R422" s="166"/>
      <c r="S422" s="167">
        <f t="shared" si="119"/>
        <v>0</v>
      </c>
      <c r="T422" s="168">
        <f t="shared" si="120"/>
        <v>0</v>
      </c>
      <c r="U422" s="169"/>
      <c r="V422" s="170" t="s">
        <v>2455</v>
      </c>
      <c r="W422" s="169"/>
      <c r="X422" s="160" t="s">
        <v>2469</v>
      </c>
      <c r="Y422" s="160"/>
      <c r="Z422" s="160" t="s">
        <v>2709</v>
      </c>
      <c r="AA422" s="171" t="s">
        <v>2463</v>
      </c>
    </row>
    <row r="423" spans="1:27" s="172" customFormat="1" x14ac:dyDescent="0.35">
      <c r="A423" s="157">
        <v>27</v>
      </c>
      <c r="B423" s="158" t="s">
        <v>755</v>
      </c>
      <c r="C423" s="159" t="s">
        <v>39</v>
      </c>
      <c r="D423" s="158" t="s">
        <v>37</v>
      </c>
      <c r="E423" s="160" t="s">
        <v>743</v>
      </c>
      <c r="F423" s="160" t="s">
        <v>744</v>
      </c>
      <c r="G423" s="160" t="s">
        <v>754</v>
      </c>
      <c r="H423" s="161" t="s">
        <v>50</v>
      </c>
      <c r="I423" s="162" t="s">
        <v>735</v>
      </c>
      <c r="J423" s="162"/>
      <c r="K423" s="162" t="s">
        <v>45</v>
      </c>
      <c r="L423" s="163" t="s">
        <v>2453</v>
      </c>
      <c r="M423" s="163">
        <v>1</v>
      </c>
      <c r="N423" s="46">
        <v>30.970000000000002</v>
      </c>
      <c r="O423" s="47">
        <f t="shared" si="131"/>
        <v>2628.1142</v>
      </c>
      <c r="P423" s="164">
        <f t="shared" si="132"/>
        <v>30.970000000000002</v>
      </c>
      <c r="Q423" s="165">
        <f t="shared" si="133"/>
        <v>2628.1142</v>
      </c>
      <c r="R423" s="166"/>
      <c r="S423" s="167">
        <f t="shared" si="119"/>
        <v>0</v>
      </c>
      <c r="T423" s="168">
        <f t="shared" si="120"/>
        <v>0</v>
      </c>
      <c r="U423" s="169"/>
      <c r="V423" s="170" t="s">
        <v>2455</v>
      </c>
      <c r="W423" s="169"/>
      <c r="X423" s="160" t="s">
        <v>2469</v>
      </c>
      <c r="Y423" s="160"/>
      <c r="Z423" s="160" t="s">
        <v>2709</v>
      </c>
      <c r="AA423" s="171" t="s">
        <v>2463</v>
      </c>
    </row>
    <row r="424" spans="1:27" s="172" customFormat="1" x14ac:dyDescent="0.35">
      <c r="A424" s="157">
        <v>31</v>
      </c>
      <c r="B424" s="158" t="s">
        <v>756</v>
      </c>
      <c r="C424" s="159" t="s">
        <v>39</v>
      </c>
      <c r="D424" s="158" t="s">
        <v>37</v>
      </c>
      <c r="E424" s="160" t="s">
        <v>743</v>
      </c>
      <c r="F424" s="160" t="s">
        <v>744</v>
      </c>
      <c r="G424" s="160" t="s">
        <v>754</v>
      </c>
      <c r="H424" s="161" t="s">
        <v>43</v>
      </c>
      <c r="I424" s="162" t="s">
        <v>757</v>
      </c>
      <c r="J424" s="162"/>
      <c r="K424" s="162" t="s">
        <v>45</v>
      </c>
      <c r="L424" s="163" t="s">
        <v>2453</v>
      </c>
      <c r="M424" s="163">
        <v>1</v>
      </c>
      <c r="N424" s="46">
        <v>40.129999999999995</v>
      </c>
      <c r="O424" s="47">
        <f t="shared" si="131"/>
        <v>3405.4317999999994</v>
      </c>
      <c r="P424" s="164">
        <f t="shared" si="132"/>
        <v>40.129999999999995</v>
      </c>
      <c r="Q424" s="165">
        <f t="shared" si="133"/>
        <v>3405.4317999999994</v>
      </c>
      <c r="R424" s="166"/>
      <c r="S424" s="167">
        <f t="shared" si="119"/>
        <v>0</v>
      </c>
      <c r="T424" s="168">
        <f t="shared" si="120"/>
        <v>0</v>
      </c>
      <c r="U424" s="169"/>
      <c r="V424" s="170" t="s">
        <v>2455</v>
      </c>
      <c r="W424" s="169"/>
      <c r="X424" s="160" t="s">
        <v>2469</v>
      </c>
      <c r="Y424" s="160"/>
      <c r="Z424" s="160" t="s">
        <v>2709</v>
      </c>
      <c r="AA424" s="171" t="s">
        <v>2463</v>
      </c>
    </row>
    <row r="425" spans="1:27" s="126" customFormat="1" hidden="1" x14ac:dyDescent="0.35">
      <c r="A425" s="144">
        <v>0</v>
      </c>
      <c r="B425" s="109" t="s">
        <v>758</v>
      </c>
      <c r="C425" s="127" t="s">
        <v>39</v>
      </c>
      <c r="D425" s="109" t="s">
        <v>37</v>
      </c>
      <c r="E425" s="115" t="s">
        <v>743</v>
      </c>
      <c r="F425" s="115" t="s">
        <v>744</v>
      </c>
      <c r="G425" s="115" t="s">
        <v>754</v>
      </c>
      <c r="H425" s="116" t="s">
        <v>186</v>
      </c>
      <c r="I425" s="117" t="s">
        <v>44</v>
      </c>
      <c r="J425" s="117"/>
      <c r="K425" s="117" t="s">
        <v>45</v>
      </c>
      <c r="L425" s="114" t="s">
        <v>2451</v>
      </c>
      <c r="M425" s="114">
        <v>1</v>
      </c>
      <c r="N425" s="148">
        <v>55.66</v>
      </c>
      <c r="O425" s="149">
        <f t="shared" si="131"/>
        <v>4723.3076000000001</v>
      </c>
      <c r="P425" s="128">
        <f t="shared" si="132"/>
        <v>55.66</v>
      </c>
      <c r="Q425" s="119">
        <f t="shared" si="133"/>
        <v>4723.3076000000001</v>
      </c>
      <c r="R425" s="120"/>
      <c r="S425" s="121">
        <f t="shared" si="119"/>
        <v>0</v>
      </c>
      <c r="T425" s="122">
        <f t="shared" si="120"/>
        <v>0</v>
      </c>
      <c r="U425" s="129"/>
      <c r="V425" s="124" t="s">
        <v>2455</v>
      </c>
      <c r="W425" s="129"/>
      <c r="X425" s="115" t="s">
        <v>2469</v>
      </c>
      <c r="Y425" s="115"/>
      <c r="Z425" s="115" t="s">
        <v>2709</v>
      </c>
      <c r="AA425" s="125" t="s">
        <v>2463</v>
      </c>
    </row>
    <row r="426" spans="1:27" s="172" customFormat="1" x14ac:dyDescent="0.35">
      <c r="A426" s="157">
        <v>2</v>
      </c>
      <c r="B426" s="158" t="s">
        <v>759</v>
      </c>
      <c r="C426" s="159" t="s">
        <v>39</v>
      </c>
      <c r="D426" s="158" t="s">
        <v>37</v>
      </c>
      <c r="E426" s="160" t="s">
        <v>743</v>
      </c>
      <c r="F426" s="160" t="s">
        <v>744</v>
      </c>
      <c r="G426" s="160" t="s">
        <v>754</v>
      </c>
      <c r="H426" s="161" t="s">
        <v>105</v>
      </c>
      <c r="I426" s="162" t="s">
        <v>106</v>
      </c>
      <c r="J426" s="162"/>
      <c r="K426" s="162" t="s">
        <v>45</v>
      </c>
      <c r="L426" s="163" t="s">
        <v>2451</v>
      </c>
      <c r="M426" s="163">
        <v>1</v>
      </c>
      <c r="N426" s="46">
        <v>64.67</v>
      </c>
      <c r="O426" s="47">
        <f t="shared" si="131"/>
        <v>5487.8962000000001</v>
      </c>
      <c r="P426" s="164">
        <f t="shared" si="132"/>
        <v>64.67</v>
      </c>
      <c r="Q426" s="165">
        <f t="shared" si="133"/>
        <v>5487.8962000000001</v>
      </c>
      <c r="R426" s="166"/>
      <c r="S426" s="167">
        <f t="shared" si="119"/>
        <v>0</v>
      </c>
      <c r="T426" s="168">
        <f t="shared" si="120"/>
        <v>0</v>
      </c>
      <c r="U426" s="169"/>
      <c r="V426" s="170" t="s">
        <v>2455</v>
      </c>
      <c r="W426" s="169"/>
      <c r="X426" s="160" t="s">
        <v>2469</v>
      </c>
      <c r="Y426" s="160"/>
      <c r="Z426" s="160" t="s">
        <v>2709</v>
      </c>
      <c r="AA426" s="171" t="s">
        <v>2463</v>
      </c>
    </row>
    <row r="427" spans="1:27" s="172" customFormat="1" x14ac:dyDescent="0.35">
      <c r="A427" s="157">
        <v>17</v>
      </c>
      <c r="B427" s="158" t="s">
        <v>760</v>
      </c>
      <c r="C427" s="159" t="s">
        <v>39</v>
      </c>
      <c r="D427" s="158" t="s">
        <v>37</v>
      </c>
      <c r="E427" s="160" t="s">
        <v>743</v>
      </c>
      <c r="F427" s="160" t="s">
        <v>744</v>
      </c>
      <c r="G427" s="160" t="s">
        <v>761</v>
      </c>
      <c r="H427" s="161" t="s">
        <v>50</v>
      </c>
      <c r="I427" s="162" t="s">
        <v>122</v>
      </c>
      <c r="J427" s="162"/>
      <c r="K427" s="162" t="s">
        <v>45</v>
      </c>
      <c r="L427" s="163" t="s">
        <v>2453</v>
      </c>
      <c r="M427" s="163">
        <v>1</v>
      </c>
      <c r="N427" s="46">
        <v>29.16</v>
      </c>
      <c r="O427" s="47">
        <f t="shared" si="131"/>
        <v>2474.5176000000001</v>
      </c>
      <c r="P427" s="164">
        <f t="shared" si="132"/>
        <v>29.16</v>
      </c>
      <c r="Q427" s="165">
        <f t="shared" si="133"/>
        <v>2474.5176000000001</v>
      </c>
      <c r="R427" s="166"/>
      <c r="S427" s="167">
        <f t="shared" ref="S427:S508" si="139">IF($R$9="","-",P427*R427)</f>
        <v>0</v>
      </c>
      <c r="T427" s="168">
        <f t="shared" ref="T427:T508" si="140">IF($R$9="","-",Q427*R427)</f>
        <v>0</v>
      </c>
      <c r="U427" s="169"/>
      <c r="V427" s="170" t="s">
        <v>2455</v>
      </c>
      <c r="W427" s="169"/>
      <c r="X427" s="160" t="s">
        <v>2469</v>
      </c>
      <c r="Y427" s="160"/>
      <c r="Z427" s="160" t="s">
        <v>2710</v>
      </c>
      <c r="AA427" s="171" t="s">
        <v>2463</v>
      </c>
    </row>
    <row r="428" spans="1:27" s="172" customFormat="1" x14ac:dyDescent="0.35">
      <c r="A428" s="157">
        <v>45</v>
      </c>
      <c r="B428" s="158" t="s">
        <v>762</v>
      </c>
      <c r="C428" s="159" t="s">
        <v>39</v>
      </c>
      <c r="D428" s="158" t="s">
        <v>37</v>
      </c>
      <c r="E428" s="160" t="s">
        <v>743</v>
      </c>
      <c r="F428" s="160" t="s">
        <v>744</v>
      </c>
      <c r="G428" s="160" t="s">
        <v>763</v>
      </c>
      <c r="H428" s="161" t="s">
        <v>98</v>
      </c>
      <c r="I428" s="162" t="s">
        <v>51</v>
      </c>
      <c r="J428" s="162"/>
      <c r="K428" s="162" t="s">
        <v>45</v>
      </c>
      <c r="L428" s="163" t="s">
        <v>2453</v>
      </c>
      <c r="M428" s="163">
        <v>5</v>
      </c>
      <c r="N428" s="46">
        <v>13.23</v>
      </c>
      <c r="O428" s="47">
        <f t="shared" si="131"/>
        <v>1122.6977999999999</v>
      </c>
      <c r="P428" s="164">
        <f t="shared" si="132"/>
        <v>13.23</v>
      </c>
      <c r="Q428" s="165">
        <f t="shared" si="133"/>
        <v>1122.6977999999999</v>
      </c>
      <c r="R428" s="166"/>
      <c r="S428" s="167">
        <f t="shared" si="139"/>
        <v>0</v>
      </c>
      <c r="T428" s="168">
        <f t="shared" si="140"/>
        <v>0</v>
      </c>
      <c r="U428" s="169"/>
      <c r="V428" s="170" t="s">
        <v>2455</v>
      </c>
      <c r="W428" s="169"/>
      <c r="X428" s="160" t="s">
        <v>2469</v>
      </c>
      <c r="Y428" s="160"/>
      <c r="Z428" s="160" t="s">
        <v>2711</v>
      </c>
      <c r="AA428" s="171" t="s">
        <v>2463</v>
      </c>
    </row>
    <row r="429" spans="1:27" s="172" customFormat="1" x14ac:dyDescent="0.35">
      <c r="A429" s="157">
        <v>64</v>
      </c>
      <c r="B429" s="158" t="s">
        <v>764</v>
      </c>
      <c r="C429" s="159" t="s">
        <v>39</v>
      </c>
      <c r="D429" s="158" t="s">
        <v>37</v>
      </c>
      <c r="E429" s="160" t="s">
        <v>743</v>
      </c>
      <c r="F429" s="160" t="s">
        <v>744</v>
      </c>
      <c r="G429" s="160" t="s">
        <v>763</v>
      </c>
      <c r="H429" s="161" t="s">
        <v>50</v>
      </c>
      <c r="I429" s="162" t="s">
        <v>106</v>
      </c>
      <c r="J429" s="162"/>
      <c r="K429" s="162" t="s">
        <v>45</v>
      </c>
      <c r="L429" s="163" t="s">
        <v>2453</v>
      </c>
      <c r="M429" s="163">
        <v>1</v>
      </c>
      <c r="N429" s="46">
        <v>30.970000000000002</v>
      </c>
      <c r="O429" s="47">
        <f t="shared" si="131"/>
        <v>2628.1142</v>
      </c>
      <c r="P429" s="164">
        <f t="shared" si="132"/>
        <v>30.970000000000002</v>
      </c>
      <c r="Q429" s="165">
        <f t="shared" si="133"/>
        <v>2628.1142</v>
      </c>
      <c r="R429" s="166"/>
      <c r="S429" s="167">
        <f t="shared" si="139"/>
        <v>0</v>
      </c>
      <c r="T429" s="168">
        <f t="shared" si="140"/>
        <v>0</v>
      </c>
      <c r="U429" s="169"/>
      <c r="V429" s="170" t="s">
        <v>2455</v>
      </c>
      <c r="W429" s="169"/>
      <c r="X429" s="160" t="s">
        <v>2469</v>
      </c>
      <c r="Y429" s="160"/>
      <c r="Z429" s="160" t="s">
        <v>2711</v>
      </c>
      <c r="AA429" s="171" t="s">
        <v>2463</v>
      </c>
    </row>
    <row r="430" spans="1:27" s="172" customFormat="1" x14ac:dyDescent="0.35">
      <c r="A430" s="157">
        <v>75</v>
      </c>
      <c r="B430" s="158" t="s">
        <v>765</v>
      </c>
      <c r="C430" s="159" t="s">
        <v>39</v>
      </c>
      <c r="D430" s="158" t="s">
        <v>37</v>
      </c>
      <c r="E430" s="160" t="s">
        <v>743</v>
      </c>
      <c r="F430" s="160" t="s">
        <v>744</v>
      </c>
      <c r="G430" s="160" t="s">
        <v>766</v>
      </c>
      <c r="H430" s="161" t="s">
        <v>158</v>
      </c>
      <c r="I430" s="162" t="s">
        <v>45</v>
      </c>
      <c r="J430" s="162"/>
      <c r="K430" s="162" t="s">
        <v>45</v>
      </c>
      <c r="L430" s="163" t="s">
        <v>2451</v>
      </c>
      <c r="M430" s="163">
        <v>5</v>
      </c>
      <c r="N430" s="46">
        <v>9.67</v>
      </c>
      <c r="O430" s="47">
        <f t="shared" si="131"/>
        <v>820.59619999999995</v>
      </c>
      <c r="P430" s="164">
        <f t="shared" si="132"/>
        <v>9.67</v>
      </c>
      <c r="Q430" s="165">
        <f t="shared" si="133"/>
        <v>820.59619999999995</v>
      </c>
      <c r="R430" s="166"/>
      <c r="S430" s="167">
        <f t="shared" si="139"/>
        <v>0</v>
      </c>
      <c r="T430" s="168">
        <f t="shared" si="140"/>
        <v>0</v>
      </c>
      <c r="U430" s="169"/>
      <c r="V430" s="170" t="s">
        <v>2455</v>
      </c>
      <c r="W430" s="169"/>
      <c r="X430" s="160" t="s">
        <v>2469</v>
      </c>
      <c r="Y430" s="160"/>
      <c r="Z430" s="160" t="s">
        <v>2712</v>
      </c>
      <c r="AA430" s="171" t="s">
        <v>2463</v>
      </c>
    </row>
    <row r="431" spans="1:27" s="126" customFormat="1" hidden="1" x14ac:dyDescent="0.35">
      <c r="A431" s="144">
        <v>0</v>
      </c>
      <c r="B431" s="109" t="s">
        <v>767</v>
      </c>
      <c r="C431" s="110" t="s">
        <v>39</v>
      </c>
      <c r="D431" s="109" t="s">
        <v>37</v>
      </c>
      <c r="E431" s="115" t="s">
        <v>743</v>
      </c>
      <c r="F431" s="115" t="s">
        <v>744</v>
      </c>
      <c r="G431" s="115" t="s">
        <v>766</v>
      </c>
      <c r="H431" s="116" t="s">
        <v>64</v>
      </c>
      <c r="I431" s="117" t="s">
        <v>45</v>
      </c>
      <c r="J431" s="117"/>
      <c r="K431" s="117" t="s">
        <v>45</v>
      </c>
      <c r="L431" s="114" t="s">
        <v>2453</v>
      </c>
      <c r="M431" s="114">
        <v>5</v>
      </c>
      <c r="N431" s="148">
        <v>15.04</v>
      </c>
      <c r="O431" s="149">
        <f t="shared" si="131"/>
        <v>1276.2944</v>
      </c>
      <c r="P431" s="118">
        <f t="shared" si="132"/>
        <v>15.04</v>
      </c>
      <c r="Q431" s="119">
        <f t="shared" si="133"/>
        <v>1276.2944</v>
      </c>
      <c r="R431" s="120"/>
      <c r="S431" s="121">
        <f t="shared" si="139"/>
        <v>0</v>
      </c>
      <c r="T431" s="122">
        <f t="shared" si="140"/>
        <v>0</v>
      </c>
      <c r="U431" s="123"/>
      <c r="V431" s="124" t="s">
        <v>2455</v>
      </c>
      <c r="W431" s="114"/>
      <c r="X431" s="115" t="s">
        <v>2469</v>
      </c>
      <c r="Y431" s="115"/>
      <c r="Z431" s="115" t="s">
        <v>2712</v>
      </c>
      <c r="AA431" s="125" t="s">
        <v>2463</v>
      </c>
    </row>
    <row r="432" spans="1:27" s="172" customFormat="1" x14ac:dyDescent="0.35">
      <c r="A432" s="157">
        <v>13</v>
      </c>
      <c r="B432" s="158" t="s">
        <v>768</v>
      </c>
      <c r="C432" s="159" t="s">
        <v>39</v>
      </c>
      <c r="D432" s="158" t="s">
        <v>37</v>
      </c>
      <c r="E432" s="160" t="s">
        <v>743</v>
      </c>
      <c r="F432" s="160" t="s">
        <v>744</v>
      </c>
      <c r="G432" s="160" t="s">
        <v>766</v>
      </c>
      <c r="H432" s="161" t="s">
        <v>50</v>
      </c>
      <c r="I432" s="162" t="s">
        <v>51</v>
      </c>
      <c r="J432" s="162"/>
      <c r="K432" s="162" t="s">
        <v>45</v>
      </c>
      <c r="L432" s="163" t="s">
        <v>2453</v>
      </c>
      <c r="M432" s="163">
        <v>1</v>
      </c>
      <c r="N432" s="46">
        <v>29.09</v>
      </c>
      <c r="O432" s="47">
        <f t="shared" si="131"/>
        <v>2468.5774000000001</v>
      </c>
      <c r="P432" s="164">
        <f t="shared" si="132"/>
        <v>29.09</v>
      </c>
      <c r="Q432" s="165">
        <f t="shared" si="133"/>
        <v>2468.5774000000001</v>
      </c>
      <c r="R432" s="166"/>
      <c r="S432" s="167">
        <f t="shared" si="139"/>
        <v>0</v>
      </c>
      <c r="T432" s="168">
        <f t="shared" si="140"/>
        <v>0</v>
      </c>
      <c r="U432" s="169"/>
      <c r="V432" s="170" t="s">
        <v>2455</v>
      </c>
      <c r="W432" s="169"/>
      <c r="X432" s="160" t="s">
        <v>2469</v>
      </c>
      <c r="Y432" s="160"/>
      <c r="Z432" s="160" t="s">
        <v>2712</v>
      </c>
      <c r="AA432" s="171" t="s">
        <v>2463</v>
      </c>
    </row>
    <row r="433" spans="1:27" s="172" customFormat="1" x14ac:dyDescent="0.35">
      <c r="A433" s="157">
        <v>37</v>
      </c>
      <c r="B433" s="158" t="s">
        <v>769</v>
      </c>
      <c r="C433" s="159" t="s">
        <v>39</v>
      </c>
      <c r="D433" s="158" t="s">
        <v>37</v>
      </c>
      <c r="E433" s="160" t="s">
        <v>743</v>
      </c>
      <c r="F433" s="160" t="s">
        <v>744</v>
      </c>
      <c r="G433" s="160" t="s">
        <v>766</v>
      </c>
      <c r="H433" s="161" t="s">
        <v>50</v>
      </c>
      <c r="I433" s="162" t="s">
        <v>103</v>
      </c>
      <c r="J433" s="162"/>
      <c r="K433" s="162" t="s">
        <v>45</v>
      </c>
      <c r="L433" s="163" t="s">
        <v>2453</v>
      </c>
      <c r="M433" s="163">
        <v>1</v>
      </c>
      <c r="N433" s="46">
        <v>29.16</v>
      </c>
      <c r="O433" s="47">
        <f t="shared" si="131"/>
        <v>2474.5176000000001</v>
      </c>
      <c r="P433" s="164">
        <f t="shared" si="132"/>
        <v>29.16</v>
      </c>
      <c r="Q433" s="165">
        <f t="shared" si="133"/>
        <v>2474.5176000000001</v>
      </c>
      <c r="R433" s="166"/>
      <c r="S433" s="167">
        <f t="shared" si="139"/>
        <v>0</v>
      </c>
      <c r="T433" s="168">
        <f t="shared" si="140"/>
        <v>0</v>
      </c>
      <c r="U433" s="169"/>
      <c r="V433" s="170" t="s">
        <v>2455</v>
      </c>
      <c r="W433" s="169"/>
      <c r="X433" s="160" t="s">
        <v>2469</v>
      </c>
      <c r="Y433" s="160"/>
      <c r="Z433" s="160" t="s">
        <v>2712</v>
      </c>
      <c r="AA433" s="171" t="s">
        <v>2463</v>
      </c>
    </row>
    <row r="434" spans="1:27" s="126" customFormat="1" hidden="1" x14ac:dyDescent="0.35">
      <c r="A434" s="144">
        <v>0</v>
      </c>
      <c r="B434" s="109" t="s">
        <v>770</v>
      </c>
      <c r="C434" s="127" t="s">
        <v>39</v>
      </c>
      <c r="D434" s="109" t="s">
        <v>37</v>
      </c>
      <c r="E434" s="115" t="s">
        <v>743</v>
      </c>
      <c r="F434" s="115" t="s">
        <v>744</v>
      </c>
      <c r="G434" s="115" t="s">
        <v>766</v>
      </c>
      <c r="H434" s="116" t="s">
        <v>50</v>
      </c>
      <c r="I434" s="117" t="s">
        <v>103</v>
      </c>
      <c r="J434" s="117"/>
      <c r="K434" s="117" t="s">
        <v>45</v>
      </c>
      <c r="L434" s="114" t="s">
        <v>2453</v>
      </c>
      <c r="M434" s="114">
        <v>1</v>
      </c>
      <c r="N434" s="148">
        <v>29.75</v>
      </c>
      <c r="O434" s="149">
        <f t="shared" si="131"/>
        <v>2524.585</v>
      </c>
      <c r="P434" s="128">
        <f t="shared" si="132"/>
        <v>29.75</v>
      </c>
      <c r="Q434" s="119">
        <f t="shared" si="133"/>
        <v>2524.585</v>
      </c>
      <c r="R434" s="120"/>
      <c r="S434" s="121">
        <f t="shared" si="139"/>
        <v>0</v>
      </c>
      <c r="T434" s="122">
        <f t="shared" si="140"/>
        <v>0</v>
      </c>
      <c r="U434" s="129"/>
      <c r="V434" s="124" t="s">
        <v>2455</v>
      </c>
      <c r="W434" s="129"/>
      <c r="X434" s="115" t="s">
        <v>2469</v>
      </c>
      <c r="Y434" s="115"/>
      <c r="Z434" s="115" t="s">
        <v>2712</v>
      </c>
      <c r="AA434" s="125" t="s">
        <v>2463</v>
      </c>
    </row>
    <row r="435" spans="1:27" s="126" customFormat="1" hidden="1" x14ac:dyDescent="0.35">
      <c r="A435" s="144">
        <v>0</v>
      </c>
      <c r="B435" s="109" t="s">
        <v>771</v>
      </c>
      <c r="C435" s="110" t="s">
        <v>39</v>
      </c>
      <c r="D435" s="109" t="s">
        <v>37</v>
      </c>
      <c r="E435" s="115" t="s">
        <v>772</v>
      </c>
      <c r="F435" s="115" t="s">
        <v>773</v>
      </c>
      <c r="G435" s="115" t="s">
        <v>774</v>
      </c>
      <c r="H435" s="116" t="s">
        <v>64</v>
      </c>
      <c r="I435" s="117" t="s">
        <v>45</v>
      </c>
      <c r="J435" s="117"/>
      <c r="K435" s="117" t="s">
        <v>45</v>
      </c>
      <c r="L435" s="114" t="s">
        <v>2453</v>
      </c>
      <c r="M435" s="114">
        <v>5</v>
      </c>
      <c r="N435" s="148">
        <v>18.560000000000002</v>
      </c>
      <c r="O435" s="149">
        <f t="shared" si="131"/>
        <v>1575.0016000000003</v>
      </c>
      <c r="P435" s="118">
        <f t="shared" si="132"/>
        <v>18.560000000000002</v>
      </c>
      <c r="Q435" s="119">
        <f t="shared" si="133"/>
        <v>1575.0016000000003</v>
      </c>
      <c r="R435" s="120"/>
      <c r="S435" s="121">
        <f t="shared" si="139"/>
        <v>0</v>
      </c>
      <c r="T435" s="122">
        <f t="shared" si="140"/>
        <v>0</v>
      </c>
      <c r="U435" s="123"/>
      <c r="V435" s="124" t="s">
        <v>2455</v>
      </c>
      <c r="W435" s="123"/>
      <c r="X435" s="115" t="s">
        <v>2469</v>
      </c>
      <c r="Y435" s="115"/>
      <c r="Z435" s="115" t="s">
        <v>2713</v>
      </c>
      <c r="AA435" s="125" t="s">
        <v>2463</v>
      </c>
    </row>
    <row r="436" spans="1:27" s="126" customFormat="1" hidden="1" x14ac:dyDescent="0.35">
      <c r="A436" s="144">
        <v>0</v>
      </c>
      <c r="B436" s="109" t="s">
        <v>775</v>
      </c>
      <c r="C436" s="110" t="s">
        <v>39</v>
      </c>
      <c r="D436" s="109" t="s">
        <v>37</v>
      </c>
      <c r="E436" s="115" t="s">
        <v>772</v>
      </c>
      <c r="F436" s="115" t="s">
        <v>773</v>
      </c>
      <c r="G436" s="115" t="s">
        <v>776</v>
      </c>
      <c r="H436" s="116" t="s">
        <v>50</v>
      </c>
      <c r="I436" s="117" t="s">
        <v>114</v>
      </c>
      <c r="J436" s="117"/>
      <c r="K436" s="117" t="s">
        <v>45</v>
      </c>
      <c r="L436" s="114" t="s">
        <v>2453</v>
      </c>
      <c r="M436" s="114">
        <v>1</v>
      </c>
      <c r="N436" s="148">
        <v>32.01</v>
      </c>
      <c r="O436" s="149">
        <f t="shared" si="131"/>
        <v>2716.3685999999998</v>
      </c>
      <c r="P436" s="118">
        <f t="shared" si="132"/>
        <v>32.01</v>
      </c>
      <c r="Q436" s="119">
        <f t="shared" si="133"/>
        <v>2716.3685999999998</v>
      </c>
      <c r="R436" s="120"/>
      <c r="S436" s="121">
        <f t="shared" si="139"/>
        <v>0</v>
      </c>
      <c r="T436" s="122">
        <f t="shared" si="140"/>
        <v>0</v>
      </c>
      <c r="U436" s="123"/>
      <c r="V436" s="124" t="s">
        <v>2455</v>
      </c>
      <c r="W436" s="114"/>
      <c r="X436" s="115" t="s">
        <v>2469</v>
      </c>
      <c r="Y436" s="115"/>
      <c r="Z436" s="115" t="s">
        <v>2713</v>
      </c>
      <c r="AA436" s="125" t="s">
        <v>2463</v>
      </c>
    </row>
    <row r="437" spans="1:27" s="126" customFormat="1" hidden="1" x14ac:dyDescent="0.35">
      <c r="A437" s="144">
        <v>0</v>
      </c>
      <c r="B437" s="109" t="s">
        <v>777</v>
      </c>
      <c r="C437" s="110" t="s">
        <v>39</v>
      </c>
      <c r="D437" s="109" t="s">
        <v>37</v>
      </c>
      <c r="E437" s="115" t="s">
        <v>772</v>
      </c>
      <c r="F437" s="115" t="s">
        <v>773</v>
      </c>
      <c r="G437" s="115" t="s">
        <v>776</v>
      </c>
      <c r="H437" s="116" t="s">
        <v>105</v>
      </c>
      <c r="I437" s="117" t="s">
        <v>103</v>
      </c>
      <c r="J437" s="117"/>
      <c r="K437" s="117" t="s">
        <v>45</v>
      </c>
      <c r="L437" s="114" t="s">
        <v>2451</v>
      </c>
      <c r="M437" s="114">
        <v>1</v>
      </c>
      <c r="N437" s="148">
        <v>63.9</v>
      </c>
      <c r="O437" s="149">
        <f t="shared" si="131"/>
        <v>5422.5540000000001</v>
      </c>
      <c r="P437" s="118">
        <f t="shared" si="132"/>
        <v>63.9</v>
      </c>
      <c r="Q437" s="119">
        <f t="shared" si="133"/>
        <v>5422.5540000000001</v>
      </c>
      <c r="R437" s="120"/>
      <c r="S437" s="121">
        <f t="shared" si="139"/>
        <v>0</v>
      </c>
      <c r="T437" s="122">
        <f t="shared" si="140"/>
        <v>0</v>
      </c>
      <c r="U437" s="123"/>
      <c r="V437" s="124" t="s">
        <v>2455</v>
      </c>
      <c r="W437" s="114"/>
      <c r="X437" s="115" t="s">
        <v>2469</v>
      </c>
      <c r="Y437" s="115"/>
      <c r="Z437" s="115" t="s">
        <v>2713</v>
      </c>
      <c r="AA437" s="125" t="s">
        <v>2463</v>
      </c>
    </row>
    <row r="438" spans="1:27" s="126" customFormat="1" hidden="1" x14ac:dyDescent="0.35">
      <c r="A438" s="144">
        <v>0</v>
      </c>
      <c r="B438" s="109" t="s">
        <v>778</v>
      </c>
      <c r="C438" s="110" t="s">
        <v>39</v>
      </c>
      <c r="D438" s="109" t="s">
        <v>37</v>
      </c>
      <c r="E438" s="111" t="s">
        <v>779</v>
      </c>
      <c r="F438" s="111" t="s">
        <v>780</v>
      </c>
      <c r="G438" s="111" t="s">
        <v>781</v>
      </c>
      <c r="H438" s="112" t="s">
        <v>64</v>
      </c>
      <c r="I438" s="113" t="s">
        <v>51</v>
      </c>
      <c r="J438" s="113"/>
      <c r="K438" s="113" t="s">
        <v>45</v>
      </c>
      <c r="L438" s="114" t="s">
        <v>2453</v>
      </c>
      <c r="M438" s="114">
        <v>5</v>
      </c>
      <c r="N438" s="148">
        <v>30.55</v>
      </c>
      <c r="O438" s="149">
        <f t="shared" si="131"/>
        <v>2592.473</v>
      </c>
      <c r="P438" s="118">
        <f t="shared" si="132"/>
        <v>30.55</v>
      </c>
      <c r="Q438" s="119">
        <f t="shared" si="133"/>
        <v>2592.473</v>
      </c>
      <c r="R438" s="120"/>
      <c r="S438" s="121">
        <f t="shared" si="139"/>
        <v>0</v>
      </c>
      <c r="T438" s="122">
        <f t="shared" si="140"/>
        <v>0</v>
      </c>
      <c r="U438" s="123"/>
      <c r="V438" s="124" t="s">
        <v>2455</v>
      </c>
      <c r="W438" s="114" t="s">
        <v>2487</v>
      </c>
      <c r="X438" s="115" t="s">
        <v>2469</v>
      </c>
      <c r="Y438" s="115"/>
      <c r="Z438" s="115" t="s">
        <v>2714</v>
      </c>
      <c r="AA438" s="125" t="s">
        <v>2463</v>
      </c>
    </row>
    <row r="439" spans="1:27" s="172" customFormat="1" x14ac:dyDescent="0.35">
      <c r="A439" s="157">
        <v>65</v>
      </c>
      <c r="B439" s="158" t="s">
        <v>3040</v>
      </c>
      <c r="C439" s="159" t="s">
        <v>39</v>
      </c>
      <c r="D439" s="158" t="s">
        <v>37</v>
      </c>
      <c r="E439" s="160" t="s">
        <v>783</v>
      </c>
      <c r="F439" s="160" t="s">
        <v>784</v>
      </c>
      <c r="G439" s="160" t="s">
        <v>785</v>
      </c>
      <c r="H439" s="161" t="s">
        <v>251</v>
      </c>
      <c r="I439" s="162" t="s">
        <v>58</v>
      </c>
      <c r="J439" s="162"/>
      <c r="K439" s="162" t="s">
        <v>45</v>
      </c>
      <c r="L439" s="163" t="s">
        <v>2451</v>
      </c>
      <c r="M439" s="163">
        <v>5</v>
      </c>
      <c r="N439" s="46">
        <v>5.6</v>
      </c>
      <c r="O439" s="47">
        <f t="shared" si="131"/>
        <v>475.21599999999995</v>
      </c>
      <c r="P439" s="164">
        <f t="shared" si="132"/>
        <v>5.6</v>
      </c>
      <c r="Q439" s="165">
        <f t="shared" si="133"/>
        <v>475.21599999999995</v>
      </c>
      <c r="R439" s="166"/>
      <c r="S439" s="167">
        <f t="shared" si="139"/>
        <v>0</v>
      </c>
      <c r="T439" s="168">
        <f t="shared" si="140"/>
        <v>0</v>
      </c>
      <c r="U439" s="169"/>
      <c r="V439" s="170" t="s">
        <v>2455</v>
      </c>
      <c r="W439" s="169"/>
      <c r="X439" s="160" t="s">
        <v>2472</v>
      </c>
      <c r="Y439" s="160"/>
      <c r="Z439" s="160" t="s">
        <v>2715</v>
      </c>
      <c r="AA439" s="171" t="s">
        <v>2463</v>
      </c>
    </row>
    <row r="440" spans="1:27" s="172" customFormat="1" x14ac:dyDescent="0.35">
      <c r="A440" s="157">
        <v>30</v>
      </c>
      <c r="B440" s="158" t="s">
        <v>782</v>
      </c>
      <c r="C440" s="159" t="s">
        <v>39</v>
      </c>
      <c r="D440" s="158" t="s">
        <v>37</v>
      </c>
      <c r="E440" s="160" t="s">
        <v>783</v>
      </c>
      <c r="F440" s="160" t="s">
        <v>784</v>
      </c>
      <c r="G440" s="160" t="s">
        <v>785</v>
      </c>
      <c r="H440" s="161" t="s">
        <v>64</v>
      </c>
      <c r="I440" s="162" t="s">
        <v>65</v>
      </c>
      <c r="J440" s="162"/>
      <c r="K440" s="162" t="s">
        <v>45</v>
      </c>
      <c r="L440" s="163" t="s">
        <v>2453</v>
      </c>
      <c r="M440" s="163">
        <v>5</v>
      </c>
      <c r="N440" s="46">
        <v>14.18</v>
      </c>
      <c r="O440" s="47">
        <f t="shared" si="131"/>
        <v>1203.3147999999999</v>
      </c>
      <c r="P440" s="164">
        <f t="shared" si="132"/>
        <v>14.18</v>
      </c>
      <c r="Q440" s="165">
        <f t="shared" si="133"/>
        <v>1203.3147999999999</v>
      </c>
      <c r="R440" s="166"/>
      <c r="S440" s="167">
        <f t="shared" si="139"/>
        <v>0</v>
      </c>
      <c r="T440" s="168">
        <f t="shared" si="140"/>
        <v>0</v>
      </c>
      <c r="U440" s="169"/>
      <c r="V440" s="170" t="s">
        <v>2455</v>
      </c>
      <c r="W440" s="169"/>
      <c r="X440" s="160" t="s">
        <v>2472</v>
      </c>
      <c r="Y440" s="160"/>
      <c r="Z440" s="160" t="s">
        <v>2715</v>
      </c>
      <c r="AA440" s="171" t="s">
        <v>2463</v>
      </c>
    </row>
    <row r="441" spans="1:27" s="172" customFormat="1" x14ac:dyDescent="0.35">
      <c r="A441" s="157">
        <v>35</v>
      </c>
      <c r="B441" s="158" t="s">
        <v>786</v>
      </c>
      <c r="C441" s="159" t="s">
        <v>39</v>
      </c>
      <c r="D441" s="158" t="s">
        <v>37</v>
      </c>
      <c r="E441" s="160" t="s">
        <v>787</v>
      </c>
      <c r="F441" s="160" t="s">
        <v>788</v>
      </c>
      <c r="G441" s="160" t="s">
        <v>789</v>
      </c>
      <c r="H441" s="161" t="s">
        <v>64</v>
      </c>
      <c r="I441" s="162" t="s">
        <v>116</v>
      </c>
      <c r="J441" s="162"/>
      <c r="K441" s="162" t="s">
        <v>45</v>
      </c>
      <c r="L441" s="163" t="s">
        <v>2453</v>
      </c>
      <c r="M441" s="163">
        <v>5</v>
      </c>
      <c r="N441" s="46">
        <v>13.44</v>
      </c>
      <c r="O441" s="47">
        <f t="shared" si="131"/>
        <v>1140.5183999999999</v>
      </c>
      <c r="P441" s="164">
        <f t="shared" si="132"/>
        <v>13.44</v>
      </c>
      <c r="Q441" s="165">
        <f t="shared" si="133"/>
        <v>1140.5183999999999</v>
      </c>
      <c r="R441" s="166"/>
      <c r="S441" s="167">
        <f t="shared" si="139"/>
        <v>0</v>
      </c>
      <c r="T441" s="168">
        <f t="shared" si="140"/>
        <v>0</v>
      </c>
      <c r="U441" s="169"/>
      <c r="V441" s="170" t="s">
        <v>2455</v>
      </c>
      <c r="W441" s="169"/>
      <c r="X441" s="160" t="s">
        <v>2472</v>
      </c>
      <c r="Y441" s="160"/>
      <c r="Z441" s="160" t="s">
        <v>2716</v>
      </c>
      <c r="AA441" s="171" t="s">
        <v>2463</v>
      </c>
    </row>
    <row r="442" spans="1:27" s="172" customFormat="1" x14ac:dyDescent="0.35">
      <c r="A442" s="157" t="s">
        <v>3900</v>
      </c>
      <c r="B442" s="158" t="s">
        <v>790</v>
      </c>
      <c r="C442" s="159" t="s">
        <v>39</v>
      </c>
      <c r="D442" s="158" t="s">
        <v>37</v>
      </c>
      <c r="E442" s="160" t="s">
        <v>791</v>
      </c>
      <c r="F442" s="160" t="s">
        <v>792</v>
      </c>
      <c r="G442" s="160" t="s">
        <v>793</v>
      </c>
      <c r="H442" s="161" t="s">
        <v>251</v>
      </c>
      <c r="I442" s="162" t="s">
        <v>794</v>
      </c>
      <c r="J442" s="162"/>
      <c r="K442" s="162" t="s">
        <v>45</v>
      </c>
      <c r="L442" s="163" t="s">
        <v>2451</v>
      </c>
      <c r="M442" s="163">
        <v>5</v>
      </c>
      <c r="N442" s="148">
        <v>5.46</v>
      </c>
      <c r="O442" s="149">
        <f t="shared" si="131"/>
        <v>463.3356</v>
      </c>
      <c r="P442" s="164">
        <f t="shared" si="132"/>
        <v>5.46</v>
      </c>
      <c r="Q442" s="165">
        <f t="shared" si="133"/>
        <v>463.3356</v>
      </c>
      <c r="R442" s="166"/>
      <c r="S442" s="167">
        <f t="shared" si="139"/>
        <v>0</v>
      </c>
      <c r="T442" s="168">
        <f t="shared" si="140"/>
        <v>0</v>
      </c>
      <c r="U442" s="169"/>
      <c r="V442" s="170" t="s">
        <v>2455</v>
      </c>
      <c r="W442" s="169"/>
      <c r="X442" s="160" t="s">
        <v>2485</v>
      </c>
      <c r="Y442" s="160"/>
      <c r="Z442" s="160" t="s">
        <v>2717</v>
      </c>
      <c r="AA442" s="171" t="s">
        <v>2463</v>
      </c>
    </row>
    <row r="443" spans="1:27" s="172" customFormat="1" x14ac:dyDescent="0.35">
      <c r="A443" s="157" t="s">
        <v>3900</v>
      </c>
      <c r="B443" s="158" t="s">
        <v>790</v>
      </c>
      <c r="C443" s="159" t="s">
        <v>208</v>
      </c>
      <c r="D443" s="158" t="s">
        <v>37</v>
      </c>
      <c r="E443" s="160" t="s">
        <v>791</v>
      </c>
      <c r="F443" s="160" t="s">
        <v>792</v>
      </c>
      <c r="G443" s="160" t="s">
        <v>793</v>
      </c>
      <c r="H443" s="161" t="s">
        <v>251</v>
      </c>
      <c r="I443" s="162" t="s">
        <v>794</v>
      </c>
      <c r="J443" s="162"/>
      <c r="K443" s="162" t="s">
        <v>45</v>
      </c>
      <c r="L443" s="163" t="s">
        <v>2451</v>
      </c>
      <c r="M443" s="163">
        <v>5</v>
      </c>
      <c r="N443" s="150">
        <f t="shared" ref="N443:N444" si="141">O443/$R$8</f>
        <v>4.1715767145887348</v>
      </c>
      <c r="O443" s="149">
        <v>354</v>
      </c>
      <c r="P443" s="176">
        <f t="shared" si="132"/>
        <v>4.1715767145887348</v>
      </c>
      <c r="Q443" s="177">
        <f t="shared" si="133"/>
        <v>354</v>
      </c>
      <c r="R443" s="166"/>
      <c r="S443" s="167">
        <f t="shared" si="139"/>
        <v>0</v>
      </c>
      <c r="T443" s="168">
        <f t="shared" si="140"/>
        <v>0</v>
      </c>
      <c r="U443" s="169"/>
      <c r="V443" s="170" t="s">
        <v>2455</v>
      </c>
      <c r="W443" s="163"/>
      <c r="X443" s="160" t="s">
        <v>2485</v>
      </c>
      <c r="Y443" s="160"/>
      <c r="Z443" s="160" t="s">
        <v>2717</v>
      </c>
      <c r="AA443" s="171" t="s">
        <v>2463</v>
      </c>
    </row>
    <row r="444" spans="1:27" s="172" customFormat="1" x14ac:dyDescent="0.35">
      <c r="A444" s="157" t="s">
        <v>3900</v>
      </c>
      <c r="B444" s="158" t="s">
        <v>795</v>
      </c>
      <c r="C444" s="159" t="s">
        <v>208</v>
      </c>
      <c r="D444" s="158" t="s">
        <v>37</v>
      </c>
      <c r="E444" s="160" t="s">
        <v>791</v>
      </c>
      <c r="F444" s="160" t="s">
        <v>792</v>
      </c>
      <c r="G444" s="160" t="s">
        <v>793</v>
      </c>
      <c r="H444" s="161" t="s">
        <v>98</v>
      </c>
      <c r="I444" s="162" t="s">
        <v>281</v>
      </c>
      <c r="J444" s="162"/>
      <c r="K444" s="162" t="s">
        <v>45</v>
      </c>
      <c r="L444" s="163" t="s">
        <v>3533</v>
      </c>
      <c r="M444" s="163">
        <v>5</v>
      </c>
      <c r="N444" s="49">
        <f t="shared" si="141"/>
        <v>4.8904077303794482</v>
      </c>
      <c r="O444" s="47">
        <v>415</v>
      </c>
      <c r="P444" s="176">
        <f t="shared" si="132"/>
        <v>4.8904077303794482</v>
      </c>
      <c r="Q444" s="177">
        <f t="shared" si="133"/>
        <v>415</v>
      </c>
      <c r="R444" s="166"/>
      <c r="S444" s="167">
        <f t="shared" si="139"/>
        <v>0</v>
      </c>
      <c r="T444" s="168">
        <f t="shared" si="140"/>
        <v>0</v>
      </c>
      <c r="U444" s="169" t="s">
        <v>36</v>
      </c>
      <c r="V444" s="170" t="s">
        <v>2456</v>
      </c>
      <c r="W444" s="169"/>
      <c r="X444" s="160" t="s">
        <v>2485</v>
      </c>
      <c r="Y444" s="160"/>
      <c r="Z444" s="160" t="s">
        <v>2717</v>
      </c>
      <c r="AA444" s="171" t="s">
        <v>2463</v>
      </c>
    </row>
    <row r="445" spans="1:27" s="172" customFormat="1" x14ac:dyDescent="0.35">
      <c r="A445" s="157" t="s">
        <v>3900</v>
      </c>
      <c r="B445" s="158" t="s">
        <v>3839</v>
      </c>
      <c r="C445" s="159" t="s">
        <v>39</v>
      </c>
      <c r="D445" s="158" t="s">
        <v>37</v>
      </c>
      <c r="E445" s="178" t="s">
        <v>3558</v>
      </c>
      <c r="F445" s="178" t="s">
        <v>792</v>
      </c>
      <c r="G445" s="178" t="s">
        <v>793</v>
      </c>
      <c r="H445" s="179" t="s">
        <v>98</v>
      </c>
      <c r="I445" s="180" t="s">
        <v>53</v>
      </c>
      <c r="J445" s="180"/>
      <c r="K445" s="180"/>
      <c r="L445" s="163" t="s">
        <v>3533</v>
      </c>
      <c r="M445" s="163">
        <v>5</v>
      </c>
      <c r="N445" s="46">
        <v>6.77</v>
      </c>
      <c r="O445" s="47">
        <f>N445*$R$8</f>
        <v>574.50220000000002</v>
      </c>
      <c r="P445" s="164">
        <f>IF($R$9="-",N445,IF($R$9="в кассу предприятия",N445,IF($R$9="на р/счет.",N445*1.075,"-")))</f>
        <v>6.77</v>
      </c>
      <c r="Q445" s="165">
        <f>IF($R$9="-",O445,IF($R$9="в кассу предприятия",O445,IF($R$9="на р/счет.",O445*1.075,"-")))</f>
        <v>574.50220000000002</v>
      </c>
      <c r="R445" s="166"/>
      <c r="S445" s="167">
        <f>IF($R$9="","-",P445*R445)</f>
        <v>0</v>
      </c>
      <c r="T445" s="168">
        <f>IF($R$9="","-",Q445*R445)</f>
        <v>0</v>
      </c>
      <c r="U445" s="169"/>
      <c r="V445" s="170" t="s">
        <v>2455</v>
      </c>
      <c r="W445" s="169"/>
      <c r="X445" s="160" t="s">
        <v>2485</v>
      </c>
      <c r="Y445" s="160"/>
      <c r="Z445" s="160" t="s">
        <v>2717</v>
      </c>
      <c r="AA445" s="171" t="s">
        <v>2463</v>
      </c>
    </row>
    <row r="446" spans="1:27" s="172" customFormat="1" x14ac:dyDescent="0.35">
      <c r="A446" s="157" t="s">
        <v>3900</v>
      </c>
      <c r="B446" s="158" t="s">
        <v>795</v>
      </c>
      <c r="C446" s="159" t="s">
        <v>39</v>
      </c>
      <c r="D446" s="158" t="s">
        <v>37</v>
      </c>
      <c r="E446" s="178" t="s">
        <v>3558</v>
      </c>
      <c r="F446" s="178" t="s">
        <v>792</v>
      </c>
      <c r="G446" s="178" t="s">
        <v>793</v>
      </c>
      <c r="H446" s="179" t="s">
        <v>98</v>
      </c>
      <c r="I446" s="180" t="s">
        <v>53</v>
      </c>
      <c r="J446" s="180"/>
      <c r="K446" s="180"/>
      <c r="L446" s="163" t="s">
        <v>3533</v>
      </c>
      <c r="M446" s="163">
        <v>5</v>
      </c>
      <c r="N446" s="46">
        <v>6.77</v>
      </c>
      <c r="O446" s="47">
        <f>N446*$R$8</f>
        <v>574.50220000000002</v>
      </c>
      <c r="P446" s="164">
        <f>IF($R$9="-",N446,IF($R$9="в кассу предприятия",N446,IF($R$9="на р/счет.",N446*1.075,"-")))</f>
        <v>6.77</v>
      </c>
      <c r="Q446" s="165">
        <f>IF($R$9="-",O446,IF($R$9="в кассу предприятия",O446,IF($R$9="на р/счет.",O446*1.075,"-")))</f>
        <v>574.50220000000002</v>
      </c>
      <c r="R446" s="166"/>
      <c r="S446" s="167">
        <f>IF($R$9="","-",P446*R446)</f>
        <v>0</v>
      </c>
      <c r="T446" s="168">
        <f>IF($R$9="","-",Q446*R446)</f>
        <v>0</v>
      </c>
      <c r="U446" s="169"/>
      <c r="V446" s="170" t="s">
        <v>2455</v>
      </c>
      <c r="W446" s="169"/>
      <c r="X446" s="160" t="s">
        <v>2485</v>
      </c>
      <c r="Y446" s="160"/>
      <c r="Z446" s="160" t="s">
        <v>2717</v>
      </c>
      <c r="AA446" s="171" t="s">
        <v>2463</v>
      </c>
    </row>
    <row r="447" spans="1:27" s="172" customFormat="1" x14ac:dyDescent="0.35">
      <c r="A447" s="157">
        <v>60</v>
      </c>
      <c r="B447" s="158" t="s">
        <v>796</v>
      </c>
      <c r="C447" s="159" t="s">
        <v>39</v>
      </c>
      <c r="D447" s="158" t="s">
        <v>37</v>
      </c>
      <c r="E447" s="160" t="s">
        <v>791</v>
      </c>
      <c r="F447" s="160" t="s">
        <v>792</v>
      </c>
      <c r="G447" s="160" t="s">
        <v>793</v>
      </c>
      <c r="H447" s="161" t="s">
        <v>98</v>
      </c>
      <c r="I447" s="162" t="s">
        <v>797</v>
      </c>
      <c r="J447" s="162"/>
      <c r="K447" s="162" t="s">
        <v>45</v>
      </c>
      <c r="L447" s="163" t="s">
        <v>2451</v>
      </c>
      <c r="M447" s="163">
        <v>5</v>
      </c>
      <c r="N447" s="46">
        <v>8.5</v>
      </c>
      <c r="O447" s="47">
        <f t="shared" ref="O447:O448" si="142">N447*$R$8</f>
        <v>721.31</v>
      </c>
      <c r="P447" s="164">
        <f t="shared" ref="P447:P448" si="143">IF($R$9="-",N447,IF($R$9="в кассу предприятия",N447,IF($R$9="на р/счет.",N447*1.075,"-")))</f>
        <v>8.5</v>
      </c>
      <c r="Q447" s="165">
        <f t="shared" ref="Q447:Q448" si="144">IF($R$9="-",O447,IF($R$9="в кассу предприятия",O447,IF($R$9="на р/счет.",O447*1.075,"-")))</f>
        <v>721.31</v>
      </c>
      <c r="R447" s="166"/>
      <c r="S447" s="167">
        <f t="shared" si="139"/>
        <v>0</v>
      </c>
      <c r="T447" s="168">
        <f t="shared" si="140"/>
        <v>0</v>
      </c>
      <c r="U447" s="169"/>
      <c r="V447" s="170" t="s">
        <v>2455</v>
      </c>
      <c r="W447" s="169"/>
      <c r="X447" s="160" t="s">
        <v>2485</v>
      </c>
      <c r="Y447" s="160"/>
      <c r="Z447" s="160" t="s">
        <v>2717</v>
      </c>
      <c r="AA447" s="171" t="s">
        <v>2463</v>
      </c>
    </row>
    <row r="448" spans="1:27" s="172" customFormat="1" x14ac:dyDescent="0.35">
      <c r="A448" s="157" t="s">
        <v>3900</v>
      </c>
      <c r="B448" s="158" t="s">
        <v>798</v>
      </c>
      <c r="C448" s="159" t="s">
        <v>39</v>
      </c>
      <c r="D448" s="158" t="s">
        <v>37</v>
      </c>
      <c r="E448" s="160" t="s">
        <v>791</v>
      </c>
      <c r="F448" s="160" t="s">
        <v>792</v>
      </c>
      <c r="G448" s="160" t="s">
        <v>793</v>
      </c>
      <c r="H448" s="161" t="s">
        <v>272</v>
      </c>
      <c r="I448" s="162" t="s">
        <v>176</v>
      </c>
      <c r="J448" s="162"/>
      <c r="K448" s="162" t="s">
        <v>45</v>
      </c>
      <c r="L448" s="163" t="s">
        <v>3533</v>
      </c>
      <c r="M448" s="163">
        <v>1</v>
      </c>
      <c r="N448" s="46">
        <v>14.45</v>
      </c>
      <c r="O448" s="47">
        <f t="shared" si="142"/>
        <v>1226.2269999999999</v>
      </c>
      <c r="P448" s="164">
        <f t="shared" si="143"/>
        <v>14.45</v>
      </c>
      <c r="Q448" s="165">
        <f t="shared" si="144"/>
        <v>1226.2269999999999</v>
      </c>
      <c r="R448" s="166"/>
      <c r="S448" s="167">
        <f t="shared" si="139"/>
        <v>0</v>
      </c>
      <c r="T448" s="168">
        <f t="shared" si="140"/>
        <v>0</v>
      </c>
      <c r="U448" s="169"/>
      <c r="V448" s="170" t="s">
        <v>2455</v>
      </c>
      <c r="W448" s="169"/>
      <c r="X448" s="160" t="s">
        <v>2485</v>
      </c>
      <c r="Y448" s="160"/>
      <c r="Z448" s="160" t="s">
        <v>2717</v>
      </c>
      <c r="AA448" s="171" t="s">
        <v>2463</v>
      </c>
    </row>
    <row r="449" spans="1:27" s="172" customFormat="1" x14ac:dyDescent="0.35">
      <c r="A449" s="157">
        <v>66</v>
      </c>
      <c r="B449" s="158" t="s">
        <v>799</v>
      </c>
      <c r="C449" s="159" t="s">
        <v>208</v>
      </c>
      <c r="D449" s="158" t="s">
        <v>37</v>
      </c>
      <c r="E449" s="160" t="s">
        <v>791</v>
      </c>
      <c r="F449" s="160" t="s">
        <v>792</v>
      </c>
      <c r="G449" s="160" t="s">
        <v>793</v>
      </c>
      <c r="H449" s="161" t="s">
        <v>272</v>
      </c>
      <c r="I449" s="162" t="s">
        <v>176</v>
      </c>
      <c r="J449" s="162"/>
      <c r="K449" s="162" t="s">
        <v>45</v>
      </c>
      <c r="L449" s="163" t="s">
        <v>3533</v>
      </c>
      <c r="M449" s="163">
        <v>1</v>
      </c>
      <c r="N449" s="49">
        <f>O449/$R$8</f>
        <v>11.772330897949564</v>
      </c>
      <c r="O449" s="47">
        <v>999</v>
      </c>
      <c r="P449" s="176">
        <f t="shared" ref="P449:Q452" si="145">IF($R$9="-",N449,IF($R$9="в кассу предприятия",N449,IF($R$9="на р/счет.",N449*1.075,"-")))</f>
        <v>11.772330897949564</v>
      </c>
      <c r="Q449" s="177">
        <f t="shared" si="145"/>
        <v>999</v>
      </c>
      <c r="R449" s="166"/>
      <c r="S449" s="167">
        <f t="shared" si="139"/>
        <v>0</v>
      </c>
      <c r="T449" s="168">
        <f t="shared" si="140"/>
        <v>0</v>
      </c>
      <c r="U449" s="169" t="s">
        <v>36</v>
      </c>
      <c r="V449" s="170" t="s">
        <v>2456</v>
      </c>
      <c r="W449" s="169"/>
      <c r="X449" s="160" t="s">
        <v>2485</v>
      </c>
      <c r="Y449" s="160"/>
      <c r="Z449" s="160" t="s">
        <v>2717</v>
      </c>
      <c r="AA449" s="171" t="s">
        <v>2463</v>
      </c>
    </row>
    <row r="450" spans="1:27" s="172" customFormat="1" x14ac:dyDescent="0.35">
      <c r="A450" s="157" t="s">
        <v>3900</v>
      </c>
      <c r="B450" s="158" t="s">
        <v>3559</v>
      </c>
      <c r="C450" s="159" t="s">
        <v>39</v>
      </c>
      <c r="D450" s="158" t="s">
        <v>37</v>
      </c>
      <c r="E450" s="178" t="s">
        <v>3558</v>
      </c>
      <c r="F450" s="178" t="s">
        <v>792</v>
      </c>
      <c r="G450" s="178" t="s">
        <v>793</v>
      </c>
      <c r="H450" s="179" t="s">
        <v>50</v>
      </c>
      <c r="I450" s="180" t="s">
        <v>3560</v>
      </c>
      <c r="J450" s="180"/>
      <c r="K450" s="180"/>
      <c r="L450" s="163" t="s">
        <v>3533</v>
      </c>
      <c r="M450" s="163">
        <v>1</v>
      </c>
      <c r="N450" s="46">
        <v>16.89</v>
      </c>
      <c r="O450" s="47">
        <f>N450*$R$8</f>
        <v>1433.2854</v>
      </c>
      <c r="P450" s="164">
        <f t="shared" si="145"/>
        <v>16.89</v>
      </c>
      <c r="Q450" s="165">
        <f t="shared" si="145"/>
        <v>1433.2854</v>
      </c>
      <c r="R450" s="166"/>
      <c r="S450" s="167">
        <f>IF($R$9="","-",P450*R450)</f>
        <v>0</v>
      </c>
      <c r="T450" s="168">
        <f>IF($R$9="","-",Q450*R450)</f>
        <v>0</v>
      </c>
      <c r="U450" s="169"/>
      <c r="V450" s="170" t="s">
        <v>2455</v>
      </c>
      <c r="W450" s="169"/>
      <c r="X450" s="160" t="s">
        <v>2485</v>
      </c>
      <c r="Y450" s="160"/>
      <c r="Z450" s="160" t="s">
        <v>2717</v>
      </c>
      <c r="AA450" s="171" t="s">
        <v>2463</v>
      </c>
    </row>
    <row r="451" spans="1:27" s="172" customFormat="1" x14ac:dyDescent="0.35">
      <c r="A451" s="157" t="s">
        <v>3900</v>
      </c>
      <c r="B451" s="158" t="s">
        <v>3834</v>
      </c>
      <c r="C451" s="159" t="s">
        <v>39</v>
      </c>
      <c r="D451" s="158" t="s">
        <v>37</v>
      </c>
      <c r="E451" s="178" t="s">
        <v>3558</v>
      </c>
      <c r="F451" s="178" t="s">
        <v>792</v>
      </c>
      <c r="G451" s="178" t="s">
        <v>793</v>
      </c>
      <c r="H451" s="179" t="s">
        <v>50</v>
      </c>
      <c r="I451" s="180" t="s">
        <v>81</v>
      </c>
      <c r="J451" s="180"/>
      <c r="K451" s="180"/>
      <c r="L451" s="163" t="s">
        <v>3533</v>
      </c>
      <c r="M451" s="163">
        <v>1</v>
      </c>
      <c r="N451" s="46">
        <v>16.89</v>
      </c>
      <c r="O451" s="47">
        <f>N451*$R$8</f>
        <v>1433.2854</v>
      </c>
      <c r="P451" s="164">
        <f t="shared" ref="P451" si="146">IF($R$9="-",N451,IF($R$9="в кассу предприятия",N451,IF($R$9="на р/счет.",N451*1.075,"-")))</f>
        <v>16.89</v>
      </c>
      <c r="Q451" s="165">
        <f t="shared" ref="Q451" si="147">IF($R$9="-",O451,IF($R$9="в кассу предприятия",O451,IF($R$9="на р/счет.",O451*1.075,"-")))</f>
        <v>1433.2854</v>
      </c>
      <c r="R451" s="166"/>
      <c r="S451" s="167">
        <f>IF($R$9="","-",P451*R451)</f>
        <v>0</v>
      </c>
      <c r="T451" s="168">
        <f>IF($R$9="","-",Q451*R451)</f>
        <v>0</v>
      </c>
      <c r="U451" s="169"/>
      <c r="V451" s="170" t="s">
        <v>2455</v>
      </c>
      <c r="W451" s="169"/>
      <c r="X451" s="160" t="s">
        <v>2485</v>
      </c>
      <c r="Y451" s="160"/>
      <c r="Z451" s="160" t="s">
        <v>2717</v>
      </c>
      <c r="AA451" s="171" t="s">
        <v>2463</v>
      </c>
    </row>
    <row r="452" spans="1:27" s="172" customFormat="1" x14ac:dyDescent="0.35">
      <c r="A452" s="157" t="s">
        <v>3900</v>
      </c>
      <c r="B452" s="158" t="s">
        <v>3561</v>
      </c>
      <c r="C452" s="159" t="s">
        <v>39</v>
      </c>
      <c r="D452" s="158" t="s">
        <v>37</v>
      </c>
      <c r="E452" s="178" t="s">
        <v>3558</v>
      </c>
      <c r="F452" s="178" t="s">
        <v>792</v>
      </c>
      <c r="G452" s="178" t="s">
        <v>793</v>
      </c>
      <c r="H452" s="179" t="s">
        <v>186</v>
      </c>
      <c r="I452" s="180" t="s">
        <v>3562</v>
      </c>
      <c r="J452" s="180"/>
      <c r="K452" s="180"/>
      <c r="L452" s="163" t="s">
        <v>3533</v>
      </c>
      <c r="M452" s="163">
        <v>1</v>
      </c>
      <c r="N452" s="46">
        <v>37.699999999999996</v>
      </c>
      <c r="O452" s="47">
        <f>N452*$R$8</f>
        <v>3199.2219999999998</v>
      </c>
      <c r="P452" s="164">
        <f t="shared" si="145"/>
        <v>37.699999999999996</v>
      </c>
      <c r="Q452" s="165">
        <f t="shared" si="145"/>
        <v>3199.2219999999998</v>
      </c>
      <c r="R452" s="166"/>
      <c r="S452" s="167">
        <f>IF($R$9="","-",P452*R452)</f>
        <v>0</v>
      </c>
      <c r="T452" s="168">
        <f>IF($R$9="","-",Q452*R452)</f>
        <v>0</v>
      </c>
      <c r="U452" s="169"/>
      <c r="V452" s="170" t="s">
        <v>2455</v>
      </c>
      <c r="W452" s="169"/>
      <c r="X452" s="160" t="s">
        <v>2485</v>
      </c>
      <c r="Y452" s="160"/>
      <c r="Z452" s="160" t="s">
        <v>2717</v>
      </c>
      <c r="AA452" s="171" t="s">
        <v>2463</v>
      </c>
    </row>
    <row r="453" spans="1:27" s="172" customFormat="1" x14ac:dyDescent="0.35">
      <c r="A453" s="157" t="s">
        <v>3900</v>
      </c>
      <c r="B453" s="158" t="s">
        <v>800</v>
      </c>
      <c r="C453" s="159" t="s">
        <v>39</v>
      </c>
      <c r="D453" s="158" t="s">
        <v>37</v>
      </c>
      <c r="E453" s="160" t="s">
        <v>791</v>
      </c>
      <c r="F453" s="160" t="s">
        <v>792</v>
      </c>
      <c r="G453" s="160" t="s">
        <v>801</v>
      </c>
      <c r="H453" s="161" t="s">
        <v>251</v>
      </c>
      <c r="I453" s="162" t="s">
        <v>78</v>
      </c>
      <c r="J453" s="162"/>
      <c r="K453" s="162" t="s">
        <v>45</v>
      </c>
      <c r="L453" s="163" t="s">
        <v>3533</v>
      </c>
      <c r="M453" s="163">
        <v>5</v>
      </c>
      <c r="N453" s="46">
        <v>4.3999999999999995</v>
      </c>
      <c r="O453" s="47">
        <f t="shared" ref="O453:O454" si="148">N453*$R$8</f>
        <v>373.38399999999996</v>
      </c>
      <c r="P453" s="164">
        <f t="shared" ref="P453:P458" si="149">IF($R$9="-",N453,IF($R$9="в кассу предприятия",N453,IF($R$9="на р/счет.",N453*1.075,"-")))</f>
        <v>4.3999999999999995</v>
      </c>
      <c r="Q453" s="165">
        <f t="shared" ref="Q453:Q458" si="150">IF($R$9="-",O453,IF($R$9="в кассу предприятия",O453,IF($R$9="на р/счет.",O453*1.075,"-")))</f>
        <v>373.38399999999996</v>
      </c>
      <c r="R453" s="166"/>
      <c r="S453" s="167">
        <f t="shared" si="139"/>
        <v>0</v>
      </c>
      <c r="T453" s="168">
        <f t="shared" si="140"/>
        <v>0</v>
      </c>
      <c r="U453" s="169"/>
      <c r="V453" s="170" t="s">
        <v>2455</v>
      </c>
      <c r="W453" s="169"/>
      <c r="X453" s="160" t="s">
        <v>2485</v>
      </c>
      <c r="Y453" s="160"/>
      <c r="Z453" s="160" t="s">
        <v>2718</v>
      </c>
      <c r="AA453" s="171" t="s">
        <v>2463</v>
      </c>
    </row>
    <row r="454" spans="1:27" s="126" customFormat="1" hidden="1" x14ac:dyDescent="0.35">
      <c r="A454" s="144">
        <v>0</v>
      </c>
      <c r="B454" s="109" t="s">
        <v>802</v>
      </c>
      <c r="C454" s="110" t="s">
        <v>39</v>
      </c>
      <c r="D454" s="109" t="s">
        <v>37</v>
      </c>
      <c r="E454" s="115" t="s">
        <v>791</v>
      </c>
      <c r="F454" s="115" t="s">
        <v>792</v>
      </c>
      <c r="G454" s="115" t="s">
        <v>801</v>
      </c>
      <c r="H454" s="116" t="s">
        <v>251</v>
      </c>
      <c r="I454" s="117" t="s">
        <v>58</v>
      </c>
      <c r="J454" s="117"/>
      <c r="K454" s="117" t="s">
        <v>45</v>
      </c>
      <c r="L454" s="114" t="s">
        <v>2451</v>
      </c>
      <c r="M454" s="114">
        <v>5</v>
      </c>
      <c r="N454" s="148">
        <v>5.05</v>
      </c>
      <c r="O454" s="149">
        <f t="shared" si="148"/>
        <v>428.54300000000001</v>
      </c>
      <c r="P454" s="118">
        <f t="shared" si="149"/>
        <v>5.05</v>
      </c>
      <c r="Q454" s="119">
        <f t="shared" si="150"/>
        <v>428.54300000000001</v>
      </c>
      <c r="R454" s="120"/>
      <c r="S454" s="121">
        <f t="shared" si="139"/>
        <v>0</v>
      </c>
      <c r="T454" s="122">
        <f t="shared" si="140"/>
        <v>0</v>
      </c>
      <c r="U454" s="123"/>
      <c r="V454" s="124" t="s">
        <v>2455</v>
      </c>
      <c r="W454" s="123"/>
      <c r="X454" s="115" t="s">
        <v>2485</v>
      </c>
      <c r="Y454" s="115"/>
      <c r="Z454" s="115" t="s">
        <v>2718</v>
      </c>
      <c r="AA454" s="125" t="s">
        <v>2463</v>
      </c>
    </row>
    <row r="455" spans="1:27" s="126" customFormat="1" hidden="1" x14ac:dyDescent="0.35">
      <c r="A455" s="144">
        <v>0</v>
      </c>
      <c r="B455" s="109" t="s">
        <v>802</v>
      </c>
      <c r="C455" s="110" t="s">
        <v>208</v>
      </c>
      <c r="D455" s="109" t="s">
        <v>37</v>
      </c>
      <c r="E455" s="115" t="s">
        <v>791</v>
      </c>
      <c r="F455" s="115" t="s">
        <v>792</v>
      </c>
      <c r="G455" s="115" t="s">
        <v>801</v>
      </c>
      <c r="H455" s="116" t="s">
        <v>251</v>
      </c>
      <c r="I455" s="117" t="s">
        <v>58</v>
      </c>
      <c r="J455" s="117"/>
      <c r="K455" s="117" t="s">
        <v>45</v>
      </c>
      <c r="L455" s="114" t="s">
        <v>2451</v>
      </c>
      <c r="M455" s="114">
        <v>5</v>
      </c>
      <c r="N455" s="150">
        <f t="shared" ref="N455:N458" si="151">O455/$R$8</f>
        <v>4.3483384397831726</v>
      </c>
      <c r="O455" s="149">
        <v>369</v>
      </c>
      <c r="P455" s="130">
        <f t="shared" si="149"/>
        <v>4.3483384397831726</v>
      </c>
      <c r="Q455" s="131">
        <f t="shared" si="150"/>
        <v>369</v>
      </c>
      <c r="R455" s="120"/>
      <c r="S455" s="121">
        <f t="shared" si="139"/>
        <v>0</v>
      </c>
      <c r="T455" s="122">
        <f t="shared" si="140"/>
        <v>0</v>
      </c>
      <c r="U455" s="123"/>
      <c r="V455" s="124" t="s">
        <v>2455</v>
      </c>
      <c r="W455" s="114"/>
      <c r="X455" s="115" t="s">
        <v>2485</v>
      </c>
      <c r="Y455" s="115"/>
      <c r="Z455" s="115" t="s">
        <v>2718</v>
      </c>
      <c r="AA455" s="125" t="s">
        <v>2463</v>
      </c>
    </row>
    <row r="456" spans="1:27" s="172" customFormat="1" x14ac:dyDescent="0.35">
      <c r="A456" s="157">
        <v>60</v>
      </c>
      <c r="B456" s="158" t="s">
        <v>803</v>
      </c>
      <c r="C456" s="159" t="s">
        <v>208</v>
      </c>
      <c r="D456" s="158" t="s">
        <v>37</v>
      </c>
      <c r="E456" s="160" t="s">
        <v>791</v>
      </c>
      <c r="F456" s="160" t="s">
        <v>792</v>
      </c>
      <c r="G456" s="160" t="s">
        <v>801</v>
      </c>
      <c r="H456" s="161" t="s">
        <v>98</v>
      </c>
      <c r="I456" s="162" t="s">
        <v>72</v>
      </c>
      <c r="J456" s="162"/>
      <c r="K456" s="162" t="s">
        <v>45</v>
      </c>
      <c r="L456" s="163" t="s">
        <v>3533</v>
      </c>
      <c r="M456" s="163">
        <v>5</v>
      </c>
      <c r="N456" s="49">
        <f t="shared" si="151"/>
        <v>4.8904077303794482</v>
      </c>
      <c r="O456" s="47">
        <v>415</v>
      </c>
      <c r="P456" s="176">
        <f t="shared" si="149"/>
        <v>4.8904077303794482</v>
      </c>
      <c r="Q456" s="177">
        <f t="shared" si="150"/>
        <v>415</v>
      </c>
      <c r="R456" s="166"/>
      <c r="S456" s="167">
        <f t="shared" si="139"/>
        <v>0</v>
      </c>
      <c r="T456" s="168">
        <f t="shared" si="140"/>
        <v>0</v>
      </c>
      <c r="U456" s="169" t="s">
        <v>36</v>
      </c>
      <c r="V456" s="170" t="s">
        <v>2456</v>
      </c>
      <c r="W456" s="169"/>
      <c r="X456" s="160" t="s">
        <v>2485</v>
      </c>
      <c r="Y456" s="160"/>
      <c r="Z456" s="160" t="s">
        <v>2718</v>
      </c>
      <c r="AA456" s="171" t="s">
        <v>2463</v>
      </c>
    </row>
    <row r="457" spans="1:27" s="172" customFormat="1" x14ac:dyDescent="0.35">
      <c r="A457" s="157" t="s">
        <v>3900</v>
      </c>
      <c r="B457" s="158" t="s">
        <v>3563</v>
      </c>
      <c r="C457" s="159" t="s">
        <v>39</v>
      </c>
      <c r="D457" s="158" t="s">
        <v>37</v>
      </c>
      <c r="E457" s="178" t="s">
        <v>3558</v>
      </c>
      <c r="F457" s="178" t="s">
        <v>792</v>
      </c>
      <c r="G457" s="178" t="s">
        <v>801</v>
      </c>
      <c r="H457" s="179" t="s">
        <v>98</v>
      </c>
      <c r="I457" s="180" t="s">
        <v>78</v>
      </c>
      <c r="J457" s="180"/>
      <c r="K457" s="180"/>
      <c r="L457" s="163" t="s">
        <v>3533</v>
      </c>
      <c r="M457" s="163">
        <v>5</v>
      </c>
      <c r="N457" s="46">
        <v>7.72</v>
      </c>
      <c r="O457" s="47">
        <f>N457*$R$8</f>
        <v>655.11919999999998</v>
      </c>
      <c r="P457" s="164">
        <f>IF($R$9="-",N457,IF($R$9="в кассу предприятия",N457,IF($R$9="на р/счет.",N457*1.075,"-")))</f>
        <v>7.72</v>
      </c>
      <c r="Q457" s="165">
        <f>IF($R$9="-",O457,IF($R$9="в кассу предприятия",O457,IF($R$9="на р/счет.",O457*1.075,"-")))</f>
        <v>655.11919999999998</v>
      </c>
      <c r="R457" s="166"/>
      <c r="S457" s="167">
        <f>IF($R$9="","-",P457*R457)</f>
        <v>0</v>
      </c>
      <c r="T457" s="168">
        <f>IF($R$9="","-",Q457*R457)</f>
        <v>0</v>
      </c>
      <c r="U457" s="169"/>
      <c r="V457" s="170" t="s">
        <v>2455</v>
      </c>
      <c r="W457" s="169"/>
      <c r="X457" s="160" t="s">
        <v>2485</v>
      </c>
      <c r="Y457" s="160"/>
      <c r="Z457" s="160" t="s">
        <v>2718</v>
      </c>
      <c r="AA457" s="171" t="s">
        <v>2463</v>
      </c>
    </row>
    <row r="458" spans="1:27" s="172" customFormat="1" x14ac:dyDescent="0.35">
      <c r="A458" s="157" t="s">
        <v>3900</v>
      </c>
      <c r="B458" s="158" t="s">
        <v>804</v>
      </c>
      <c r="C458" s="159" t="s">
        <v>208</v>
      </c>
      <c r="D458" s="158" t="s">
        <v>37</v>
      </c>
      <c r="E458" s="160" t="s">
        <v>791</v>
      </c>
      <c r="F458" s="160" t="s">
        <v>792</v>
      </c>
      <c r="G458" s="160" t="s">
        <v>801</v>
      </c>
      <c r="H458" s="161" t="s">
        <v>98</v>
      </c>
      <c r="I458" s="162" t="s">
        <v>51</v>
      </c>
      <c r="J458" s="162"/>
      <c r="K458" s="162" t="s">
        <v>45</v>
      </c>
      <c r="L458" s="163" t="s">
        <v>2452</v>
      </c>
      <c r="M458" s="163">
        <v>5</v>
      </c>
      <c r="N458" s="49">
        <f t="shared" si="151"/>
        <v>4.8904077303794482</v>
      </c>
      <c r="O458" s="47">
        <v>415</v>
      </c>
      <c r="P458" s="176">
        <f t="shared" si="149"/>
        <v>4.8904077303794482</v>
      </c>
      <c r="Q458" s="177">
        <f t="shared" si="150"/>
        <v>415</v>
      </c>
      <c r="R458" s="166"/>
      <c r="S458" s="167">
        <f t="shared" si="139"/>
        <v>0</v>
      </c>
      <c r="T458" s="168">
        <f t="shared" si="140"/>
        <v>0</v>
      </c>
      <c r="U458" s="169" t="s">
        <v>36</v>
      </c>
      <c r="V458" s="170" t="s">
        <v>2456</v>
      </c>
      <c r="W458" s="169"/>
      <c r="X458" s="160" t="s">
        <v>2485</v>
      </c>
      <c r="Y458" s="160"/>
      <c r="Z458" s="160" t="s">
        <v>2718</v>
      </c>
      <c r="AA458" s="171" t="s">
        <v>2463</v>
      </c>
    </row>
    <row r="459" spans="1:27" s="172" customFormat="1" x14ac:dyDescent="0.35">
      <c r="A459" s="157" t="s">
        <v>3900</v>
      </c>
      <c r="B459" s="158" t="s">
        <v>805</v>
      </c>
      <c r="C459" s="159" t="s">
        <v>39</v>
      </c>
      <c r="D459" s="158" t="s">
        <v>37</v>
      </c>
      <c r="E459" s="160" t="s">
        <v>791</v>
      </c>
      <c r="F459" s="160" t="s">
        <v>792</v>
      </c>
      <c r="G459" s="160" t="s">
        <v>801</v>
      </c>
      <c r="H459" s="161" t="s">
        <v>64</v>
      </c>
      <c r="I459" s="162" t="s">
        <v>51</v>
      </c>
      <c r="J459" s="162"/>
      <c r="K459" s="162" t="s">
        <v>45</v>
      </c>
      <c r="L459" s="163" t="s">
        <v>3533</v>
      </c>
      <c r="M459" s="163">
        <v>5</v>
      </c>
      <c r="N459" s="46">
        <v>9.52</v>
      </c>
      <c r="O459" s="47">
        <f t="shared" ref="O459:O461" si="152">N459*$R$8</f>
        <v>807.86719999999991</v>
      </c>
      <c r="P459" s="164">
        <f t="shared" ref="P459:P461" si="153">IF($R$9="-",N459,IF($R$9="в кассу предприятия",N459,IF($R$9="на р/счет.",N459*1.075,"-")))</f>
        <v>9.52</v>
      </c>
      <c r="Q459" s="165">
        <f t="shared" ref="Q459:Q461" si="154">IF($R$9="-",O459,IF($R$9="в кассу предприятия",O459,IF($R$9="на р/счет.",O459*1.075,"-")))</f>
        <v>807.86719999999991</v>
      </c>
      <c r="R459" s="166"/>
      <c r="S459" s="167">
        <f t="shared" si="139"/>
        <v>0</v>
      </c>
      <c r="T459" s="168">
        <f t="shared" si="140"/>
        <v>0</v>
      </c>
      <c r="U459" s="169"/>
      <c r="V459" s="170" t="s">
        <v>2455</v>
      </c>
      <c r="W459" s="169"/>
      <c r="X459" s="160" t="s">
        <v>2485</v>
      </c>
      <c r="Y459" s="160"/>
      <c r="Z459" s="160" t="s">
        <v>2718</v>
      </c>
      <c r="AA459" s="171" t="s">
        <v>2463</v>
      </c>
    </row>
    <row r="460" spans="1:27" s="172" customFormat="1" x14ac:dyDescent="0.35">
      <c r="A460" s="157">
        <v>68</v>
      </c>
      <c r="B460" s="158" t="s">
        <v>806</v>
      </c>
      <c r="C460" s="159" t="s">
        <v>39</v>
      </c>
      <c r="D460" s="158" t="s">
        <v>37</v>
      </c>
      <c r="E460" s="160" t="s">
        <v>791</v>
      </c>
      <c r="F460" s="160" t="s">
        <v>792</v>
      </c>
      <c r="G460" s="160" t="s">
        <v>801</v>
      </c>
      <c r="H460" s="161" t="s">
        <v>50</v>
      </c>
      <c r="I460" s="162" t="s">
        <v>163</v>
      </c>
      <c r="J460" s="162"/>
      <c r="K460" s="162" t="s">
        <v>45</v>
      </c>
      <c r="L460" s="163" t="s">
        <v>3533</v>
      </c>
      <c r="M460" s="163">
        <v>1</v>
      </c>
      <c r="N460" s="46">
        <v>18.130000000000003</v>
      </c>
      <c r="O460" s="47">
        <f t="shared" si="152"/>
        <v>1538.5118000000002</v>
      </c>
      <c r="P460" s="164">
        <f t="shared" si="153"/>
        <v>18.130000000000003</v>
      </c>
      <c r="Q460" s="165">
        <f t="shared" si="154"/>
        <v>1538.5118000000002</v>
      </c>
      <c r="R460" s="166"/>
      <c r="S460" s="167">
        <f t="shared" si="139"/>
        <v>0</v>
      </c>
      <c r="T460" s="168">
        <f t="shared" si="140"/>
        <v>0</v>
      </c>
      <c r="U460" s="169"/>
      <c r="V460" s="170" t="s">
        <v>2455</v>
      </c>
      <c r="W460" s="169"/>
      <c r="X460" s="160" t="s">
        <v>2485</v>
      </c>
      <c r="Y460" s="160"/>
      <c r="Z460" s="160" t="s">
        <v>2718</v>
      </c>
      <c r="AA460" s="171" t="s">
        <v>2463</v>
      </c>
    </row>
    <row r="461" spans="1:27" s="172" customFormat="1" x14ac:dyDescent="0.35">
      <c r="A461" s="157" t="s">
        <v>3900</v>
      </c>
      <c r="B461" s="158" t="s">
        <v>807</v>
      </c>
      <c r="C461" s="159" t="s">
        <v>39</v>
      </c>
      <c r="D461" s="158" t="s">
        <v>37</v>
      </c>
      <c r="E461" s="160" t="s">
        <v>791</v>
      </c>
      <c r="F461" s="160" t="s">
        <v>792</v>
      </c>
      <c r="G461" s="160" t="s">
        <v>801</v>
      </c>
      <c r="H461" s="161" t="s">
        <v>50</v>
      </c>
      <c r="I461" s="162" t="s">
        <v>345</v>
      </c>
      <c r="J461" s="162"/>
      <c r="K461" s="162" t="s">
        <v>45</v>
      </c>
      <c r="L461" s="163" t="s">
        <v>2451</v>
      </c>
      <c r="M461" s="163">
        <v>1</v>
      </c>
      <c r="N461" s="46">
        <v>20.190000000000001</v>
      </c>
      <c r="O461" s="47">
        <f t="shared" si="152"/>
        <v>1713.3234</v>
      </c>
      <c r="P461" s="164">
        <f t="shared" si="153"/>
        <v>20.190000000000001</v>
      </c>
      <c r="Q461" s="165">
        <f t="shared" si="154"/>
        <v>1713.3234</v>
      </c>
      <c r="R461" s="166"/>
      <c r="S461" s="167">
        <f t="shared" si="139"/>
        <v>0</v>
      </c>
      <c r="T461" s="168">
        <f t="shared" si="140"/>
        <v>0</v>
      </c>
      <c r="U461" s="169"/>
      <c r="V461" s="170" t="s">
        <v>2455</v>
      </c>
      <c r="W461" s="169"/>
      <c r="X461" s="160" t="s">
        <v>2485</v>
      </c>
      <c r="Y461" s="160"/>
      <c r="Z461" s="160" t="s">
        <v>2718</v>
      </c>
      <c r="AA461" s="171" t="s">
        <v>2463</v>
      </c>
    </row>
    <row r="462" spans="1:27" s="172" customFormat="1" x14ac:dyDescent="0.35">
      <c r="A462" s="157">
        <v>39</v>
      </c>
      <c r="B462" s="158" t="s">
        <v>808</v>
      </c>
      <c r="C462" s="159" t="s">
        <v>39</v>
      </c>
      <c r="D462" s="158" t="s">
        <v>37</v>
      </c>
      <c r="E462" s="178" t="s">
        <v>3558</v>
      </c>
      <c r="F462" s="178" t="s">
        <v>792</v>
      </c>
      <c r="G462" s="178" t="s">
        <v>809</v>
      </c>
      <c r="H462" s="179" t="s">
        <v>98</v>
      </c>
      <c r="I462" s="180" t="s">
        <v>137</v>
      </c>
      <c r="J462" s="180"/>
      <c r="K462" s="180"/>
      <c r="L462" s="163" t="s">
        <v>3533</v>
      </c>
      <c r="M462" s="163">
        <v>5</v>
      </c>
      <c r="N462" s="148">
        <v>8.34</v>
      </c>
      <c r="O462" s="149">
        <f>N462*$R$8</f>
        <v>707.73239999999998</v>
      </c>
      <c r="P462" s="164">
        <f>IF($R$9="-",N462,IF($R$9="в кассу предприятия",N462,IF($R$9="на р/счет.",N462*1.075,"-")))</f>
        <v>8.34</v>
      </c>
      <c r="Q462" s="165">
        <f>IF($R$9="-",O462,IF($R$9="в кассу предприятия",O462,IF($R$9="на р/счет.",O462*1.075,"-")))</f>
        <v>707.73239999999998</v>
      </c>
      <c r="R462" s="166"/>
      <c r="S462" s="167">
        <f>IF($R$9="","-",P462*R462)</f>
        <v>0</v>
      </c>
      <c r="T462" s="168">
        <f>IF($R$9="","-",Q462*R462)</f>
        <v>0</v>
      </c>
      <c r="U462" s="169"/>
      <c r="V462" s="170" t="s">
        <v>2455</v>
      </c>
      <c r="W462" s="169"/>
      <c r="X462" s="160" t="s">
        <v>2469</v>
      </c>
      <c r="Y462" s="160"/>
      <c r="Z462" s="160" t="s">
        <v>3582</v>
      </c>
      <c r="AA462" s="171" t="s">
        <v>2463</v>
      </c>
    </row>
    <row r="463" spans="1:27" s="172" customFormat="1" x14ac:dyDescent="0.35">
      <c r="A463" s="157">
        <v>39</v>
      </c>
      <c r="B463" s="158" t="s">
        <v>808</v>
      </c>
      <c r="C463" s="159" t="s">
        <v>208</v>
      </c>
      <c r="D463" s="158" t="s">
        <v>37</v>
      </c>
      <c r="E463" s="160" t="s">
        <v>791</v>
      </c>
      <c r="F463" s="160" t="s">
        <v>792</v>
      </c>
      <c r="G463" s="160" t="s">
        <v>809</v>
      </c>
      <c r="H463" s="161" t="s">
        <v>98</v>
      </c>
      <c r="I463" s="162" t="s">
        <v>137</v>
      </c>
      <c r="J463" s="162"/>
      <c r="K463" s="162" t="s">
        <v>45</v>
      </c>
      <c r="L463" s="163" t="s">
        <v>3533</v>
      </c>
      <c r="M463" s="163">
        <v>5</v>
      </c>
      <c r="N463" s="151">
        <f>O463/$R$8</f>
        <v>7.0351166627386288</v>
      </c>
      <c r="O463" s="149">
        <v>597</v>
      </c>
      <c r="P463" s="176">
        <f>IF($R$9="-",N463,IF($R$9="в кассу предприятия",N463,IF($R$9="на р/счет.",N463*1.075,"-")))</f>
        <v>7.0351166627386288</v>
      </c>
      <c r="Q463" s="177">
        <f>IF($R$9="-",O463,IF($R$9="в кассу предприятия",O463,IF($R$9="на р/счет.",O463*1.075,"-")))</f>
        <v>597</v>
      </c>
      <c r="R463" s="166"/>
      <c r="S463" s="167">
        <f t="shared" si="139"/>
        <v>0</v>
      </c>
      <c r="T463" s="168">
        <f t="shared" si="140"/>
        <v>0</v>
      </c>
      <c r="U463" s="169" t="s">
        <v>36</v>
      </c>
      <c r="V463" s="170" t="s">
        <v>2456</v>
      </c>
      <c r="W463" s="169"/>
      <c r="X463" s="160" t="s">
        <v>2469</v>
      </c>
      <c r="Y463" s="160"/>
      <c r="Z463" s="160" t="s">
        <v>2719</v>
      </c>
      <c r="AA463" s="171" t="s">
        <v>2463</v>
      </c>
    </row>
    <row r="464" spans="1:27" s="126" customFormat="1" hidden="1" x14ac:dyDescent="0.35">
      <c r="A464" s="144">
        <v>0</v>
      </c>
      <c r="B464" s="109" t="s">
        <v>810</v>
      </c>
      <c r="C464" s="110" t="s">
        <v>39</v>
      </c>
      <c r="D464" s="109" t="s">
        <v>37</v>
      </c>
      <c r="E464" s="115" t="s">
        <v>791</v>
      </c>
      <c r="F464" s="115" t="s">
        <v>792</v>
      </c>
      <c r="G464" s="115" t="s">
        <v>811</v>
      </c>
      <c r="H464" s="116" t="s">
        <v>64</v>
      </c>
      <c r="I464" s="117" t="s">
        <v>58</v>
      </c>
      <c r="J464" s="117"/>
      <c r="K464" s="117" t="s">
        <v>45</v>
      </c>
      <c r="L464" s="114" t="s">
        <v>2451</v>
      </c>
      <c r="M464" s="114">
        <v>5</v>
      </c>
      <c r="N464" s="148">
        <v>12.18</v>
      </c>
      <c r="O464" s="149">
        <f>N464*$R$8</f>
        <v>1033.5948000000001</v>
      </c>
      <c r="P464" s="118">
        <f t="shared" ref="P464:P468" si="155">IF($R$9="-",N464,IF($R$9="в кассу предприятия",N464,IF($R$9="на р/счет.",N464*1.075,"-")))</f>
        <v>12.18</v>
      </c>
      <c r="Q464" s="119">
        <f t="shared" ref="Q464:Q468" si="156">IF($R$9="-",O464,IF($R$9="в кассу предприятия",O464,IF($R$9="на р/счет.",O464*1.075,"-")))</f>
        <v>1033.5948000000001</v>
      </c>
      <c r="R464" s="120"/>
      <c r="S464" s="121">
        <f t="shared" si="139"/>
        <v>0</v>
      </c>
      <c r="T464" s="122">
        <f t="shared" si="140"/>
        <v>0</v>
      </c>
      <c r="U464" s="123"/>
      <c r="V464" s="124" t="s">
        <v>2455</v>
      </c>
      <c r="W464" s="114"/>
      <c r="X464" s="115" t="s">
        <v>2464</v>
      </c>
      <c r="Y464" s="115" t="s">
        <v>2720</v>
      </c>
      <c r="Z464" s="115" t="s">
        <v>2721</v>
      </c>
      <c r="AA464" s="125" t="s">
        <v>2463</v>
      </c>
    </row>
    <row r="465" spans="1:27" s="126" customFormat="1" hidden="1" x14ac:dyDescent="0.35">
      <c r="A465" s="144">
        <v>0</v>
      </c>
      <c r="B465" s="109" t="s">
        <v>812</v>
      </c>
      <c r="C465" s="110" t="s">
        <v>208</v>
      </c>
      <c r="D465" s="109" t="s">
        <v>37</v>
      </c>
      <c r="E465" s="115" t="s">
        <v>791</v>
      </c>
      <c r="F465" s="115" t="s">
        <v>792</v>
      </c>
      <c r="G465" s="115" t="s">
        <v>813</v>
      </c>
      <c r="H465" s="116" t="s">
        <v>272</v>
      </c>
      <c r="I465" s="117" t="s">
        <v>103</v>
      </c>
      <c r="J465" s="117" t="s">
        <v>116</v>
      </c>
      <c r="K465" s="117" t="s">
        <v>45</v>
      </c>
      <c r="L465" s="114" t="s">
        <v>2453</v>
      </c>
      <c r="M465" s="114">
        <v>1</v>
      </c>
      <c r="N465" s="151">
        <f t="shared" ref="N465:N468" si="157">O465/$R$8</f>
        <v>11.772330897949564</v>
      </c>
      <c r="O465" s="149">
        <v>999</v>
      </c>
      <c r="P465" s="130">
        <f t="shared" si="155"/>
        <v>11.772330897949564</v>
      </c>
      <c r="Q465" s="131">
        <f t="shared" si="156"/>
        <v>999</v>
      </c>
      <c r="R465" s="120"/>
      <c r="S465" s="121">
        <f t="shared" si="139"/>
        <v>0</v>
      </c>
      <c r="T465" s="122">
        <f t="shared" si="140"/>
        <v>0</v>
      </c>
      <c r="U465" s="123" t="s">
        <v>36</v>
      </c>
      <c r="V465" s="124" t="s">
        <v>2456</v>
      </c>
      <c r="W465" s="123"/>
      <c r="X465" s="115" t="s">
        <v>2472</v>
      </c>
      <c r="Y465" s="115"/>
      <c r="Z465" s="115" t="s">
        <v>2722</v>
      </c>
      <c r="AA465" s="125" t="s">
        <v>2463</v>
      </c>
    </row>
    <row r="466" spans="1:27" s="172" customFormat="1" x14ac:dyDescent="0.35">
      <c r="A466" s="157" t="s">
        <v>3900</v>
      </c>
      <c r="B466" s="158" t="s">
        <v>3837</v>
      </c>
      <c r="C466" s="159" t="s">
        <v>39</v>
      </c>
      <c r="D466" s="158" t="s">
        <v>37</v>
      </c>
      <c r="E466" s="178" t="s">
        <v>3558</v>
      </c>
      <c r="F466" s="178" t="s">
        <v>792</v>
      </c>
      <c r="G466" s="178" t="s">
        <v>1414</v>
      </c>
      <c r="H466" s="179" t="s">
        <v>98</v>
      </c>
      <c r="I466" s="180" t="s">
        <v>78</v>
      </c>
      <c r="J466" s="180"/>
      <c r="K466" s="180"/>
      <c r="L466" s="163" t="s">
        <v>3533</v>
      </c>
      <c r="M466" s="163">
        <v>5</v>
      </c>
      <c r="N466" s="46">
        <v>7.23</v>
      </c>
      <c r="O466" s="47">
        <f>N466*$R$8</f>
        <v>613.53780000000006</v>
      </c>
      <c r="P466" s="164">
        <f>IF($R$9="-",N466,IF($R$9="в кассу предприятия",N466,IF($R$9="на р/счет.",N466*1.075,"-")))</f>
        <v>7.23</v>
      </c>
      <c r="Q466" s="165">
        <f>IF($R$9="-",O466,IF($R$9="в кассу предприятия",O466,IF($R$9="на р/счет.",O466*1.075,"-")))</f>
        <v>613.53780000000006</v>
      </c>
      <c r="R466" s="166"/>
      <c r="S466" s="167">
        <f>IF($R$9="","-",P466*R466)</f>
        <v>0</v>
      </c>
      <c r="T466" s="168">
        <f>IF($R$9="","-",Q466*R466)</f>
        <v>0</v>
      </c>
      <c r="U466" s="169"/>
      <c r="V466" s="170" t="s">
        <v>2455</v>
      </c>
      <c r="W466" s="169"/>
      <c r="X466" s="160" t="s">
        <v>2472</v>
      </c>
      <c r="Y466" s="160"/>
      <c r="Z466" s="160" t="s">
        <v>3583</v>
      </c>
      <c r="AA466" s="171" t="s">
        <v>2463</v>
      </c>
    </row>
    <row r="467" spans="1:27" s="172" customFormat="1" x14ac:dyDescent="0.35">
      <c r="A467" s="157" t="s">
        <v>3900</v>
      </c>
      <c r="B467" s="158" t="s">
        <v>3564</v>
      </c>
      <c r="C467" s="159" t="s">
        <v>39</v>
      </c>
      <c r="D467" s="158" t="s">
        <v>37</v>
      </c>
      <c r="E467" s="178" t="s">
        <v>3558</v>
      </c>
      <c r="F467" s="178" t="s">
        <v>792</v>
      </c>
      <c r="G467" s="178" t="s">
        <v>1414</v>
      </c>
      <c r="H467" s="179" t="s">
        <v>98</v>
      </c>
      <c r="I467" s="180" t="s">
        <v>137</v>
      </c>
      <c r="J467" s="180"/>
      <c r="K467" s="180"/>
      <c r="L467" s="163" t="s">
        <v>3533</v>
      </c>
      <c r="M467" s="163">
        <v>5</v>
      </c>
      <c r="N467" s="46">
        <v>7.72</v>
      </c>
      <c r="O467" s="47">
        <f>N467*$R$8</f>
        <v>655.11919999999998</v>
      </c>
      <c r="P467" s="164">
        <f>IF($R$9="-",N467,IF($R$9="в кассу предприятия",N467,IF($R$9="на р/счет.",N467*1.075,"-")))</f>
        <v>7.72</v>
      </c>
      <c r="Q467" s="165">
        <f>IF($R$9="-",O467,IF($R$9="в кассу предприятия",O467,IF($R$9="на р/счет.",O467*1.075,"-")))</f>
        <v>655.11919999999998</v>
      </c>
      <c r="R467" s="166"/>
      <c r="S467" s="167">
        <f>IF($R$9="","-",P467*R467)</f>
        <v>0</v>
      </c>
      <c r="T467" s="168">
        <f>IF($R$9="","-",Q467*R467)</f>
        <v>0</v>
      </c>
      <c r="U467" s="169"/>
      <c r="V467" s="170" t="s">
        <v>2455</v>
      </c>
      <c r="W467" s="169"/>
      <c r="X467" s="160" t="s">
        <v>2472</v>
      </c>
      <c r="Y467" s="160"/>
      <c r="Z467" s="160" t="s">
        <v>3583</v>
      </c>
      <c r="AA467" s="171" t="s">
        <v>2463</v>
      </c>
    </row>
    <row r="468" spans="1:27" s="172" customFormat="1" x14ac:dyDescent="0.35">
      <c r="A468" s="157">
        <v>43</v>
      </c>
      <c r="B468" s="158" t="s">
        <v>814</v>
      </c>
      <c r="C468" s="159" t="s">
        <v>208</v>
      </c>
      <c r="D468" s="158" t="s">
        <v>37</v>
      </c>
      <c r="E468" s="160" t="s">
        <v>791</v>
      </c>
      <c r="F468" s="160" t="s">
        <v>792</v>
      </c>
      <c r="G468" s="160" t="s">
        <v>815</v>
      </c>
      <c r="H468" s="161" t="s">
        <v>98</v>
      </c>
      <c r="I468" s="162" t="s">
        <v>51</v>
      </c>
      <c r="J468" s="162"/>
      <c r="K468" s="162" t="s">
        <v>45</v>
      </c>
      <c r="L468" s="163" t="s">
        <v>2453</v>
      </c>
      <c r="M468" s="163">
        <v>5</v>
      </c>
      <c r="N468" s="49">
        <f t="shared" si="157"/>
        <v>10.405373556445911</v>
      </c>
      <c r="O468" s="47">
        <v>883</v>
      </c>
      <c r="P468" s="176">
        <f t="shared" si="155"/>
        <v>10.405373556445911</v>
      </c>
      <c r="Q468" s="177">
        <f t="shared" si="156"/>
        <v>883</v>
      </c>
      <c r="R468" s="166"/>
      <c r="S468" s="167">
        <f t="shared" si="139"/>
        <v>0</v>
      </c>
      <c r="T468" s="168">
        <f t="shared" si="140"/>
        <v>0</v>
      </c>
      <c r="U468" s="169" t="s">
        <v>36</v>
      </c>
      <c r="V468" s="170" t="s">
        <v>2456</v>
      </c>
      <c r="W468" s="169"/>
      <c r="X468" s="160" t="s">
        <v>2472</v>
      </c>
      <c r="Y468" s="160"/>
      <c r="Z468" s="160" t="s">
        <v>2723</v>
      </c>
      <c r="AA468" s="171" t="s">
        <v>2463</v>
      </c>
    </row>
    <row r="469" spans="1:27" s="172" customFormat="1" x14ac:dyDescent="0.35">
      <c r="A469" s="157">
        <v>35</v>
      </c>
      <c r="B469" s="158" t="s">
        <v>816</v>
      </c>
      <c r="C469" s="159" t="s">
        <v>39</v>
      </c>
      <c r="D469" s="158" t="s">
        <v>37</v>
      </c>
      <c r="E469" s="160" t="s">
        <v>791</v>
      </c>
      <c r="F469" s="160" t="s">
        <v>792</v>
      </c>
      <c r="G469" s="160" t="s">
        <v>815</v>
      </c>
      <c r="H469" s="161" t="s">
        <v>98</v>
      </c>
      <c r="I469" s="162"/>
      <c r="J469" s="162"/>
      <c r="K469" s="162"/>
      <c r="L469" s="163" t="s">
        <v>2453</v>
      </c>
      <c r="M469" s="163">
        <v>5</v>
      </c>
      <c r="N469" s="46">
        <v>7.51</v>
      </c>
      <c r="O469" s="47">
        <f t="shared" ref="O469:O474" si="158">N469*$R$8</f>
        <v>637.29859999999996</v>
      </c>
      <c r="P469" s="164">
        <f t="shared" ref="P469:P476" si="159">IF($R$9="-",N469,IF($R$9="в кассу предприятия",N469,IF($R$9="на р/счет.",N469*1.075,"-")))</f>
        <v>7.51</v>
      </c>
      <c r="Q469" s="165">
        <f t="shared" ref="Q469:Q476" si="160">IF($R$9="-",O469,IF($R$9="в кассу предприятия",O469,IF($R$9="на р/счет.",O469*1.075,"-")))</f>
        <v>637.29859999999996</v>
      </c>
      <c r="R469" s="166"/>
      <c r="S469" s="167">
        <f t="shared" si="139"/>
        <v>0</v>
      </c>
      <c r="T469" s="168">
        <f t="shared" si="140"/>
        <v>0</v>
      </c>
      <c r="U469" s="169"/>
      <c r="V469" s="170" t="s">
        <v>2455</v>
      </c>
      <c r="W469" s="169"/>
      <c r="X469" s="160" t="s">
        <v>2472</v>
      </c>
      <c r="Y469" s="160"/>
      <c r="Z469" s="160" t="s">
        <v>2723</v>
      </c>
      <c r="AA469" s="171" t="s">
        <v>2463</v>
      </c>
    </row>
    <row r="470" spans="1:27" s="172" customFormat="1" x14ac:dyDescent="0.35">
      <c r="A470" s="157" t="s">
        <v>3900</v>
      </c>
      <c r="B470" s="158" t="s">
        <v>817</v>
      </c>
      <c r="C470" s="159" t="s">
        <v>39</v>
      </c>
      <c r="D470" s="158" t="s">
        <v>37</v>
      </c>
      <c r="E470" s="160" t="s">
        <v>791</v>
      </c>
      <c r="F470" s="160" t="s">
        <v>792</v>
      </c>
      <c r="G470" s="160" t="s">
        <v>815</v>
      </c>
      <c r="H470" s="161" t="s">
        <v>64</v>
      </c>
      <c r="I470" s="162" t="s">
        <v>65</v>
      </c>
      <c r="J470" s="162"/>
      <c r="K470" s="162" t="s">
        <v>45</v>
      </c>
      <c r="L470" s="163" t="s">
        <v>2453</v>
      </c>
      <c r="M470" s="163">
        <v>5</v>
      </c>
      <c r="N470" s="46">
        <v>12.93</v>
      </c>
      <c r="O470" s="47">
        <f t="shared" si="158"/>
        <v>1097.2398000000001</v>
      </c>
      <c r="P470" s="164">
        <f t="shared" si="159"/>
        <v>12.93</v>
      </c>
      <c r="Q470" s="165">
        <f t="shared" si="160"/>
        <v>1097.2398000000001</v>
      </c>
      <c r="R470" s="166"/>
      <c r="S470" s="167">
        <f t="shared" si="139"/>
        <v>0</v>
      </c>
      <c r="T470" s="168">
        <f t="shared" si="140"/>
        <v>0</v>
      </c>
      <c r="U470" s="169"/>
      <c r="V470" s="170" t="s">
        <v>2455</v>
      </c>
      <c r="W470" s="169"/>
      <c r="X470" s="160" t="s">
        <v>2472</v>
      </c>
      <c r="Y470" s="160"/>
      <c r="Z470" s="160" t="s">
        <v>2723</v>
      </c>
      <c r="AA470" s="171" t="s">
        <v>2463</v>
      </c>
    </row>
    <row r="471" spans="1:27" s="172" customFormat="1" x14ac:dyDescent="0.35">
      <c r="A471" s="157">
        <v>48</v>
      </c>
      <c r="B471" s="158" t="s">
        <v>818</v>
      </c>
      <c r="C471" s="159" t="s">
        <v>39</v>
      </c>
      <c r="D471" s="158" t="s">
        <v>37</v>
      </c>
      <c r="E471" s="160" t="s">
        <v>791</v>
      </c>
      <c r="F471" s="160" t="s">
        <v>792</v>
      </c>
      <c r="G471" s="160" t="s">
        <v>815</v>
      </c>
      <c r="H471" s="161" t="s">
        <v>43</v>
      </c>
      <c r="I471" s="162" t="s">
        <v>44</v>
      </c>
      <c r="J471" s="162"/>
      <c r="K471" s="162" t="s">
        <v>45</v>
      </c>
      <c r="L471" s="163" t="s">
        <v>2453</v>
      </c>
      <c r="M471" s="163">
        <v>1</v>
      </c>
      <c r="N471" s="46">
        <v>31.98</v>
      </c>
      <c r="O471" s="47">
        <f t="shared" si="158"/>
        <v>2713.8227999999999</v>
      </c>
      <c r="P471" s="164">
        <f t="shared" si="159"/>
        <v>31.98</v>
      </c>
      <c r="Q471" s="165">
        <f t="shared" si="160"/>
        <v>2713.8227999999999</v>
      </c>
      <c r="R471" s="166"/>
      <c r="S471" s="167">
        <f t="shared" si="139"/>
        <v>0</v>
      </c>
      <c r="T471" s="168">
        <f t="shared" si="140"/>
        <v>0</v>
      </c>
      <c r="U471" s="169"/>
      <c r="V471" s="170" t="s">
        <v>2455</v>
      </c>
      <c r="W471" s="169"/>
      <c r="X471" s="160" t="s">
        <v>2472</v>
      </c>
      <c r="Y471" s="160"/>
      <c r="Z471" s="160" t="s">
        <v>2723</v>
      </c>
      <c r="AA471" s="171" t="s">
        <v>2463</v>
      </c>
    </row>
    <row r="472" spans="1:27" s="126" customFormat="1" hidden="1" x14ac:dyDescent="0.35">
      <c r="A472" s="144">
        <v>0</v>
      </c>
      <c r="B472" s="109" t="s">
        <v>819</v>
      </c>
      <c r="C472" s="127" t="s">
        <v>39</v>
      </c>
      <c r="D472" s="109" t="s">
        <v>37</v>
      </c>
      <c r="E472" s="115" t="s">
        <v>791</v>
      </c>
      <c r="F472" s="115" t="s">
        <v>792</v>
      </c>
      <c r="G472" s="115" t="s">
        <v>820</v>
      </c>
      <c r="H472" s="116" t="s">
        <v>98</v>
      </c>
      <c r="I472" s="117" t="s">
        <v>45</v>
      </c>
      <c r="J472" s="117"/>
      <c r="K472" s="117" t="s">
        <v>45</v>
      </c>
      <c r="L472" s="114" t="s">
        <v>2453</v>
      </c>
      <c r="M472" s="114">
        <v>5</v>
      </c>
      <c r="N472" s="148">
        <v>7.75</v>
      </c>
      <c r="O472" s="149">
        <f t="shared" si="158"/>
        <v>657.66499999999996</v>
      </c>
      <c r="P472" s="128">
        <f t="shared" si="159"/>
        <v>7.75</v>
      </c>
      <c r="Q472" s="119">
        <f t="shared" si="160"/>
        <v>657.66499999999996</v>
      </c>
      <c r="R472" s="120"/>
      <c r="S472" s="121">
        <f t="shared" si="139"/>
        <v>0</v>
      </c>
      <c r="T472" s="122">
        <f t="shared" si="140"/>
        <v>0</v>
      </c>
      <c r="U472" s="129"/>
      <c r="V472" s="124" t="s">
        <v>2455</v>
      </c>
      <c r="W472" s="129"/>
      <c r="X472" s="115" t="s">
        <v>2469</v>
      </c>
      <c r="Y472" s="115"/>
      <c r="Z472" s="115" t="s">
        <v>2724</v>
      </c>
      <c r="AA472" s="125" t="s">
        <v>2463</v>
      </c>
    </row>
    <row r="473" spans="1:27" s="172" customFormat="1" x14ac:dyDescent="0.35">
      <c r="A473" s="157" t="s">
        <v>3900</v>
      </c>
      <c r="B473" s="158" t="s">
        <v>821</v>
      </c>
      <c r="C473" s="159" t="s">
        <v>39</v>
      </c>
      <c r="D473" s="158" t="s">
        <v>37</v>
      </c>
      <c r="E473" s="160" t="s">
        <v>791</v>
      </c>
      <c r="F473" s="160" t="s">
        <v>792</v>
      </c>
      <c r="G473" s="160" t="s">
        <v>822</v>
      </c>
      <c r="H473" s="161" t="s">
        <v>251</v>
      </c>
      <c r="I473" s="162" t="s">
        <v>116</v>
      </c>
      <c r="J473" s="162"/>
      <c r="K473" s="162" t="s">
        <v>45</v>
      </c>
      <c r="L473" s="163" t="s">
        <v>3533</v>
      </c>
      <c r="M473" s="163">
        <v>5</v>
      </c>
      <c r="N473" s="46">
        <v>4.6099999999999994</v>
      </c>
      <c r="O473" s="101">
        <f t="shared" si="158"/>
        <v>391.20459999999997</v>
      </c>
      <c r="P473" s="164">
        <f t="shared" si="159"/>
        <v>4.6099999999999994</v>
      </c>
      <c r="Q473" s="165">
        <f t="shared" si="160"/>
        <v>391.20459999999997</v>
      </c>
      <c r="R473" s="166"/>
      <c r="S473" s="167">
        <f t="shared" si="139"/>
        <v>0</v>
      </c>
      <c r="T473" s="168">
        <f t="shared" si="140"/>
        <v>0</v>
      </c>
      <c r="U473" s="169"/>
      <c r="V473" s="170" t="s">
        <v>2455</v>
      </c>
      <c r="W473" s="163"/>
      <c r="X473" s="160" t="s">
        <v>2469</v>
      </c>
      <c r="Y473" s="160"/>
      <c r="Z473" s="160" t="s">
        <v>2725</v>
      </c>
      <c r="AA473" s="171" t="s">
        <v>2463</v>
      </c>
    </row>
    <row r="474" spans="1:27" s="126" customFormat="1" hidden="1" x14ac:dyDescent="0.35">
      <c r="A474" s="144">
        <v>0</v>
      </c>
      <c r="B474" s="109" t="s">
        <v>823</v>
      </c>
      <c r="C474" s="110" t="s">
        <v>39</v>
      </c>
      <c r="D474" s="109" t="s">
        <v>37</v>
      </c>
      <c r="E474" s="115" t="s">
        <v>791</v>
      </c>
      <c r="F474" s="115" t="s">
        <v>792</v>
      </c>
      <c r="G474" s="115" t="s">
        <v>822</v>
      </c>
      <c r="H474" s="116" t="s">
        <v>98</v>
      </c>
      <c r="I474" s="117" t="s">
        <v>103</v>
      </c>
      <c r="J474" s="117"/>
      <c r="K474" s="117" t="s">
        <v>45</v>
      </c>
      <c r="L474" s="114" t="s">
        <v>3533</v>
      </c>
      <c r="M474" s="114">
        <v>5</v>
      </c>
      <c r="N474" s="148">
        <v>7.12</v>
      </c>
      <c r="O474" s="149">
        <f t="shared" si="158"/>
        <v>604.20320000000004</v>
      </c>
      <c r="P474" s="118">
        <f t="shared" si="159"/>
        <v>7.12</v>
      </c>
      <c r="Q474" s="119">
        <f t="shared" si="160"/>
        <v>604.20320000000004</v>
      </c>
      <c r="R474" s="120"/>
      <c r="S474" s="121">
        <f t="shared" si="139"/>
        <v>0</v>
      </c>
      <c r="T474" s="122">
        <f t="shared" si="140"/>
        <v>0</v>
      </c>
      <c r="U474" s="123"/>
      <c r="V474" s="124" t="s">
        <v>2455</v>
      </c>
      <c r="W474" s="114"/>
      <c r="X474" s="115" t="s">
        <v>2469</v>
      </c>
      <c r="Y474" s="115"/>
      <c r="Z474" s="115" t="s">
        <v>2725</v>
      </c>
      <c r="AA474" s="125" t="s">
        <v>2463</v>
      </c>
    </row>
    <row r="475" spans="1:27" s="126" customFormat="1" hidden="1" x14ac:dyDescent="0.35">
      <c r="A475" s="144">
        <v>0</v>
      </c>
      <c r="B475" s="109" t="s">
        <v>824</v>
      </c>
      <c r="C475" s="127" t="s">
        <v>208</v>
      </c>
      <c r="D475" s="109" t="s">
        <v>37</v>
      </c>
      <c r="E475" s="115" t="s">
        <v>791</v>
      </c>
      <c r="F475" s="115" t="s">
        <v>792</v>
      </c>
      <c r="G475" s="115" t="s">
        <v>825</v>
      </c>
      <c r="H475" s="116" t="s">
        <v>98</v>
      </c>
      <c r="I475" s="117" t="s">
        <v>169</v>
      </c>
      <c r="J475" s="117"/>
      <c r="K475" s="117" t="s">
        <v>45</v>
      </c>
      <c r="L475" s="114" t="s">
        <v>2453</v>
      </c>
      <c r="M475" s="114">
        <v>5</v>
      </c>
      <c r="N475" s="151">
        <f t="shared" ref="N475:N476" si="161">O475/$R$8</f>
        <v>6.4341267970775391</v>
      </c>
      <c r="O475" s="149">
        <v>546</v>
      </c>
      <c r="P475" s="135">
        <f t="shared" si="159"/>
        <v>6.4341267970775391</v>
      </c>
      <c r="Q475" s="136">
        <f t="shared" si="160"/>
        <v>546</v>
      </c>
      <c r="R475" s="120"/>
      <c r="S475" s="121">
        <f t="shared" si="139"/>
        <v>0</v>
      </c>
      <c r="T475" s="122">
        <f t="shared" si="140"/>
        <v>0</v>
      </c>
      <c r="U475" s="129" t="s">
        <v>36</v>
      </c>
      <c r="V475" s="124" t="s">
        <v>2456</v>
      </c>
      <c r="W475" s="129"/>
      <c r="X475" s="115" t="s">
        <v>2469</v>
      </c>
      <c r="Y475" s="115"/>
      <c r="Z475" s="115" t="s">
        <v>2726</v>
      </c>
      <c r="AA475" s="125" t="s">
        <v>2463</v>
      </c>
    </row>
    <row r="476" spans="1:27" s="126" customFormat="1" hidden="1" x14ac:dyDescent="0.35">
      <c r="A476" s="144">
        <v>0</v>
      </c>
      <c r="B476" s="109" t="s">
        <v>826</v>
      </c>
      <c r="C476" s="110" t="s">
        <v>208</v>
      </c>
      <c r="D476" s="109" t="s">
        <v>37</v>
      </c>
      <c r="E476" s="115" t="s">
        <v>791</v>
      </c>
      <c r="F476" s="115" t="s">
        <v>792</v>
      </c>
      <c r="G476" s="115" t="s">
        <v>825</v>
      </c>
      <c r="H476" s="116" t="s">
        <v>50</v>
      </c>
      <c r="I476" s="117" t="s">
        <v>45</v>
      </c>
      <c r="J476" s="117"/>
      <c r="K476" s="117" t="s">
        <v>45</v>
      </c>
      <c r="L476" s="114" t="s">
        <v>2452</v>
      </c>
      <c r="M476" s="114">
        <v>1</v>
      </c>
      <c r="N476" s="151">
        <f t="shared" si="161"/>
        <v>11.300966297431064</v>
      </c>
      <c r="O476" s="149">
        <v>959</v>
      </c>
      <c r="P476" s="130">
        <f t="shared" si="159"/>
        <v>11.300966297431064</v>
      </c>
      <c r="Q476" s="131">
        <f t="shared" si="160"/>
        <v>959</v>
      </c>
      <c r="R476" s="120"/>
      <c r="S476" s="121">
        <f t="shared" si="139"/>
        <v>0</v>
      </c>
      <c r="T476" s="122">
        <f t="shared" si="140"/>
        <v>0</v>
      </c>
      <c r="U476" s="123" t="s">
        <v>36</v>
      </c>
      <c r="V476" s="124" t="s">
        <v>2456</v>
      </c>
      <c r="W476" s="123"/>
      <c r="X476" s="115" t="s">
        <v>2469</v>
      </c>
      <c r="Y476" s="115"/>
      <c r="Z476" s="115" t="s">
        <v>2726</v>
      </c>
      <c r="AA476" s="147" t="s">
        <v>2463</v>
      </c>
    </row>
    <row r="477" spans="1:27" s="172" customFormat="1" x14ac:dyDescent="0.35">
      <c r="A477" s="157">
        <v>60</v>
      </c>
      <c r="B477" s="158" t="s">
        <v>827</v>
      </c>
      <c r="C477" s="159" t="s">
        <v>39</v>
      </c>
      <c r="D477" s="158" t="s">
        <v>37</v>
      </c>
      <c r="E477" s="160" t="s">
        <v>791</v>
      </c>
      <c r="F477" s="160" t="s">
        <v>792</v>
      </c>
      <c r="G477" s="160" t="s">
        <v>828</v>
      </c>
      <c r="H477" s="161" t="s">
        <v>64</v>
      </c>
      <c r="I477" s="162" t="s">
        <v>65</v>
      </c>
      <c r="J477" s="162"/>
      <c r="K477" s="162" t="s">
        <v>45</v>
      </c>
      <c r="L477" s="163" t="s">
        <v>2453</v>
      </c>
      <c r="M477" s="163">
        <v>5</v>
      </c>
      <c r="N477" s="46">
        <v>14.209999999999999</v>
      </c>
      <c r="O477" s="47">
        <f t="shared" ref="O477:O479" si="162">N477*$R$8</f>
        <v>1205.8606</v>
      </c>
      <c r="P477" s="164">
        <f t="shared" ref="P477:P479" si="163">IF($R$9="-",N477,IF($R$9="в кассу предприятия",N477,IF($R$9="на р/счет.",N477*1.075,"-")))</f>
        <v>14.209999999999999</v>
      </c>
      <c r="Q477" s="165">
        <f t="shared" ref="Q477:Q479" si="164">IF($R$9="-",O477,IF($R$9="в кассу предприятия",O477,IF($R$9="на р/счет.",O477*1.075,"-")))</f>
        <v>1205.8606</v>
      </c>
      <c r="R477" s="166"/>
      <c r="S477" s="167">
        <f t="shared" si="139"/>
        <v>0</v>
      </c>
      <c r="T477" s="168">
        <f t="shared" si="140"/>
        <v>0</v>
      </c>
      <c r="U477" s="169"/>
      <c r="V477" s="170" t="s">
        <v>2455</v>
      </c>
      <c r="W477" s="169"/>
      <c r="X477" s="160" t="s">
        <v>2472</v>
      </c>
      <c r="Y477" s="160"/>
      <c r="Z477" s="160" t="s">
        <v>2727</v>
      </c>
      <c r="AA477" s="171" t="s">
        <v>2463</v>
      </c>
    </row>
    <row r="478" spans="1:27" s="126" customFormat="1" hidden="1" x14ac:dyDescent="0.35">
      <c r="A478" s="144">
        <v>0</v>
      </c>
      <c r="B478" s="109" t="s">
        <v>829</v>
      </c>
      <c r="C478" s="110" t="s">
        <v>39</v>
      </c>
      <c r="D478" s="109" t="s">
        <v>37</v>
      </c>
      <c r="E478" s="111" t="s">
        <v>791</v>
      </c>
      <c r="F478" s="111" t="s">
        <v>792</v>
      </c>
      <c r="G478" s="111" t="s">
        <v>830</v>
      </c>
      <c r="H478" s="112" t="s">
        <v>272</v>
      </c>
      <c r="I478" s="113"/>
      <c r="J478" s="113" t="s">
        <v>78</v>
      </c>
      <c r="K478" s="113" t="s">
        <v>609</v>
      </c>
      <c r="L478" s="114" t="s">
        <v>2453</v>
      </c>
      <c r="M478" s="114">
        <v>1</v>
      </c>
      <c r="N478" s="46">
        <v>34.33</v>
      </c>
      <c r="O478" s="47">
        <f t="shared" si="162"/>
        <v>2913.2437999999997</v>
      </c>
      <c r="P478" s="118">
        <f t="shared" si="163"/>
        <v>34.33</v>
      </c>
      <c r="Q478" s="119">
        <f t="shared" si="164"/>
        <v>2913.2437999999997</v>
      </c>
      <c r="R478" s="120"/>
      <c r="S478" s="121">
        <f t="shared" si="139"/>
        <v>0</v>
      </c>
      <c r="T478" s="122">
        <f t="shared" si="140"/>
        <v>0</v>
      </c>
      <c r="U478" s="123"/>
      <c r="V478" s="124" t="s">
        <v>2455</v>
      </c>
      <c r="W478" s="123" t="s">
        <v>2487</v>
      </c>
      <c r="X478" s="111" t="s">
        <v>2560</v>
      </c>
      <c r="Y478" s="115" t="s">
        <v>2728</v>
      </c>
      <c r="Z478" s="115" t="s">
        <v>2729</v>
      </c>
      <c r="AA478" s="147" t="s">
        <v>2463</v>
      </c>
    </row>
    <row r="479" spans="1:27" s="172" customFormat="1" x14ac:dyDescent="0.35">
      <c r="A479" s="157">
        <v>91</v>
      </c>
      <c r="B479" s="158" t="s">
        <v>831</v>
      </c>
      <c r="C479" s="159" t="s">
        <v>39</v>
      </c>
      <c r="D479" s="158" t="s">
        <v>37</v>
      </c>
      <c r="E479" s="160" t="s">
        <v>791</v>
      </c>
      <c r="F479" s="160" t="s">
        <v>792</v>
      </c>
      <c r="G479" s="160" t="s">
        <v>832</v>
      </c>
      <c r="H479" s="161" t="s">
        <v>98</v>
      </c>
      <c r="I479" s="162" t="s">
        <v>45</v>
      </c>
      <c r="J479" s="162"/>
      <c r="K479" s="162" t="s">
        <v>45</v>
      </c>
      <c r="L479" s="163" t="s">
        <v>2451</v>
      </c>
      <c r="M479" s="163">
        <v>5</v>
      </c>
      <c r="N479" s="46">
        <v>7.43</v>
      </c>
      <c r="O479" s="47">
        <f t="shared" si="162"/>
        <v>630.50979999999993</v>
      </c>
      <c r="P479" s="164">
        <f t="shared" si="163"/>
        <v>7.43</v>
      </c>
      <c r="Q479" s="165">
        <f t="shared" si="164"/>
        <v>630.50979999999993</v>
      </c>
      <c r="R479" s="166"/>
      <c r="S479" s="167">
        <f t="shared" si="139"/>
        <v>0</v>
      </c>
      <c r="T479" s="168">
        <f t="shared" si="140"/>
        <v>0</v>
      </c>
      <c r="U479" s="169"/>
      <c r="V479" s="170" t="s">
        <v>2455</v>
      </c>
      <c r="W479" s="169"/>
      <c r="X479" s="160" t="s">
        <v>2469</v>
      </c>
      <c r="Y479" s="160"/>
      <c r="Z479" s="160" t="s">
        <v>2730</v>
      </c>
      <c r="AA479" s="171" t="s">
        <v>2463</v>
      </c>
    </row>
    <row r="480" spans="1:27" s="172" customFormat="1" x14ac:dyDescent="0.35">
      <c r="A480" s="157">
        <v>90</v>
      </c>
      <c r="B480" s="158" t="s">
        <v>833</v>
      </c>
      <c r="C480" s="159" t="s">
        <v>208</v>
      </c>
      <c r="D480" s="158" t="s">
        <v>37</v>
      </c>
      <c r="E480" s="160" t="s">
        <v>791</v>
      </c>
      <c r="F480" s="160" t="s">
        <v>792</v>
      </c>
      <c r="G480" s="160" t="s">
        <v>832</v>
      </c>
      <c r="H480" s="161" t="s">
        <v>98</v>
      </c>
      <c r="I480" s="162" t="s">
        <v>281</v>
      </c>
      <c r="J480" s="162"/>
      <c r="K480" s="162" t="s">
        <v>45</v>
      </c>
      <c r="L480" s="163" t="s">
        <v>2453</v>
      </c>
      <c r="M480" s="163">
        <v>5</v>
      </c>
      <c r="N480" s="49">
        <f>O480/$R$8</f>
        <v>10.499646476549611</v>
      </c>
      <c r="O480" s="47">
        <v>891</v>
      </c>
      <c r="P480" s="176">
        <f>IF($R$9="-",N480,IF($R$9="в кассу предприятия",N480,IF($R$9="на р/счет.",N480*1.075,"-")))</f>
        <v>10.499646476549611</v>
      </c>
      <c r="Q480" s="177">
        <f>IF($R$9="-",O480,IF($R$9="в кассу предприятия",O480,IF($R$9="на р/счет.",O480*1.075,"-")))</f>
        <v>891</v>
      </c>
      <c r="R480" s="166"/>
      <c r="S480" s="167">
        <f t="shared" si="139"/>
        <v>0</v>
      </c>
      <c r="T480" s="168">
        <f t="shared" si="140"/>
        <v>0</v>
      </c>
      <c r="U480" s="169" t="s">
        <v>36</v>
      </c>
      <c r="V480" s="170" t="s">
        <v>2456</v>
      </c>
      <c r="W480" s="169"/>
      <c r="X480" s="160" t="s">
        <v>2469</v>
      </c>
      <c r="Y480" s="160"/>
      <c r="Z480" s="160" t="s">
        <v>2730</v>
      </c>
      <c r="AA480" s="171" t="s">
        <v>2463</v>
      </c>
    </row>
    <row r="481" spans="1:27" s="172" customFormat="1" x14ac:dyDescent="0.35">
      <c r="A481" s="157">
        <v>12</v>
      </c>
      <c r="B481" s="158" t="s">
        <v>834</v>
      </c>
      <c r="C481" s="159" t="s">
        <v>39</v>
      </c>
      <c r="D481" s="158" t="s">
        <v>37</v>
      </c>
      <c r="E481" s="173" t="s">
        <v>791</v>
      </c>
      <c r="F481" s="173" t="s">
        <v>792</v>
      </c>
      <c r="G481" s="173" t="s">
        <v>835</v>
      </c>
      <c r="H481" s="174" t="s">
        <v>272</v>
      </c>
      <c r="I481" s="175"/>
      <c r="J481" s="175" t="s">
        <v>78</v>
      </c>
      <c r="K481" s="175" t="s">
        <v>92</v>
      </c>
      <c r="L481" s="163" t="s">
        <v>2453</v>
      </c>
      <c r="M481" s="163">
        <v>1</v>
      </c>
      <c r="N481" s="46">
        <v>34.33</v>
      </c>
      <c r="O481" s="47">
        <f>N481*$R$8</f>
        <v>2913.2437999999997</v>
      </c>
      <c r="P481" s="164">
        <f t="shared" ref="P481:P485" si="165">IF($R$9="-",N481,IF($R$9="в кассу предприятия",N481,IF($R$9="на р/счет.",N481*1.075,"-")))</f>
        <v>34.33</v>
      </c>
      <c r="Q481" s="165">
        <f t="shared" ref="Q481:Q485" si="166">IF($R$9="-",O481,IF($R$9="в кассу предприятия",O481,IF($R$9="на р/счет.",O481*1.075,"-")))</f>
        <v>2913.2437999999997</v>
      </c>
      <c r="R481" s="166"/>
      <c r="S481" s="167">
        <f t="shared" si="139"/>
        <v>0</v>
      </c>
      <c r="T481" s="168">
        <f t="shared" si="140"/>
        <v>0</v>
      </c>
      <c r="U481" s="169"/>
      <c r="V481" s="170" t="s">
        <v>2455</v>
      </c>
      <c r="W481" s="169" t="s">
        <v>2487</v>
      </c>
      <c r="X481" s="173" t="s">
        <v>2560</v>
      </c>
      <c r="Y481" s="160" t="s">
        <v>2728</v>
      </c>
      <c r="Z481" s="160" t="s">
        <v>2731</v>
      </c>
      <c r="AA481" s="171" t="s">
        <v>2463</v>
      </c>
    </row>
    <row r="482" spans="1:27" s="126" customFormat="1" hidden="1" x14ac:dyDescent="0.35">
      <c r="A482" s="144">
        <v>0</v>
      </c>
      <c r="B482" s="109" t="s">
        <v>836</v>
      </c>
      <c r="C482" s="110" t="s">
        <v>208</v>
      </c>
      <c r="D482" s="109" t="s">
        <v>37</v>
      </c>
      <c r="E482" s="115" t="s">
        <v>791</v>
      </c>
      <c r="F482" s="115" t="s">
        <v>792</v>
      </c>
      <c r="G482" s="115" t="s">
        <v>837</v>
      </c>
      <c r="H482" s="116" t="s">
        <v>98</v>
      </c>
      <c r="I482" s="117" t="s">
        <v>838</v>
      </c>
      <c r="J482" s="117"/>
      <c r="K482" s="117" t="s">
        <v>45</v>
      </c>
      <c r="L482" s="114" t="s">
        <v>2453</v>
      </c>
      <c r="M482" s="114">
        <v>5</v>
      </c>
      <c r="N482" s="150">
        <f t="shared" ref="N482:N485" si="167">O482/$R$8</f>
        <v>10.499646476549611</v>
      </c>
      <c r="O482" s="149">
        <v>891</v>
      </c>
      <c r="P482" s="130">
        <f t="shared" si="165"/>
        <v>10.499646476549611</v>
      </c>
      <c r="Q482" s="131">
        <f t="shared" si="166"/>
        <v>891</v>
      </c>
      <c r="R482" s="120"/>
      <c r="S482" s="121">
        <f t="shared" si="139"/>
        <v>0</v>
      </c>
      <c r="T482" s="122">
        <f t="shared" si="140"/>
        <v>0</v>
      </c>
      <c r="U482" s="123" t="s">
        <v>36</v>
      </c>
      <c r="V482" s="124" t="s">
        <v>2455</v>
      </c>
      <c r="W482" s="114"/>
      <c r="X482" s="115" t="s">
        <v>2469</v>
      </c>
      <c r="Y482" s="115"/>
      <c r="Z482" s="115" t="s">
        <v>2732</v>
      </c>
      <c r="AA482" s="125" t="s">
        <v>2463</v>
      </c>
    </row>
    <row r="483" spans="1:27" s="172" customFormat="1" x14ac:dyDescent="0.35">
      <c r="A483" s="157" t="s">
        <v>3900</v>
      </c>
      <c r="B483" s="158" t="s">
        <v>839</v>
      </c>
      <c r="C483" s="159" t="s">
        <v>208</v>
      </c>
      <c r="D483" s="158" t="s">
        <v>37</v>
      </c>
      <c r="E483" s="160" t="s">
        <v>791</v>
      </c>
      <c r="F483" s="160" t="s">
        <v>792</v>
      </c>
      <c r="G483" s="160" t="s">
        <v>840</v>
      </c>
      <c r="H483" s="161" t="s">
        <v>98</v>
      </c>
      <c r="I483" s="162" t="s">
        <v>78</v>
      </c>
      <c r="J483" s="162"/>
      <c r="K483" s="162" t="s">
        <v>45</v>
      </c>
      <c r="L483" s="163" t="s">
        <v>3533</v>
      </c>
      <c r="M483" s="163">
        <v>5</v>
      </c>
      <c r="N483" s="151">
        <f t="shared" si="167"/>
        <v>9.0384162149422576</v>
      </c>
      <c r="O483" s="149">
        <v>767</v>
      </c>
      <c r="P483" s="176">
        <f t="shared" si="165"/>
        <v>9.0384162149422576</v>
      </c>
      <c r="Q483" s="177">
        <f t="shared" si="166"/>
        <v>767</v>
      </c>
      <c r="R483" s="166"/>
      <c r="S483" s="167">
        <f t="shared" si="139"/>
        <v>0</v>
      </c>
      <c r="T483" s="168">
        <f t="shared" si="140"/>
        <v>0</v>
      </c>
      <c r="U483" s="169" t="s">
        <v>36</v>
      </c>
      <c r="V483" s="170" t="s">
        <v>2456</v>
      </c>
      <c r="W483" s="169"/>
      <c r="X483" s="160" t="s">
        <v>2472</v>
      </c>
      <c r="Y483" s="160"/>
      <c r="Z483" s="160" t="s">
        <v>2733</v>
      </c>
      <c r="AA483" s="171" t="s">
        <v>2463</v>
      </c>
    </row>
    <row r="484" spans="1:27" s="172" customFormat="1" x14ac:dyDescent="0.35">
      <c r="A484" s="157" t="s">
        <v>3900</v>
      </c>
      <c r="B484" s="158" t="s">
        <v>839</v>
      </c>
      <c r="C484" s="159" t="s">
        <v>39</v>
      </c>
      <c r="D484" s="158" t="s">
        <v>37</v>
      </c>
      <c r="E484" s="178" t="s">
        <v>3558</v>
      </c>
      <c r="F484" s="178" t="s">
        <v>792</v>
      </c>
      <c r="G484" s="178" t="s">
        <v>840</v>
      </c>
      <c r="H484" s="179" t="s">
        <v>98</v>
      </c>
      <c r="I484" s="180" t="s">
        <v>78</v>
      </c>
      <c r="J484" s="180"/>
      <c r="K484" s="180"/>
      <c r="L484" s="163" t="s">
        <v>3533</v>
      </c>
      <c r="M484" s="163">
        <v>5</v>
      </c>
      <c r="N484" s="148">
        <v>8.64</v>
      </c>
      <c r="O484" s="149">
        <f>N484*$R$8</f>
        <v>733.19040000000007</v>
      </c>
      <c r="P484" s="164">
        <f>IF($R$9="-",N484,IF($R$9="в кассу предприятия",N484,IF($R$9="на р/счет.",N484*1.075,"-")))</f>
        <v>8.64</v>
      </c>
      <c r="Q484" s="165">
        <f>IF($R$9="-",O484,IF($R$9="в кассу предприятия",O484,IF($R$9="на р/счет.",O484*1.075,"-")))</f>
        <v>733.19040000000007</v>
      </c>
      <c r="R484" s="166"/>
      <c r="S484" s="167">
        <f>IF($R$9="","-",P484*R484)</f>
        <v>0</v>
      </c>
      <c r="T484" s="168">
        <f>IF($R$9="","-",Q484*R484)</f>
        <v>0</v>
      </c>
      <c r="U484" s="169"/>
      <c r="V484" s="170" t="s">
        <v>2455</v>
      </c>
      <c r="W484" s="169"/>
      <c r="X484" s="160" t="s">
        <v>2472</v>
      </c>
      <c r="Y484" s="160"/>
      <c r="Z484" s="160" t="s">
        <v>2734</v>
      </c>
      <c r="AA484" s="171" t="s">
        <v>2463</v>
      </c>
    </row>
    <row r="485" spans="1:27" s="172" customFormat="1" x14ac:dyDescent="0.35">
      <c r="A485" s="157">
        <v>1</v>
      </c>
      <c r="B485" s="158" t="s">
        <v>841</v>
      </c>
      <c r="C485" s="159" t="s">
        <v>208</v>
      </c>
      <c r="D485" s="158" t="s">
        <v>37</v>
      </c>
      <c r="E485" s="160" t="s">
        <v>791</v>
      </c>
      <c r="F485" s="160" t="s">
        <v>792</v>
      </c>
      <c r="G485" s="160" t="s">
        <v>840</v>
      </c>
      <c r="H485" s="161" t="s">
        <v>50</v>
      </c>
      <c r="I485" s="162" t="s">
        <v>58</v>
      </c>
      <c r="J485" s="162"/>
      <c r="K485" s="162" t="s">
        <v>45</v>
      </c>
      <c r="L485" s="163" t="s">
        <v>2453</v>
      </c>
      <c r="M485" s="163">
        <v>1</v>
      </c>
      <c r="N485" s="49">
        <f t="shared" si="167"/>
        <v>19.03134574593448</v>
      </c>
      <c r="O485" s="47">
        <v>1615</v>
      </c>
      <c r="P485" s="176">
        <f t="shared" si="165"/>
        <v>19.03134574593448</v>
      </c>
      <c r="Q485" s="177">
        <f t="shared" si="166"/>
        <v>1615</v>
      </c>
      <c r="R485" s="166"/>
      <c r="S485" s="167">
        <f t="shared" si="139"/>
        <v>0</v>
      </c>
      <c r="T485" s="168">
        <f t="shared" si="140"/>
        <v>0</v>
      </c>
      <c r="U485" s="169" t="s">
        <v>36</v>
      </c>
      <c r="V485" s="170" t="s">
        <v>2456</v>
      </c>
      <c r="W485" s="169"/>
      <c r="X485" s="160" t="s">
        <v>2472</v>
      </c>
      <c r="Y485" s="160"/>
      <c r="Z485" s="160" t="s">
        <v>2733</v>
      </c>
      <c r="AA485" s="171" t="s">
        <v>2463</v>
      </c>
    </row>
    <row r="486" spans="1:27" s="172" customFormat="1" x14ac:dyDescent="0.35">
      <c r="A486" s="157">
        <v>42</v>
      </c>
      <c r="B486" s="158" t="s">
        <v>842</v>
      </c>
      <c r="C486" s="159" t="s">
        <v>39</v>
      </c>
      <c r="D486" s="158" t="s">
        <v>37</v>
      </c>
      <c r="E486" s="160" t="s">
        <v>791</v>
      </c>
      <c r="F486" s="160" t="s">
        <v>792</v>
      </c>
      <c r="G486" s="160" t="s">
        <v>840</v>
      </c>
      <c r="H486" s="161" t="s">
        <v>43</v>
      </c>
      <c r="I486" s="162" t="s">
        <v>45</v>
      </c>
      <c r="J486" s="162" t="s">
        <v>51</v>
      </c>
      <c r="K486" s="162" t="s">
        <v>395</v>
      </c>
      <c r="L486" s="163" t="s">
        <v>2453</v>
      </c>
      <c r="M486" s="163">
        <v>1</v>
      </c>
      <c r="N486" s="46">
        <v>44.739999999999995</v>
      </c>
      <c r="O486" s="47">
        <f t="shared" ref="O486:O487" si="168">N486*$R$8</f>
        <v>3796.6363999999994</v>
      </c>
      <c r="P486" s="164">
        <f t="shared" ref="P486:P487" si="169">IF($R$9="-",N486,IF($R$9="в кассу предприятия",N486,IF($R$9="на р/счет.",N486*1.075,"-")))</f>
        <v>44.739999999999995</v>
      </c>
      <c r="Q486" s="165">
        <f t="shared" ref="Q486:Q487" si="170">IF($R$9="-",O486,IF($R$9="в кассу предприятия",O486,IF($R$9="на р/счет.",O486*1.075,"-")))</f>
        <v>3796.6363999999994</v>
      </c>
      <c r="R486" s="166"/>
      <c r="S486" s="167">
        <f t="shared" si="139"/>
        <v>0</v>
      </c>
      <c r="T486" s="168">
        <f t="shared" si="140"/>
        <v>0</v>
      </c>
      <c r="U486" s="169"/>
      <c r="V486" s="170" t="s">
        <v>2455</v>
      </c>
      <c r="W486" s="169"/>
      <c r="X486" s="160" t="s">
        <v>2472</v>
      </c>
      <c r="Y486" s="160"/>
      <c r="Z486" s="160" t="s">
        <v>2734</v>
      </c>
      <c r="AA486" s="171" t="s">
        <v>2463</v>
      </c>
    </row>
    <row r="487" spans="1:27" s="172" customFormat="1" x14ac:dyDescent="0.35">
      <c r="A487" s="157">
        <v>5</v>
      </c>
      <c r="B487" s="158" t="s">
        <v>843</v>
      </c>
      <c r="C487" s="159" t="s">
        <v>39</v>
      </c>
      <c r="D487" s="158" t="s">
        <v>37</v>
      </c>
      <c r="E487" s="173" t="s">
        <v>791</v>
      </c>
      <c r="F487" s="173" t="s">
        <v>792</v>
      </c>
      <c r="G487" s="173" t="s">
        <v>844</v>
      </c>
      <c r="H487" s="174" t="s">
        <v>98</v>
      </c>
      <c r="I487" s="175" t="s">
        <v>78</v>
      </c>
      <c r="J487" s="175"/>
      <c r="K487" s="175" t="s">
        <v>45</v>
      </c>
      <c r="L487" s="163" t="s">
        <v>2453</v>
      </c>
      <c r="M487" s="163">
        <v>5</v>
      </c>
      <c r="N487" s="148">
        <v>9.0499999999999989</v>
      </c>
      <c r="O487" s="149">
        <f t="shared" si="168"/>
        <v>767.98299999999995</v>
      </c>
      <c r="P487" s="164">
        <f t="shared" si="169"/>
        <v>9.0499999999999989</v>
      </c>
      <c r="Q487" s="165">
        <f t="shared" si="170"/>
        <v>767.98299999999995</v>
      </c>
      <c r="R487" s="166"/>
      <c r="S487" s="167">
        <f t="shared" si="139"/>
        <v>0</v>
      </c>
      <c r="T487" s="168">
        <f t="shared" si="140"/>
        <v>0</v>
      </c>
      <c r="U487" s="169"/>
      <c r="V487" s="170" t="s">
        <v>2455</v>
      </c>
      <c r="W487" s="163" t="s">
        <v>2487</v>
      </c>
      <c r="X487" s="160" t="s">
        <v>2464</v>
      </c>
      <c r="Y487" s="160" t="s">
        <v>2735</v>
      </c>
      <c r="Z487" s="160" t="s">
        <v>2736</v>
      </c>
      <c r="AA487" s="171" t="s">
        <v>2463</v>
      </c>
    </row>
    <row r="488" spans="1:27" s="172" customFormat="1" x14ac:dyDescent="0.35">
      <c r="A488" s="157" t="s">
        <v>3900</v>
      </c>
      <c r="B488" s="158" t="s">
        <v>3565</v>
      </c>
      <c r="C488" s="159" t="s">
        <v>39</v>
      </c>
      <c r="D488" s="158" t="s">
        <v>37</v>
      </c>
      <c r="E488" s="178" t="s">
        <v>3558</v>
      </c>
      <c r="F488" s="178" t="s">
        <v>792</v>
      </c>
      <c r="G488" s="178" t="s">
        <v>846</v>
      </c>
      <c r="H488" s="179" t="s">
        <v>98</v>
      </c>
      <c r="I488" s="180" t="s">
        <v>137</v>
      </c>
      <c r="J488" s="180"/>
      <c r="K488" s="180"/>
      <c r="L488" s="163" t="s">
        <v>3533</v>
      </c>
      <c r="M488" s="163">
        <v>5</v>
      </c>
      <c r="N488" s="46">
        <v>8.34</v>
      </c>
      <c r="O488" s="47">
        <f>N488*$R$8</f>
        <v>707.73239999999998</v>
      </c>
      <c r="P488" s="164">
        <f>IF($R$9="-",N488,IF($R$9="в кассу предприятия",N488,IF($R$9="на р/счет.",N488*1.075,"-")))</f>
        <v>8.34</v>
      </c>
      <c r="Q488" s="165">
        <f>IF($R$9="-",O488,IF($R$9="в кассу предприятия",O488,IF($R$9="на р/счет.",O488*1.075,"-")))</f>
        <v>707.73239999999998</v>
      </c>
      <c r="R488" s="166"/>
      <c r="S488" s="167">
        <f>IF($R$9="","-",P488*R488)</f>
        <v>0</v>
      </c>
      <c r="T488" s="168">
        <f>IF($R$9="","-",Q488*R488)</f>
        <v>0</v>
      </c>
      <c r="U488" s="169"/>
      <c r="V488" s="170" t="s">
        <v>2455</v>
      </c>
      <c r="W488" s="169"/>
      <c r="X488" s="160" t="s">
        <v>2469</v>
      </c>
      <c r="Y488" s="160"/>
      <c r="Z488" s="160" t="s">
        <v>2737</v>
      </c>
      <c r="AA488" s="171" t="s">
        <v>2463</v>
      </c>
    </row>
    <row r="489" spans="1:27" s="172" customFormat="1" x14ac:dyDescent="0.35">
      <c r="A489" s="157">
        <v>70</v>
      </c>
      <c r="B489" s="158" t="s">
        <v>845</v>
      </c>
      <c r="C489" s="159" t="s">
        <v>208</v>
      </c>
      <c r="D489" s="158" t="s">
        <v>37</v>
      </c>
      <c r="E489" s="160" t="s">
        <v>791</v>
      </c>
      <c r="F489" s="160" t="s">
        <v>792</v>
      </c>
      <c r="G489" s="160" t="s">
        <v>846</v>
      </c>
      <c r="H489" s="161" t="s">
        <v>64</v>
      </c>
      <c r="I489" s="162" t="s">
        <v>51</v>
      </c>
      <c r="J489" s="162"/>
      <c r="K489" s="162" t="s">
        <v>45</v>
      </c>
      <c r="L489" s="163" t="s">
        <v>2453</v>
      </c>
      <c r="M489" s="163">
        <v>5</v>
      </c>
      <c r="N489" s="49">
        <f>O489/$R$8</f>
        <v>8.9794956398774453</v>
      </c>
      <c r="O489" s="47">
        <v>762</v>
      </c>
      <c r="P489" s="176">
        <f>IF($R$9="-",N489,IF($R$9="в кассу предприятия",N489,IF($R$9="на р/счет.",N489*1.075,"-")))</f>
        <v>8.9794956398774453</v>
      </c>
      <c r="Q489" s="177">
        <f>IF($R$9="-",O489,IF($R$9="в кассу предприятия",O489,IF($R$9="на р/счет.",O489*1.075,"-")))</f>
        <v>762</v>
      </c>
      <c r="R489" s="166"/>
      <c r="S489" s="167">
        <f t="shared" si="139"/>
        <v>0</v>
      </c>
      <c r="T489" s="168">
        <f t="shared" si="140"/>
        <v>0</v>
      </c>
      <c r="U489" s="169" t="s">
        <v>36</v>
      </c>
      <c r="V489" s="170" t="s">
        <v>2456</v>
      </c>
      <c r="W489" s="169"/>
      <c r="X489" s="160" t="s">
        <v>2467</v>
      </c>
      <c r="Y489" s="160"/>
      <c r="Z489" s="160" t="s">
        <v>2737</v>
      </c>
      <c r="AA489" s="171" t="s">
        <v>2463</v>
      </c>
    </row>
    <row r="490" spans="1:27" s="172" customFormat="1" x14ac:dyDescent="0.35">
      <c r="A490" s="157">
        <v>59</v>
      </c>
      <c r="B490" s="158" t="s">
        <v>3186</v>
      </c>
      <c r="C490" s="159" t="s">
        <v>39</v>
      </c>
      <c r="D490" s="158" t="s">
        <v>37</v>
      </c>
      <c r="E490" s="173" t="s">
        <v>791</v>
      </c>
      <c r="F490" s="173" t="s">
        <v>792</v>
      </c>
      <c r="G490" s="173" t="s">
        <v>848</v>
      </c>
      <c r="H490" s="174" t="s">
        <v>3331</v>
      </c>
      <c r="I490" s="175"/>
      <c r="J490" s="175"/>
      <c r="K490" s="175"/>
      <c r="L490" s="163" t="s">
        <v>2451</v>
      </c>
      <c r="M490" s="163">
        <v>5</v>
      </c>
      <c r="N490" s="46">
        <v>7.77</v>
      </c>
      <c r="O490" s="47">
        <f>N490*$R$8</f>
        <v>659.36219999999992</v>
      </c>
      <c r="P490" s="164">
        <f t="shared" ref="P490" si="171">IF($R$9="-",N490,IF($R$9="в кассу предприятия",N490,IF($R$9="на р/счет.",N490*1.075,"-")))</f>
        <v>7.77</v>
      </c>
      <c r="Q490" s="165">
        <f t="shared" ref="Q490" si="172">IF($R$9="-",O490,IF($R$9="в кассу предприятия",O490,IF($R$9="на р/счет.",O490*1.075,"-")))</f>
        <v>659.36219999999992</v>
      </c>
      <c r="R490" s="166"/>
      <c r="S490" s="167">
        <f t="shared" si="139"/>
        <v>0</v>
      </c>
      <c r="T490" s="168">
        <f t="shared" si="140"/>
        <v>0</v>
      </c>
      <c r="U490" s="169"/>
      <c r="V490" s="170" t="s">
        <v>2455</v>
      </c>
      <c r="W490" s="169"/>
      <c r="X490" s="160" t="s">
        <v>2469</v>
      </c>
      <c r="Y490" s="160"/>
      <c r="Z490" s="160" t="s">
        <v>2738</v>
      </c>
      <c r="AA490" s="171" t="s">
        <v>2463</v>
      </c>
    </row>
    <row r="491" spans="1:27" s="126" customFormat="1" hidden="1" x14ac:dyDescent="0.35">
      <c r="A491" s="156">
        <v>0</v>
      </c>
      <c r="B491" s="109" t="s">
        <v>847</v>
      </c>
      <c r="C491" s="110" t="s">
        <v>208</v>
      </c>
      <c r="D491" s="109" t="s">
        <v>37</v>
      </c>
      <c r="E491" s="115" t="s">
        <v>791</v>
      </c>
      <c r="F491" s="115" t="s">
        <v>792</v>
      </c>
      <c r="G491" s="115" t="s">
        <v>848</v>
      </c>
      <c r="H491" s="116" t="s">
        <v>64</v>
      </c>
      <c r="I491" s="117" t="s">
        <v>51</v>
      </c>
      <c r="J491" s="117"/>
      <c r="K491" s="117" t="s">
        <v>45</v>
      </c>
      <c r="L491" s="114" t="s">
        <v>2453</v>
      </c>
      <c r="M491" s="114">
        <v>5</v>
      </c>
      <c r="N491" s="49">
        <f>O491/$R$8</f>
        <v>8.1428234739571064</v>
      </c>
      <c r="O491" s="47">
        <v>691</v>
      </c>
      <c r="P491" s="130">
        <f>IF($R$9="-",N491,IF($R$9="в кассу предприятия",N491,IF($R$9="на р/счет.",N491*1.075,"-")))</f>
        <v>8.1428234739571064</v>
      </c>
      <c r="Q491" s="131">
        <f>IF($R$9="-",O491,IF($R$9="в кассу предприятия",O491,IF($R$9="на р/счет.",O491*1.075,"-")))</f>
        <v>691</v>
      </c>
      <c r="R491" s="120"/>
      <c r="S491" s="121">
        <f t="shared" si="139"/>
        <v>0</v>
      </c>
      <c r="T491" s="122">
        <f t="shared" si="140"/>
        <v>0</v>
      </c>
      <c r="U491" s="123" t="s">
        <v>36</v>
      </c>
      <c r="V491" s="124" t="s">
        <v>2455</v>
      </c>
      <c r="W491" s="123"/>
      <c r="X491" s="115" t="s">
        <v>2469</v>
      </c>
      <c r="Y491" s="115"/>
      <c r="Z491" s="115" t="s">
        <v>2738</v>
      </c>
      <c r="AA491" s="147" t="s">
        <v>2463</v>
      </c>
    </row>
    <row r="492" spans="1:27" s="172" customFormat="1" x14ac:dyDescent="0.35">
      <c r="A492" s="157" t="s">
        <v>3900</v>
      </c>
      <c r="B492" s="158" t="s">
        <v>849</v>
      </c>
      <c r="C492" s="159" t="s">
        <v>39</v>
      </c>
      <c r="D492" s="158" t="s">
        <v>37</v>
      </c>
      <c r="E492" s="160" t="s">
        <v>791</v>
      </c>
      <c r="F492" s="160" t="s">
        <v>792</v>
      </c>
      <c r="G492" s="160" t="s">
        <v>850</v>
      </c>
      <c r="H492" s="161" t="s">
        <v>251</v>
      </c>
      <c r="I492" s="162" t="s">
        <v>103</v>
      </c>
      <c r="J492" s="162"/>
      <c r="K492" s="162" t="s">
        <v>45</v>
      </c>
      <c r="L492" s="163" t="s">
        <v>3533</v>
      </c>
      <c r="M492" s="163">
        <v>5</v>
      </c>
      <c r="N492" s="46">
        <v>4.7</v>
      </c>
      <c r="O492" s="101">
        <f>N492*$R$8</f>
        <v>398.84199999999998</v>
      </c>
      <c r="P492" s="164">
        <f t="shared" ref="P492" si="173">IF($R$9="-",N492,IF($R$9="в кассу предприятия",N492,IF($R$9="на р/счет.",N492*1.075,"-")))</f>
        <v>4.7</v>
      </c>
      <c r="Q492" s="165">
        <f t="shared" ref="Q492" si="174">IF($R$9="-",O492,IF($R$9="в кассу предприятия",O492,IF($R$9="на р/счет.",O492*1.075,"-")))</f>
        <v>398.84199999999998</v>
      </c>
      <c r="R492" s="166"/>
      <c r="S492" s="167">
        <f t="shared" si="139"/>
        <v>0</v>
      </c>
      <c r="T492" s="168">
        <f t="shared" si="140"/>
        <v>0</v>
      </c>
      <c r="U492" s="169"/>
      <c r="V492" s="170" t="s">
        <v>2455</v>
      </c>
      <c r="W492" s="163"/>
      <c r="X492" s="160" t="s">
        <v>2485</v>
      </c>
      <c r="Y492" s="160"/>
      <c r="Z492" s="160" t="s">
        <v>2739</v>
      </c>
      <c r="AA492" s="171" t="s">
        <v>2463</v>
      </c>
    </row>
    <row r="493" spans="1:27" s="126" customFormat="1" hidden="1" x14ac:dyDescent="0.35">
      <c r="A493" s="144">
        <v>0</v>
      </c>
      <c r="B493" s="109" t="s">
        <v>851</v>
      </c>
      <c r="C493" s="127" t="s">
        <v>208</v>
      </c>
      <c r="D493" s="109" t="s">
        <v>37</v>
      </c>
      <c r="E493" s="115" t="s">
        <v>791</v>
      </c>
      <c r="F493" s="115" t="s">
        <v>792</v>
      </c>
      <c r="G493" s="115" t="s">
        <v>850</v>
      </c>
      <c r="H493" s="116" t="s">
        <v>251</v>
      </c>
      <c r="I493" s="117" t="s">
        <v>852</v>
      </c>
      <c r="J493" s="117"/>
      <c r="K493" s="117" t="s">
        <v>45</v>
      </c>
      <c r="L493" s="114" t="s">
        <v>2451</v>
      </c>
      <c r="M493" s="114">
        <v>5</v>
      </c>
      <c r="N493" s="151">
        <f>O493/$R$8</f>
        <v>4.0183832194202216</v>
      </c>
      <c r="O493" s="149">
        <v>341</v>
      </c>
      <c r="P493" s="135">
        <f>IF($R$9="-",N493,IF($R$9="в кассу предприятия",N493,IF($R$9="на р/счет.",N493*1.075,"-")))</f>
        <v>4.0183832194202216</v>
      </c>
      <c r="Q493" s="136">
        <f>IF($R$9="-",O493,IF($R$9="в кассу предприятия",O493,IF($R$9="на р/счет.",O493*1.075,"-")))</f>
        <v>341</v>
      </c>
      <c r="R493" s="120"/>
      <c r="S493" s="121">
        <f t="shared" si="139"/>
        <v>0</v>
      </c>
      <c r="T493" s="122">
        <f t="shared" si="140"/>
        <v>0</v>
      </c>
      <c r="U493" s="129" t="s">
        <v>36</v>
      </c>
      <c r="V493" s="124" t="s">
        <v>2456</v>
      </c>
      <c r="W493" s="129"/>
      <c r="X493" s="115" t="s">
        <v>2485</v>
      </c>
      <c r="Y493" s="115"/>
      <c r="Z493" s="115" t="s">
        <v>2739</v>
      </c>
      <c r="AA493" s="125" t="s">
        <v>2463</v>
      </c>
    </row>
    <row r="494" spans="1:27" s="172" customFormat="1" x14ac:dyDescent="0.35">
      <c r="A494" s="157" t="s">
        <v>3900</v>
      </c>
      <c r="B494" s="158" t="s">
        <v>853</v>
      </c>
      <c r="C494" s="159" t="s">
        <v>39</v>
      </c>
      <c r="D494" s="158" t="s">
        <v>37</v>
      </c>
      <c r="E494" s="160" t="s">
        <v>791</v>
      </c>
      <c r="F494" s="160" t="s">
        <v>792</v>
      </c>
      <c r="G494" s="160" t="s">
        <v>850</v>
      </c>
      <c r="H494" s="161" t="s">
        <v>98</v>
      </c>
      <c r="I494" s="162" t="s">
        <v>53</v>
      </c>
      <c r="J494" s="162"/>
      <c r="K494" s="162" t="s">
        <v>45</v>
      </c>
      <c r="L494" s="163" t="s">
        <v>3533</v>
      </c>
      <c r="M494" s="163">
        <v>5</v>
      </c>
      <c r="N494" s="46">
        <v>7.2</v>
      </c>
      <c r="O494" s="47">
        <f t="shared" ref="O494:O497" si="175">N494*$R$8</f>
        <v>610.99199999999996</v>
      </c>
      <c r="P494" s="164">
        <f t="shared" ref="P494:P497" si="176">IF($R$9="-",N494,IF($R$9="в кассу предприятия",N494,IF($R$9="на р/счет.",N494*1.075,"-")))</f>
        <v>7.2</v>
      </c>
      <c r="Q494" s="165">
        <f t="shared" ref="Q494:Q497" si="177">IF($R$9="-",O494,IF($R$9="в кассу предприятия",O494,IF($R$9="на р/счет.",O494*1.075,"-")))</f>
        <v>610.99199999999996</v>
      </c>
      <c r="R494" s="166"/>
      <c r="S494" s="167">
        <f t="shared" si="139"/>
        <v>0</v>
      </c>
      <c r="T494" s="168">
        <f t="shared" si="140"/>
        <v>0</v>
      </c>
      <c r="U494" s="169"/>
      <c r="V494" s="170" t="s">
        <v>2455</v>
      </c>
      <c r="W494" s="169"/>
      <c r="X494" s="160" t="s">
        <v>2485</v>
      </c>
      <c r="Y494" s="160"/>
      <c r="Z494" s="160" t="s">
        <v>2739</v>
      </c>
      <c r="AA494" s="171" t="s">
        <v>2463</v>
      </c>
    </row>
    <row r="495" spans="1:27" s="172" customFormat="1" x14ac:dyDescent="0.35">
      <c r="A495" s="157" t="s">
        <v>3900</v>
      </c>
      <c r="B495" s="158" t="s">
        <v>3545</v>
      </c>
      <c r="C495" s="159" t="s">
        <v>39</v>
      </c>
      <c r="D495" s="158" t="s">
        <v>37</v>
      </c>
      <c r="E495" s="178" t="s">
        <v>791</v>
      </c>
      <c r="F495" s="178" t="s">
        <v>792</v>
      </c>
      <c r="G495" s="178" t="s">
        <v>850</v>
      </c>
      <c r="H495" s="179" t="s">
        <v>98</v>
      </c>
      <c r="I495" s="180" t="s">
        <v>254</v>
      </c>
      <c r="J495" s="180"/>
      <c r="K495" s="180"/>
      <c r="L495" s="163" t="s">
        <v>2451</v>
      </c>
      <c r="M495" s="163">
        <v>5</v>
      </c>
      <c r="N495" s="46">
        <v>8.5</v>
      </c>
      <c r="O495" s="47">
        <f>N495*$R$8</f>
        <v>721.31</v>
      </c>
      <c r="P495" s="164">
        <f>IF($R$9="-",N495,IF($R$9="в кассу предприятия",N495,IF($R$9="на р/счет.",N495*1.075,"-")))</f>
        <v>8.5</v>
      </c>
      <c r="Q495" s="165">
        <f>IF($R$9="-",O495,IF($R$9="в кассу предприятия",O495,IF($R$9="на р/счет.",O495*1.075,"-")))</f>
        <v>721.31</v>
      </c>
      <c r="R495" s="166"/>
      <c r="S495" s="167">
        <f>IF($R$9="","-",P495*R495)</f>
        <v>0</v>
      </c>
      <c r="T495" s="168">
        <f>IF($R$9="","-",Q495*R495)</f>
        <v>0</v>
      </c>
      <c r="U495" s="169"/>
      <c r="V495" s="170" t="s">
        <v>2455</v>
      </c>
      <c r="W495" s="169"/>
      <c r="X495" s="160" t="s">
        <v>2485</v>
      </c>
      <c r="Y495" s="160"/>
      <c r="Z495" s="160" t="s">
        <v>3577</v>
      </c>
      <c r="AA495" s="171" t="s">
        <v>2463</v>
      </c>
    </row>
    <row r="496" spans="1:27" s="172" customFormat="1" x14ac:dyDescent="0.35">
      <c r="A496" s="157" t="s">
        <v>3900</v>
      </c>
      <c r="B496" s="158" t="s">
        <v>3838</v>
      </c>
      <c r="C496" s="159" t="s">
        <v>39</v>
      </c>
      <c r="D496" s="158" t="s">
        <v>37</v>
      </c>
      <c r="E496" s="178" t="s">
        <v>3558</v>
      </c>
      <c r="F496" s="178" t="s">
        <v>792</v>
      </c>
      <c r="G496" s="178" t="s">
        <v>3569</v>
      </c>
      <c r="H496" s="179" t="s">
        <v>272</v>
      </c>
      <c r="I496" s="180" t="s">
        <v>114</v>
      </c>
      <c r="J496" s="180"/>
      <c r="K496" s="180"/>
      <c r="L496" s="163" t="s">
        <v>3533</v>
      </c>
      <c r="M496" s="163">
        <v>1</v>
      </c>
      <c r="N496" s="46">
        <v>14.97</v>
      </c>
      <c r="O496" s="47">
        <f>N496*$R$8</f>
        <v>1270.3542</v>
      </c>
      <c r="P496" s="164">
        <f t="shared" ref="P496" si="178">IF($R$9="-",N496,IF($R$9="в кассу предприятия",N496,IF($R$9="на р/счет.",N496*1.075,"-")))</f>
        <v>14.97</v>
      </c>
      <c r="Q496" s="165">
        <f t="shared" ref="Q496" si="179">IF($R$9="-",O496,IF($R$9="в кассу предприятия",O496,IF($R$9="на р/счет.",O496*1.075,"-")))</f>
        <v>1270.3542</v>
      </c>
      <c r="R496" s="166"/>
      <c r="S496" s="167">
        <f>IF($R$9="","-",P496*R496)</f>
        <v>0</v>
      </c>
      <c r="T496" s="168">
        <f>IF($R$9="","-",Q496*R496)</f>
        <v>0</v>
      </c>
      <c r="U496" s="169"/>
      <c r="V496" s="170" t="s">
        <v>2455</v>
      </c>
      <c r="W496" s="169"/>
      <c r="X496" s="160" t="s">
        <v>2485</v>
      </c>
      <c r="Y496" s="160"/>
      <c r="Z496" s="160" t="s">
        <v>3577</v>
      </c>
      <c r="AA496" s="171" t="s">
        <v>2463</v>
      </c>
    </row>
    <row r="497" spans="1:27" s="126" customFormat="1" hidden="1" x14ac:dyDescent="0.35">
      <c r="A497" s="144">
        <v>0</v>
      </c>
      <c r="B497" s="109" t="s">
        <v>854</v>
      </c>
      <c r="C497" s="110" t="s">
        <v>39</v>
      </c>
      <c r="D497" s="109" t="s">
        <v>37</v>
      </c>
      <c r="E497" s="115" t="s">
        <v>791</v>
      </c>
      <c r="F497" s="115" t="s">
        <v>792</v>
      </c>
      <c r="G497" s="115" t="s">
        <v>850</v>
      </c>
      <c r="H497" s="116" t="s">
        <v>272</v>
      </c>
      <c r="I497" s="117" t="s">
        <v>176</v>
      </c>
      <c r="J497" s="117"/>
      <c r="K497" s="117" t="s">
        <v>45</v>
      </c>
      <c r="L497" s="114" t="s">
        <v>3533</v>
      </c>
      <c r="M497" s="114">
        <v>1</v>
      </c>
      <c r="N497" s="148">
        <v>15.37</v>
      </c>
      <c r="O497" s="149">
        <f t="shared" si="175"/>
        <v>1304.2982</v>
      </c>
      <c r="P497" s="118">
        <f t="shared" si="176"/>
        <v>15.37</v>
      </c>
      <c r="Q497" s="119">
        <f t="shared" si="177"/>
        <v>1304.2982</v>
      </c>
      <c r="R497" s="120"/>
      <c r="S497" s="121">
        <f t="shared" si="139"/>
        <v>0</v>
      </c>
      <c r="T497" s="122">
        <f t="shared" si="140"/>
        <v>0</v>
      </c>
      <c r="U497" s="123"/>
      <c r="V497" s="124" t="s">
        <v>2455</v>
      </c>
      <c r="W497" s="123"/>
      <c r="X497" s="115" t="s">
        <v>2485</v>
      </c>
      <c r="Y497" s="115"/>
      <c r="Z497" s="115" t="s">
        <v>2739</v>
      </c>
      <c r="AA497" s="125" t="s">
        <v>2463</v>
      </c>
    </row>
    <row r="498" spans="1:27" s="172" customFormat="1" x14ac:dyDescent="0.35">
      <c r="A498" s="157" t="s">
        <v>3900</v>
      </c>
      <c r="B498" s="158" t="s">
        <v>3568</v>
      </c>
      <c r="C498" s="159" t="s">
        <v>39</v>
      </c>
      <c r="D498" s="158" t="s">
        <v>37</v>
      </c>
      <c r="E498" s="178" t="s">
        <v>3558</v>
      </c>
      <c r="F498" s="178" t="s">
        <v>792</v>
      </c>
      <c r="G498" s="178" t="s">
        <v>3569</v>
      </c>
      <c r="H498" s="179" t="s">
        <v>272</v>
      </c>
      <c r="I498" s="180" t="s">
        <v>176</v>
      </c>
      <c r="J498" s="180"/>
      <c r="K498" s="180"/>
      <c r="L498" s="163" t="s">
        <v>3533</v>
      </c>
      <c r="M498" s="163">
        <v>1</v>
      </c>
      <c r="N498" s="46">
        <v>17.39</v>
      </c>
      <c r="O498" s="47">
        <f>N498*$R$8</f>
        <v>1475.7154</v>
      </c>
      <c r="P498" s="164">
        <f t="shared" ref="P498:Q502" si="180">IF($R$9="-",N498,IF($R$9="в кассу предприятия",N498,IF($R$9="на р/счет.",N498*1.075,"-")))</f>
        <v>17.39</v>
      </c>
      <c r="Q498" s="165">
        <f t="shared" si="180"/>
        <v>1475.7154</v>
      </c>
      <c r="R498" s="166"/>
      <c r="S498" s="167">
        <f>IF($R$9="","-",P498*R498)</f>
        <v>0</v>
      </c>
      <c r="T498" s="168">
        <f>IF($R$9="","-",Q498*R498)</f>
        <v>0</v>
      </c>
      <c r="U498" s="169"/>
      <c r="V498" s="170" t="s">
        <v>2455</v>
      </c>
      <c r="W498" s="169"/>
      <c r="X498" s="160" t="s">
        <v>2485</v>
      </c>
      <c r="Y498" s="160"/>
      <c r="Z498" s="160" t="s">
        <v>3577</v>
      </c>
      <c r="AA498" s="171" t="s">
        <v>2463</v>
      </c>
    </row>
    <row r="499" spans="1:27" s="172" customFormat="1" x14ac:dyDescent="0.35">
      <c r="A499" s="157" t="s">
        <v>3900</v>
      </c>
      <c r="B499" s="158" t="s">
        <v>3570</v>
      </c>
      <c r="C499" s="159" t="s">
        <v>39</v>
      </c>
      <c r="D499" s="158" t="s">
        <v>37</v>
      </c>
      <c r="E499" s="178" t="s">
        <v>3558</v>
      </c>
      <c r="F499" s="178" t="s">
        <v>792</v>
      </c>
      <c r="G499" s="178" t="s">
        <v>3569</v>
      </c>
      <c r="H499" s="179" t="s">
        <v>43</v>
      </c>
      <c r="I499" s="180" t="s">
        <v>3571</v>
      </c>
      <c r="J499" s="180"/>
      <c r="K499" s="180"/>
      <c r="L499" s="163" t="s">
        <v>3533</v>
      </c>
      <c r="M499" s="163">
        <v>1</v>
      </c>
      <c r="N499" s="46">
        <v>29.650000000000002</v>
      </c>
      <c r="O499" s="47">
        <f>N499*$R$8</f>
        <v>2516.0990000000002</v>
      </c>
      <c r="P499" s="164">
        <f t="shared" si="180"/>
        <v>29.650000000000002</v>
      </c>
      <c r="Q499" s="165">
        <f t="shared" si="180"/>
        <v>2516.0990000000002</v>
      </c>
      <c r="R499" s="166"/>
      <c r="S499" s="167">
        <f>IF($R$9="","-",P499*R499)</f>
        <v>0</v>
      </c>
      <c r="T499" s="168">
        <f>IF($R$9="","-",Q499*R499)</f>
        <v>0</v>
      </c>
      <c r="U499" s="169"/>
      <c r="V499" s="170" t="s">
        <v>2455</v>
      </c>
      <c r="W499" s="169"/>
      <c r="X499" s="160" t="s">
        <v>2485</v>
      </c>
      <c r="Y499" s="160"/>
      <c r="Z499" s="160" t="s">
        <v>3577</v>
      </c>
      <c r="AA499" s="171" t="s">
        <v>2463</v>
      </c>
    </row>
    <row r="500" spans="1:27" s="172" customFormat="1" x14ac:dyDescent="0.35">
      <c r="A500" s="157" t="s">
        <v>3900</v>
      </c>
      <c r="B500" s="158" t="s">
        <v>3572</v>
      </c>
      <c r="C500" s="159" t="s">
        <v>39</v>
      </c>
      <c r="D500" s="158" t="s">
        <v>37</v>
      </c>
      <c r="E500" s="178" t="s">
        <v>3558</v>
      </c>
      <c r="F500" s="178" t="s">
        <v>792</v>
      </c>
      <c r="G500" s="178" t="s">
        <v>3569</v>
      </c>
      <c r="H500" s="179" t="s">
        <v>43</v>
      </c>
      <c r="I500" s="180" t="s">
        <v>2275</v>
      </c>
      <c r="J500" s="180"/>
      <c r="K500" s="180"/>
      <c r="L500" s="163" t="s">
        <v>3533</v>
      </c>
      <c r="M500" s="163">
        <v>1</v>
      </c>
      <c r="N500" s="46">
        <v>31.19</v>
      </c>
      <c r="O500" s="47">
        <f>N500*$R$8</f>
        <v>2646.7834000000003</v>
      </c>
      <c r="P500" s="164">
        <f t="shared" si="180"/>
        <v>31.19</v>
      </c>
      <c r="Q500" s="165">
        <f t="shared" si="180"/>
        <v>2646.7834000000003</v>
      </c>
      <c r="R500" s="166"/>
      <c r="S500" s="167">
        <f>IF($R$9="","-",P500*R500)</f>
        <v>0</v>
      </c>
      <c r="T500" s="168">
        <f>IF($R$9="","-",Q500*R500)</f>
        <v>0</v>
      </c>
      <c r="U500" s="169"/>
      <c r="V500" s="170" t="s">
        <v>2455</v>
      </c>
      <c r="W500" s="169"/>
      <c r="X500" s="160" t="s">
        <v>2485</v>
      </c>
      <c r="Y500" s="160"/>
      <c r="Z500" s="160" t="s">
        <v>3577</v>
      </c>
      <c r="AA500" s="171" t="s">
        <v>2463</v>
      </c>
    </row>
    <row r="501" spans="1:27" s="172" customFormat="1" x14ac:dyDescent="0.35">
      <c r="A501" s="157">
        <v>85</v>
      </c>
      <c r="B501" s="158" t="s">
        <v>855</v>
      </c>
      <c r="C501" s="159" t="s">
        <v>208</v>
      </c>
      <c r="D501" s="158" t="s">
        <v>37</v>
      </c>
      <c r="E501" s="160" t="s">
        <v>791</v>
      </c>
      <c r="F501" s="160" t="s">
        <v>792</v>
      </c>
      <c r="G501" s="160" t="s">
        <v>850</v>
      </c>
      <c r="H501" s="161" t="s">
        <v>186</v>
      </c>
      <c r="I501" s="162" t="s">
        <v>856</v>
      </c>
      <c r="J501" s="162"/>
      <c r="K501" s="162" t="s">
        <v>45</v>
      </c>
      <c r="L501" s="163" t="s">
        <v>3533</v>
      </c>
      <c r="M501" s="163">
        <v>1</v>
      </c>
      <c r="N501" s="102">
        <f>O501/$R$8</f>
        <v>48.373792128211171</v>
      </c>
      <c r="O501" s="101">
        <v>4105</v>
      </c>
      <c r="P501" s="176">
        <f t="shared" si="180"/>
        <v>48.373792128211171</v>
      </c>
      <c r="Q501" s="177">
        <f t="shared" si="180"/>
        <v>4105</v>
      </c>
      <c r="R501" s="166"/>
      <c r="S501" s="167">
        <f t="shared" si="139"/>
        <v>0</v>
      </c>
      <c r="T501" s="168">
        <f t="shared" si="140"/>
        <v>0</v>
      </c>
      <c r="U501" s="169" t="s">
        <v>36</v>
      </c>
      <c r="V501" s="170" t="s">
        <v>2455</v>
      </c>
      <c r="W501" s="163"/>
      <c r="X501" s="160" t="s">
        <v>2485</v>
      </c>
      <c r="Y501" s="160"/>
      <c r="Z501" s="160" t="s">
        <v>2739</v>
      </c>
      <c r="AA501" s="171" t="s">
        <v>2463</v>
      </c>
    </row>
    <row r="502" spans="1:27" s="172" customFormat="1" x14ac:dyDescent="0.35">
      <c r="A502" s="157">
        <v>85</v>
      </c>
      <c r="B502" s="158" t="s">
        <v>855</v>
      </c>
      <c r="C502" s="159" t="s">
        <v>39</v>
      </c>
      <c r="D502" s="158" t="s">
        <v>37</v>
      </c>
      <c r="E502" s="178" t="s">
        <v>3558</v>
      </c>
      <c r="F502" s="178" t="s">
        <v>792</v>
      </c>
      <c r="G502" s="178" t="s">
        <v>3569</v>
      </c>
      <c r="H502" s="179" t="s">
        <v>186</v>
      </c>
      <c r="I502" s="180" t="s">
        <v>856</v>
      </c>
      <c r="J502" s="180"/>
      <c r="K502" s="180"/>
      <c r="L502" s="163" t="s">
        <v>3533</v>
      </c>
      <c r="M502" s="163">
        <v>1</v>
      </c>
      <c r="N502" s="46">
        <v>41.1</v>
      </c>
      <c r="O502" s="47">
        <f>N502*$R$8</f>
        <v>3487.7460000000001</v>
      </c>
      <c r="P502" s="164">
        <f t="shared" si="180"/>
        <v>41.1</v>
      </c>
      <c r="Q502" s="165">
        <f t="shared" si="180"/>
        <v>3487.7460000000001</v>
      </c>
      <c r="R502" s="166"/>
      <c r="S502" s="167">
        <f>IF($R$9="","-",P502*R502)</f>
        <v>0</v>
      </c>
      <c r="T502" s="168">
        <f>IF($R$9="","-",Q502*R502)</f>
        <v>0</v>
      </c>
      <c r="U502" s="169"/>
      <c r="V502" s="170" t="s">
        <v>2455</v>
      </c>
      <c r="W502" s="169"/>
      <c r="X502" s="160" t="s">
        <v>2485</v>
      </c>
      <c r="Y502" s="160"/>
      <c r="Z502" s="160" t="s">
        <v>3577</v>
      </c>
      <c r="AA502" s="171" t="s">
        <v>2463</v>
      </c>
    </row>
    <row r="503" spans="1:27" s="126" customFormat="1" hidden="1" x14ac:dyDescent="0.35">
      <c r="A503" s="144">
        <v>0</v>
      </c>
      <c r="B503" s="109" t="s">
        <v>857</v>
      </c>
      <c r="C503" s="110" t="s">
        <v>39</v>
      </c>
      <c r="D503" s="109" t="s">
        <v>37</v>
      </c>
      <c r="E503" s="111" t="s">
        <v>791</v>
      </c>
      <c r="F503" s="111" t="s">
        <v>792</v>
      </c>
      <c r="G503" s="111" t="s">
        <v>858</v>
      </c>
      <c r="H503" s="112" t="s">
        <v>64</v>
      </c>
      <c r="I503" s="113" t="s">
        <v>114</v>
      </c>
      <c r="J503" s="113"/>
      <c r="K503" s="113" t="s">
        <v>45</v>
      </c>
      <c r="L503" s="114" t="s">
        <v>2451</v>
      </c>
      <c r="M503" s="114">
        <v>5</v>
      </c>
      <c r="N503" s="148">
        <v>9.5299999999999994</v>
      </c>
      <c r="O503" s="149">
        <f t="shared" ref="O503:O521" si="181">N503*$R$8</f>
        <v>808.71579999999994</v>
      </c>
      <c r="P503" s="118">
        <f t="shared" ref="P503:P524" si="182">IF($R$9="-",N503,IF($R$9="в кассу предприятия",N503,IF($R$9="на р/счет.",N503*1.075,"-")))</f>
        <v>9.5299999999999994</v>
      </c>
      <c r="Q503" s="119">
        <f t="shared" ref="Q503:Q524" si="183">IF($R$9="-",O503,IF($R$9="в кассу предприятия",O503,IF($R$9="на р/счет.",O503*1.075,"-")))</f>
        <v>808.71579999999994</v>
      </c>
      <c r="R503" s="120"/>
      <c r="S503" s="121">
        <f t="shared" si="139"/>
        <v>0</v>
      </c>
      <c r="T503" s="122">
        <f t="shared" si="140"/>
        <v>0</v>
      </c>
      <c r="U503" s="123"/>
      <c r="V503" s="124" t="s">
        <v>2455</v>
      </c>
      <c r="W503" s="123" t="s">
        <v>2487</v>
      </c>
      <c r="X503" s="115" t="s">
        <v>2469</v>
      </c>
      <c r="Y503" s="115"/>
      <c r="Z503" s="115" t="s">
        <v>2740</v>
      </c>
      <c r="AA503" s="125" t="s">
        <v>2463</v>
      </c>
    </row>
    <row r="504" spans="1:27" s="172" customFormat="1" x14ac:dyDescent="0.35">
      <c r="A504" s="157" t="s">
        <v>3900</v>
      </c>
      <c r="B504" s="158" t="s">
        <v>3836</v>
      </c>
      <c r="C504" s="159" t="s">
        <v>39</v>
      </c>
      <c r="D504" s="158" t="s">
        <v>37</v>
      </c>
      <c r="E504" s="160" t="s">
        <v>791</v>
      </c>
      <c r="F504" s="160" t="s">
        <v>792</v>
      </c>
      <c r="G504" s="160" t="s">
        <v>3835</v>
      </c>
      <c r="H504" s="161" t="s">
        <v>251</v>
      </c>
      <c r="I504" s="162" t="s">
        <v>78</v>
      </c>
      <c r="J504" s="162"/>
      <c r="K504" s="162" t="s">
        <v>45</v>
      </c>
      <c r="L504" s="163" t="s">
        <v>3533</v>
      </c>
      <c r="M504" s="163">
        <v>5</v>
      </c>
      <c r="N504" s="46">
        <v>4.75</v>
      </c>
      <c r="O504" s="47">
        <f t="shared" ref="O504" si="184">N504*$R$8</f>
        <v>403.08499999999998</v>
      </c>
      <c r="P504" s="164">
        <f t="shared" ref="P504" si="185">IF($R$9="-",N504,IF($R$9="в кассу предприятия",N504,IF($R$9="на р/счет.",N504*1.075,"-")))</f>
        <v>4.75</v>
      </c>
      <c r="Q504" s="165">
        <f t="shared" ref="Q504" si="186">IF($R$9="-",O504,IF($R$9="в кассу предприятия",O504,IF($R$9="на р/счет.",O504*1.075,"-")))</f>
        <v>403.08499999999998</v>
      </c>
      <c r="R504" s="166"/>
      <c r="S504" s="167">
        <f t="shared" ref="S504" si="187">IF($R$9="","-",P504*R504)</f>
        <v>0</v>
      </c>
      <c r="T504" s="168">
        <f t="shared" ref="T504" si="188">IF($R$9="","-",Q504*R504)</f>
        <v>0</v>
      </c>
      <c r="U504" s="169"/>
      <c r="V504" s="170" t="s">
        <v>2455</v>
      </c>
      <c r="W504" s="169"/>
      <c r="X504" s="160"/>
      <c r="Y504" s="160"/>
      <c r="Z504" s="160"/>
      <c r="AA504" s="171" t="s">
        <v>2463</v>
      </c>
    </row>
    <row r="505" spans="1:27" s="172" customFormat="1" x14ac:dyDescent="0.35">
      <c r="A505" s="157" t="s">
        <v>3900</v>
      </c>
      <c r="B505" s="158" t="s">
        <v>859</v>
      </c>
      <c r="C505" s="159" t="s">
        <v>39</v>
      </c>
      <c r="D505" s="158" t="s">
        <v>37</v>
      </c>
      <c r="E505" s="160" t="s">
        <v>791</v>
      </c>
      <c r="F505" s="160" t="s">
        <v>792</v>
      </c>
      <c r="G505" s="160" t="s">
        <v>860</v>
      </c>
      <c r="H505" s="161" t="s">
        <v>251</v>
      </c>
      <c r="I505" s="162" t="s">
        <v>78</v>
      </c>
      <c r="J505" s="162"/>
      <c r="K505" s="162" t="s">
        <v>45</v>
      </c>
      <c r="L505" s="163" t="s">
        <v>3533</v>
      </c>
      <c r="M505" s="163">
        <v>5</v>
      </c>
      <c r="N505" s="46">
        <v>4.75</v>
      </c>
      <c r="O505" s="47">
        <f t="shared" si="181"/>
        <v>403.08499999999998</v>
      </c>
      <c r="P505" s="164">
        <f t="shared" si="182"/>
        <v>4.75</v>
      </c>
      <c r="Q505" s="165">
        <f t="shared" si="183"/>
        <v>403.08499999999998</v>
      </c>
      <c r="R505" s="166"/>
      <c r="S505" s="167">
        <f t="shared" si="139"/>
        <v>0</v>
      </c>
      <c r="T505" s="168">
        <f t="shared" si="140"/>
        <v>0</v>
      </c>
      <c r="U505" s="169"/>
      <c r="V505" s="170" t="s">
        <v>2455</v>
      </c>
      <c r="W505" s="169"/>
      <c r="X505" s="160" t="s">
        <v>2472</v>
      </c>
      <c r="Y505" s="160"/>
      <c r="Z505" s="160" t="s">
        <v>2741</v>
      </c>
      <c r="AA505" s="171" t="s">
        <v>2463</v>
      </c>
    </row>
    <row r="506" spans="1:27" s="172" customFormat="1" x14ac:dyDescent="0.35">
      <c r="A506" s="157">
        <v>75</v>
      </c>
      <c r="B506" s="158" t="s">
        <v>861</v>
      </c>
      <c r="C506" s="159" t="s">
        <v>39</v>
      </c>
      <c r="D506" s="158" t="s">
        <v>37</v>
      </c>
      <c r="E506" s="160" t="s">
        <v>791</v>
      </c>
      <c r="F506" s="160" t="s">
        <v>792</v>
      </c>
      <c r="G506" s="160" t="s">
        <v>860</v>
      </c>
      <c r="H506" s="161" t="s">
        <v>251</v>
      </c>
      <c r="I506" s="162" t="s">
        <v>58</v>
      </c>
      <c r="J506" s="162"/>
      <c r="K506" s="162" t="s">
        <v>45</v>
      </c>
      <c r="L506" s="163" t="s">
        <v>2451</v>
      </c>
      <c r="M506" s="163">
        <v>5</v>
      </c>
      <c r="N506" s="46">
        <v>5.46</v>
      </c>
      <c r="O506" s="47">
        <f t="shared" si="181"/>
        <v>463.3356</v>
      </c>
      <c r="P506" s="164">
        <f t="shared" si="182"/>
        <v>5.46</v>
      </c>
      <c r="Q506" s="165">
        <f t="shared" si="183"/>
        <v>463.3356</v>
      </c>
      <c r="R506" s="166"/>
      <c r="S506" s="167">
        <f t="shared" si="139"/>
        <v>0</v>
      </c>
      <c r="T506" s="168">
        <f t="shared" si="140"/>
        <v>0</v>
      </c>
      <c r="U506" s="169"/>
      <c r="V506" s="170" t="s">
        <v>2455</v>
      </c>
      <c r="W506" s="169"/>
      <c r="X506" s="160" t="s">
        <v>2472</v>
      </c>
      <c r="Y506" s="160"/>
      <c r="Z506" s="160" t="s">
        <v>2741</v>
      </c>
      <c r="AA506" s="171" t="s">
        <v>2463</v>
      </c>
    </row>
    <row r="507" spans="1:27" s="172" customFormat="1" x14ac:dyDescent="0.35">
      <c r="A507" s="157">
        <v>40</v>
      </c>
      <c r="B507" s="158" t="s">
        <v>862</v>
      </c>
      <c r="C507" s="159" t="s">
        <v>39</v>
      </c>
      <c r="D507" s="158" t="s">
        <v>37</v>
      </c>
      <c r="E507" s="160" t="s">
        <v>791</v>
      </c>
      <c r="F507" s="160" t="s">
        <v>792</v>
      </c>
      <c r="G507" s="160" t="s">
        <v>860</v>
      </c>
      <c r="H507" s="161" t="s">
        <v>98</v>
      </c>
      <c r="I507" s="162" t="s">
        <v>116</v>
      </c>
      <c r="J507" s="162"/>
      <c r="K507" s="162" t="s">
        <v>45</v>
      </c>
      <c r="L507" s="163" t="s">
        <v>3533</v>
      </c>
      <c r="M507" s="163">
        <v>5</v>
      </c>
      <c r="N507" s="46">
        <v>7.45</v>
      </c>
      <c r="O507" s="47">
        <f t="shared" si="181"/>
        <v>632.20699999999999</v>
      </c>
      <c r="P507" s="164">
        <f t="shared" si="182"/>
        <v>7.45</v>
      </c>
      <c r="Q507" s="165">
        <f t="shared" si="183"/>
        <v>632.20699999999999</v>
      </c>
      <c r="R507" s="166"/>
      <c r="S507" s="167">
        <f t="shared" si="139"/>
        <v>0</v>
      </c>
      <c r="T507" s="168">
        <f t="shared" si="140"/>
        <v>0</v>
      </c>
      <c r="U507" s="169"/>
      <c r="V507" s="170" t="s">
        <v>2455</v>
      </c>
      <c r="W507" s="169"/>
      <c r="X507" s="160" t="s">
        <v>2472</v>
      </c>
      <c r="Y507" s="160"/>
      <c r="Z507" s="160" t="s">
        <v>2741</v>
      </c>
      <c r="AA507" s="171" t="s">
        <v>2463</v>
      </c>
    </row>
    <row r="508" spans="1:27" s="172" customFormat="1" x14ac:dyDescent="0.35">
      <c r="A508" s="157">
        <v>75</v>
      </c>
      <c r="B508" s="158" t="s">
        <v>863</v>
      </c>
      <c r="C508" s="159" t="s">
        <v>39</v>
      </c>
      <c r="D508" s="158" t="s">
        <v>37</v>
      </c>
      <c r="E508" s="160" t="s">
        <v>791</v>
      </c>
      <c r="F508" s="160" t="s">
        <v>792</v>
      </c>
      <c r="G508" s="160" t="s">
        <v>860</v>
      </c>
      <c r="H508" s="161" t="s">
        <v>43</v>
      </c>
      <c r="I508" s="162" t="s">
        <v>106</v>
      </c>
      <c r="J508" s="162"/>
      <c r="K508" s="162" t="s">
        <v>45</v>
      </c>
      <c r="L508" s="163" t="s">
        <v>2453</v>
      </c>
      <c r="M508" s="163">
        <v>1</v>
      </c>
      <c r="N508" s="46">
        <v>32.799999999999997</v>
      </c>
      <c r="O508" s="47">
        <f t="shared" si="181"/>
        <v>2783.4079999999999</v>
      </c>
      <c r="P508" s="164">
        <f t="shared" si="182"/>
        <v>32.799999999999997</v>
      </c>
      <c r="Q508" s="165">
        <f t="shared" si="183"/>
        <v>2783.4079999999999</v>
      </c>
      <c r="R508" s="166"/>
      <c r="S508" s="167">
        <f t="shared" si="139"/>
        <v>0</v>
      </c>
      <c r="T508" s="168">
        <f t="shared" si="140"/>
        <v>0</v>
      </c>
      <c r="U508" s="169"/>
      <c r="V508" s="170" t="s">
        <v>2455</v>
      </c>
      <c r="W508" s="169"/>
      <c r="X508" s="160" t="s">
        <v>2472</v>
      </c>
      <c r="Y508" s="160"/>
      <c r="Z508" s="160" t="s">
        <v>2741</v>
      </c>
      <c r="AA508" s="171" t="s">
        <v>2463</v>
      </c>
    </row>
    <row r="509" spans="1:27" s="172" customFormat="1" x14ac:dyDescent="0.35">
      <c r="A509" s="157" t="s">
        <v>3900</v>
      </c>
      <c r="B509" s="158" t="s">
        <v>864</v>
      </c>
      <c r="C509" s="159" t="s">
        <v>39</v>
      </c>
      <c r="D509" s="158" t="s">
        <v>37</v>
      </c>
      <c r="E509" s="160" t="s">
        <v>791</v>
      </c>
      <c r="F509" s="160" t="s">
        <v>792</v>
      </c>
      <c r="G509" s="160" t="s">
        <v>865</v>
      </c>
      <c r="H509" s="161" t="s">
        <v>98</v>
      </c>
      <c r="I509" s="162" t="s">
        <v>45</v>
      </c>
      <c r="J509" s="162"/>
      <c r="K509" s="162" t="s">
        <v>45</v>
      </c>
      <c r="L509" s="163" t="s">
        <v>2451</v>
      </c>
      <c r="M509" s="163">
        <v>5</v>
      </c>
      <c r="N509" s="46">
        <v>7.43</v>
      </c>
      <c r="O509" s="47">
        <f t="shared" si="181"/>
        <v>630.50979999999993</v>
      </c>
      <c r="P509" s="164">
        <f t="shared" si="182"/>
        <v>7.43</v>
      </c>
      <c r="Q509" s="165">
        <f t="shared" si="183"/>
        <v>630.50979999999993</v>
      </c>
      <c r="R509" s="166"/>
      <c r="S509" s="167">
        <f t="shared" ref="S509:S577" si="189">IF($R$9="","-",P509*R509)</f>
        <v>0</v>
      </c>
      <c r="T509" s="168">
        <f t="shared" ref="T509:T577" si="190">IF($R$9="","-",Q509*R509)</f>
        <v>0</v>
      </c>
      <c r="U509" s="169"/>
      <c r="V509" s="170" t="s">
        <v>2455</v>
      </c>
      <c r="W509" s="169"/>
      <c r="X509" s="160" t="s">
        <v>2469</v>
      </c>
      <c r="Y509" s="160"/>
      <c r="Z509" s="160" t="s">
        <v>2742</v>
      </c>
      <c r="AA509" s="171" t="s">
        <v>2463</v>
      </c>
    </row>
    <row r="510" spans="1:27" s="172" customFormat="1" x14ac:dyDescent="0.35">
      <c r="A510" s="157" t="s">
        <v>3900</v>
      </c>
      <c r="B510" s="158" t="s">
        <v>3566</v>
      </c>
      <c r="C510" s="159" t="s">
        <v>39</v>
      </c>
      <c r="D510" s="158" t="s">
        <v>37</v>
      </c>
      <c r="E510" s="178" t="s">
        <v>3558</v>
      </c>
      <c r="F510" s="178" t="s">
        <v>792</v>
      </c>
      <c r="G510" s="178" t="s">
        <v>3567</v>
      </c>
      <c r="H510" s="179" t="s">
        <v>98</v>
      </c>
      <c r="I510" s="180" t="s">
        <v>137</v>
      </c>
      <c r="J510" s="180"/>
      <c r="K510" s="180"/>
      <c r="L510" s="163" t="s">
        <v>3533</v>
      </c>
      <c r="M510" s="163">
        <v>5</v>
      </c>
      <c r="N510" s="46">
        <v>8.34</v>
      </c>
      <c r="O510" s="47">
        <f>N510*$R$8</f>
        <v>707.73239999999998</v>
      </c>
      <c r="P510" s="164">
        <f>IF($R$9="-",N510,IF($R$9="в кассу предприятия",N510,IF($R$9="на р/счет.",N510*1.075,"-")))</f>
        <v>8.34</v>
      </c>
      <c r="Q510" s="165">
        <f>IF($R$9="-",O510,IF($R$9="в кассу предприятия",O510,IF($R$9="на р/счет.",O510*1.075,"-")))</f>
        <v>707.73239999999998</v>
      </c>
      <c r="R510" s="166"/>
      <c r="S510" s="167">
        <f>IF($R$9="","-",P510*R510)</f>
        <v>0</v>
      </c>
      <c r="T510" s="168">
        <f>IF($R$9="","-",Q510*R510)</f>
        <v>0</v>
      </c>
      <c r="U510" s="169"/>
      <c r="V510" s="170" t="s">
        <v>2455</v>
      </c>
      <c r="W510" s="169"/>
      <c r="X510" s="160" t="s">
        <v>2469</v>
      </c>
      <c r="Y510" s="160"/>
      <c r="Z510" s="160" t="s">
        <v>2742</v>
      </c>
      <c r="AA510" s="171" t="s">
        <v>2463</v>
      </c>
    </row>
    <row r="511" spans="1:27" s="172" customFormat="1" x14ac:dyDescent="0.35">
      <c r="A511" s="157">
        <v>5</v>
      </c>
      <c r="B511" s="158" t="s">
        <v>866</v>
      </c>
      <c r="C511" s="159" t="s">
        <v>39</v>
      </c>
      <c r="D511" s="158" t="s">
        <v>37</v>
      </c>
      <c r="E511" s="160" t="s">
        <v>791</v>
      </c>
      <c r="F511" s="160" t="s">
        <v>792</v>
      </c>
      <c r="G511" s="160" t="s">
        <v>865</v>
      </c>
      <c r="H511" s="161" t="s">
        <v>186</v>
      </c>
      <c r="I511" s="162" t="s">
        <v>176</v>
      </c>
      <c r="J511" s="162"/>
      <c r="K511" s="162" t="s">
        <v>45</v>
      </c>
      <c r="L511" s="163" t="s">
        <v>2453</v>
      </c>
      <c r="M511" s="163">
        <v>1</v>
      </c>
      <c r="N511" s="46">
        <v>40.61</v>
      </c>
      <c r="O511" s="47">
        <f t="shared" si="181"/>
        <v>3446.1646000000001</v>
      </c>
      <c r="P511" s="164">
        <f t="shared" si="182"/>
        <v>40.61</v>
      </c>
      <c r="Q511" s="165">
        <f t="shared" si="183"/>
        <v>3446.1646000000001</v>
      </c>
      <c r="R511" s="166"/>
      <c r="S511" s="167">
        <f t="shared" si="189"/>
        <v>0</v>
      </c>
      <c r="T511" s="168">
        <f t="shared" si="190"/>
        <v>0</v>
      </c>
      <c r="U511" s="169"/>
      <c r="V511" s="170" t="s">
        <v>2455</v>
      </c>
      <c r="W511" s="169"/>
      <c r="X511" s="160" t="s">
        <v>2469</v>
      </c>
      <c r="Y511" s="160"/>
      <c r="Z511" s="160" t="s">
        <v>2742</v>
      </c>
      <c r="AA511" s="171" t="s">
        <v>2463</v>
      </c>
    </row>
    <row r="512" spans="1:27" s="172" customFormat="1" x14ac:dyDescent="0.35">
      <c r="A512" s="157">
        <v>10</v>
      </c>
      <c r="B512" s="158" t="s">
        <v>3202</v>
      </c>
      <c r="C512" s="159" t="s">
        <v>39</v>
      </c>
      <c r="D512" s="158" t="s">
        <v>37</v>
      </c>
      <c r="E512" s="173" t="s">
        <v>791</v>
      </c>
      <c r="F512" s="173" t="s">
        <v>792</v>
      </c>
      <c r="G512" s="173" t="s">
        <v>868</v>
      </c>
      <c r="H512" s="174" t="s">
        <v>98</v>
      </c>
      <c r="I512" s="175"/>
      <c r="J512" s="175"/>
      <c r="K512" s="175"/>
      <c r="L512" s="163" t="s">
        <v>2453</v>
      </c>
      <c r="M512" s="163">
        <v>5</v>
      </c>
      <c r="N512" s="46">
        <v>8.57</v>
      </c>
      <c r="O512" s="47">
        <f t="shared" si="181"/>
        <v>727.25020000000006</v>
      </c>
      <c r="P512" s="164">
        <f t="shared" si="182"/>
        <v>8.57</v>
      </c>
      <c r="Q512" s="165">
        <f t="shared" si="183"/>
        <v>727.25020000000006</v>
      </c>
      <c r="R512" s="166"/>
      <c r="S512" s="167">
        <f t="shared" si="189"/>
        <v>0</v>
      </c>
      <c r="T512" s="168">
        <f t="shared" si="190"/>
        <v>0</v>
      </c>
      <c r="U512" s="169"/>
      <c r="V512" s="170" t="s">
        <v>2455</v>
      </c>
      <c r="W512" s="169"/>
      <c r="X512" s="173" t="s">
        <v>2464</v>
      </c>
      <c r="Y512" s="160" t="s">
        <v>2743</v>
      </c>
      <c r="Z512" s="160" t="s">
        <v>2744</v>
      </c>
      <c r="AA512" s="171" t="s">
        <v>2463</v>
      </c>
    </row>
    <row r="513" spans="1:27" s="126" customFormat="1" hidden="1" x14ac:dyDescent="0.35">
      <c r="A513" s="144">
        <v>0</v>
      </c>
      <c r="B513" s="109" t="s">
        <v>867</v>
      </c>
      <c r="C513" s="110" t="s">
        <v>39</v>
      </c>
      <c r="D513" s="109" t="s">
        <v>37</v>
      </c>
      <c r="E513" s="115" t="s">
        <v>791</v>
      </c>
      <c r="F513" s="115" t="s">
        <v>792</v>
      </c>
      <c r="G513" s="115" t="s">
        <v>868</v>
      </c>
      <c r="H513" s="116" t="s">
        <v>64</v>
      </c>
      <c r="I513" s="117" t="s">
        <v>103</v>
      </c>
      <c r="J513" s="117"/>
      <c r="K513" s="117" t="s">
        <v>45</v>
      </c>
      <c r="L513" s="114" t="s">
        <v>2451</v>
      </c>
      <c r="M513" s="114">
        <v>5</v>
      </c>
      <c r="N513" s="148">
        <v>13.41</v>
      </c>
      <c r="O513" s="149">
        <f t="shared" si="181"/>
        <v>1137.9726000000001</v>
      </c>
      <c r="P513" s="118">
        <f t="shared" si="182"/>
        <v>13.41</v>
      </c>
      <c r="Q513" s="119">
        <f t="shared" si="183"/>
        <v>1137.9726000000001</v>
      </c>
      <c r="R513" s="120"/>
      <c r="S513" s="121">
        <f t="shared" si="189"/>
        <v>0</v>
      </c>
      <c r="T513" s="122">
        <f t="shared" si="190"/>
        <v>0</v>
      </c>
      <c r="U513" s="123"/>
      <c r="V513" s="124" t="s">
        <v>2455</v>
      </c>
      <c r="W513" s="114"/>
      <c r="X513" s="115" t="s">
        <v>2464</v>
      </c>
      <c r="Y513" s="115" t="s">
        <v>2743</v>
      </c>
      <c r="Z513" s="115" t="s">
        <v>2744</v>
      </c>
      <c r="AA513" s="125" t="s">
        <v>2463</v>
      </c>
    </row>
    <row r="514" spans="1:27" s="172" customFormat="1" x14ac:dyDescent="0.35">
      <c r="A514" s="157">
        <v>60</v>
      </c>
      <c r="B514" s="158" t="s">
        <v>869</v>
      </c>
      <c r="C514" s="159" t="s">
        <v>39</v>
      </c>
      <c r="D514" s="158" t="s">
        <v>37</v>
      </c>
      <c r="E514" s="160" t="s">
        <v>870</v>
      </c>
      <c r="F514" s="160" t="s">
        <v>871</v>
      </c>
      <c r="G514" s="160" t="s">
        <v>872</v>
      </c>
      <c r="H514" s="161" t="s">
        <v>98</v>
      </c>
      <c r="I514" s="162" t="s">
        <v>45</v>
      </c>
      <c r="J514" s="162"/>
      <c r="K514" s="162" t="s">
        <v>45</v>
      </c>
      <c r="L514" s="163" t="s">
        <v>2451</v>
      </c>
      <c r="M514" s="163">
        <v>5</v>
      </c>
      <c r="N514" s="46">
        <v>7.43</v>
      </c>
      <c r="O514" s="101">
        <f t="shared" si="181"/>
        <v>630.50979999999993</v>
      </c>
      <c r="P514" s="164">
        <f t="shared" si="182"/>
        <v>7.43</v>
      </c>
      <c r="Q514" s="165">
        <f t="shared" si="183"/>
        <v>630.50979999999993</v>
      </c>
      <c r="R514" s="166"/>
      <c r="S514" s="167">
        <f t="shared" si="189"/>
        <v>0</v>
      </c>
      <c r="T514" s="168">
        <f t="shared" si="190"/>
        <v>0</v>
      </c>
      <c r="U514" s="169"/>
      <c r="V514" s="170" t="s">
        <v>2455</v>
      </c>
      <c r="W514" s="163"/>
      <c r="X514" s="160" t="s">
        <v>2464</v>
      </c>
      <c r="Y514" s="160" t="s">
        <v>2579</v>
      </c>
      <c r="Z514" s="160" t="s">
        <v>2745</v>
      </c>
      <c r="AA514" s="171" t="s">
        <v>2463</v>
      </c>
    </row>
    <row r="515" spans="1:27" s="172" customFormat="1" x14ac:dyDescent="0.35">
      <c r="A515" s="157" t="s">
        <v>3900</v>
      </c>
      <c r="B515" s="158" t="s">
        <v>873</v>
      </c>
      <c r="C515" s="159" t="s">
        <v>39</v>
      </c>
      <c r="D515" s="158" t="s">
        <v>37</v>
      </c>
      <c r="E515" s="160" t="s">
        <v>870</v>
      </c>
      <c r="F515" s="160" t="s">
        <v>871</v>
      </c>
      <c r="G515" s="160" t="s">
        <v>874</v>
      </c>
      <c r="H515" s="161" t="s">
        <v>98</v>
      </c>
      <c r="I515" s="162" t="s">
        <v>45</v>
      </c>
      <c r="J515" s="162"/>
      <c r="K515" s="162" t="s">
        <v>45</v>
      </c>
      <c r="L515" s="163" t="s">
        <v>2451</v>
      </c>
      <c r="M515" s="163">
        <v>5</v>
      </c>
      <c r="N515" s="148">
        <v>7.43</v>
      </c>
      <c r="O515" s="149">
        <f t="shared" si="181"/>
        <v>630.50979999999993</v>
      </c>
      <c r="P515" s="164">
        <f t="shared" si="182"/>
        <v>7.43</v>
      </c>
      <c r="Q515" s="165">
        <f t="shared" si="183"/>
        <v>630.50979999999993</v>
      </c>
      <c r="R515" s="166"/>
      <c r="S515" s="167">
        <f t="shared" si="189"/>
        <v>0</v>
      </c>
      <c r="T515" s="168">
        <f t="shared" si="190"/>
        <v>0</v>
      </c>
      <c r="U515" s="169"/>
      <c r="V515" s="170" t="s">
        <v>2455</v>
      </c>
      <c r="W515" s="163"/>
      <c r="X515" s="160" t="s">
        <v>2469</v>
      </c>
      <c r="Y515" s="160"/>
      <c r="Z515" s="160" t="s">
        <v>2746</v>
      </c>
      <c r="AA515" s="171" t="s">
        <v>2463</v>
      </c>
    </row>
    <row r="516" spans="1:27" s="126" customFormat="1" hidden="1" x14ac:dyDescent="0.35">
      <c r="A516" s="144">
        <v>0</v>
      </c>
      <c r="B516" s="109" t="s">
        <v>875</v>
      </c>
      <c r="C516" s="110" t="s">
        <v>39</v>
      </c>
      <c r="D516" s="109" t="s">
        <v>37</v>
      </c>
      <c r="E516" s="115" t="s">
        <v>870</v>
      </c>
      <c r="F516" s="115" t="s">
        <v>871</v>
      </c>
      <c r="G516" s="115" t="s">
        <v>874</v>
      </c>
      <c r="H516" s="116" t="s">
        <v>186</v>
      </c>
      <c r="I516" s="117"/>
      <c r="J516" s="117" t="s">
        <v>58</v>
      </c>
      <c r="K516" s="117" t="s">
        <v>303</v>
      </c>
      <c r="L516" s="114" t="s">
        <v>2451</v>
      </c>
      <c r="M516" s="114">
        <v>1</v>
      </c>
      <c r="N516" s="148">
        <v>69.100000000000009</v>
      </c>
      <c r="O516" s="149">
        <f t="shared" si="181"/>
        <v>5863.8260000000009</v>
      </c>
      <c r="P516" s="118">
        <f t="shared" si="182"/>
        <v>69.100000000000009</v>
      </c>
      <c r="Q516" s="119">
        <f t="shared" si="183"/>
        <v>5863.8260000000009</v>
      </c>
      <c r="R516" s="120"/>
      <c r="S516" s="121">
        <f t="shared" si="189"/>
        <v>0</v>
      </c>
      <c r="T516" s="122">
        <f t="shared" si="190"/>
        <v>0</v>
      </c>
      <c r="U516" s="123"/>
      <c r="V516" s="124" t="s">
        <v>2455</v>
      </c>
      <c r="W516" s="123"/>
      <c r="X516" s="115" t="s">
        <v>2469</v>
      </c>
      <c r="Y516" s="115"/>
      <c r="Z516" s="115" t="s">
        <v>2746</v>
      </c>
      <c r="AA516" s="125" t="s">
        <v>2463</v>
      </c>
    </row>
    <row r="517" spans="1:27" customFormat="1" ht="18.5" x14ac:dyDescent="0.45">
      <c r="A517" s="152"/>
      <c r="B517" s="39" t="s">
        <v>36</v>
      </c>
      <c r="C517" s="39"/>
      <c r="D517" s="39"/>
      <c r="E517" s="100" t="s">
        <v>876</v>
      </c>
      <c r="F517" s="100"/>
      <c r="G517" s="100"/>
      <c r="H517" s="40"/>
      <c r="I517" s="41"/>
      <c r="J517" s="41"/>
      <c r="K517" s="40"/>
      <c r="L517" s="40"/>
      <c r="M517" s="40"/>
      <c r="N517" s="42"/>
      <c r="O517" s="43"/>
      <c r="P517" s="97"/>
      <c r="Q517" s="98"/>
      <c r="R517" s="48"/>
      <c r="S517" s="43"/>
      <c r="T517" s="43"/>
      <c r="U517" s="45"/>
      <c r="V517" s="99"/>
      <c r="W517" s="103"/>
      <c r="X517" s="99"/>
      <c r="Y517" s="99"/>
      <c r="Z517" s="99"/>
      <c r="AA517" s="104" t="s">
        <v>2463</v>
      </c>
    </row>
    <row r="518" spans="1:27" s="172" customFormat="1" x14ac:dyDescent="0.35">
      <c r="A518" s="157">
        <v>10</v>
      </c>
      <c r="B518" s="158" t="s">
        <v>877</v>
      </c>
      <c r="C518" s="159" t="s">
        <v>39</v>
      </c>
      <c r="D518" s="158" t="s">
        <v>876</v>
      </c>
      <c r="E518" s="160" t="s">
        <v>878</v>
      </c>
      <c r="F518" s="160" t="s">
        <v>879</v>
      </c>
      <c r="G518" s="160" t="s">
        <v>880</v>
      </c>
      <c r="H518" s="161" t="s">
        <v>98</v>
      </c>
      <c r="I518" s="162" t="s">
        <v>51</v>
      </c>
      <c r="J518" s="162"/>
      <c r="K518" s="162" t="s">
        <v>45</v>
      </c>
      <c r="L518" s="163" t="s">
        <v>2451</v>
      </c>
      <c r="M518" s="163">
        <v>5</v>
      </c>
      <c r="N518" s="46">
        <v>9.41</v>
      </c>
      <c r="O518" s="47">
        <f t="shared" si="181"/>
        <v>798.5326</v>
      </c>
      <c r="P518" s="164">
        <f t="shared" si="182"/>
        <v>9.41</v>
      </c>
      <c r="Q518" s="165">
        <f t="shared" si="183"/>
        <v>798.5326</v>
      </c>
      <c r="R518" s="166"/>
      <c r="S518" s="167">
        <f t="shared" si="189"/>
        <v>0</v>
      </c>
      <c r="T518" s="168">
        <f t="shared" si="190"/>
        <v>0</v>
      </c>
      <c r="U518" s="169"/>
      <c r="V518" s="170" t="s">
        <v>2455</v>
      </c>
      <c r="W518" s="169"/>
      <c r="X518" s="160" t="s">
        <v>2469</v>
      </c>
      <c r="Y518" s="160"/>
      <c r="Z518" s="160" t="s">
        <v>2747</v>
      </c>
      <c r="AA518" s="171" t="s">
        <v>2463</v>
      </c>
    </row>
    <row r="519" spans="1:27" s="172" customFormat="1" x14ac:dyDescent="0.35">
      <c r="A519" s="157">
        <v>10</v>
      </c>
      <c r="B519" s="158" t="s">
        <v>881</v>
      </c>
      <c r="C519" s="159" t="s">
        <v>39</v>
      </c>
      <c r="D519" s="158" t="s">
        <v>876</v>
      </c>
      <c r="E519" s="160" t="s">
        <v>882</v>
      </c>
      <c r="F519" s="160" t="s">
        <v>883</v>
      </c>
      <c r="G519" s="160" t="s">
        <v>884</v>
      </c>
      <c r="H519" s="161" t="s">
        <v>98</v>
      </c>
      <c r="I519" s="162" t="s">
        <v>45</v>
      </c>
      <c r="J519" s="162"/>
      <c r="K519" s="162" t="s">
        <v>45</v>
      </c>
      <c r="L519" s="163" t="s">
        <v>2453</v>
      </c>
      <c r="M519" s="163">
        <v>5</v>
      </c>
      <c r="N519" s="46">
        <v>6.5</v>
      </c>
      <c r="O519" s="47">
        <f t="shared" si="181"/>
        <v>551.59</v>
      </c>
      <c r="P519" s="164">
        <f t="shared" si="182"/>
        <v>6.5</v>
      </c>
      <c r="Q519" s="165">
        <f t="shared" si="183"/>
        <v>551.59</v>
      </c>
      <c r="R519" s="166"/>
      <c r="S519" s="167">
        <f t="shared" si="189"/>
        <v>0</v>
      </c>
      <c r="T519" s="168">
        <f t="shared" si="190"/>
        <v>0</v>
      </c>
      <c r="U519" s="169"/>
      <c r="V519" s="170" t="s">
        <v>2455</v>
      </c>
      <c r="W519" s="169"/>
      <c r="X519" s="160" t="s">
        <v>2485</v>
      </c>
      <c r="Y519" s="160"/>
      <c r="Z519" s="160" t="s">
        <v>45</v>
      </c>
      <c r="AA519" s="171" t="s">
        <v>2463</v>
      </c>
    </row>
    <row r="520" spans="1:27" s="172" customFormat="1" x14ac:dyDescent="0.35">
      <c r="A520" s="157">
        <v>35</v>
      </c>
      <c r="B520" s="158" t="s">
        <v>885</v>
      </c>
      <c r="C520" s="159" t="s">
        <v>39</v>
      </c>
      <c r="D520" s="158" t="s">
        <v>876</v>
      </c>
      <c r="E520" s="160" t="s">
        <v>886</v>
      </c>
      <c r="F520" s="160" t="s">
        <v>887</v>
      </c>
      <c r="G520" s="160" t="s">
        <v>888</v>
      </c>
      <c r="H520" s="161" t="s">
        <v>368</v>
      </c>
      <c r="I520" s="162" t="s">
        <v>45</v>
      </c>
      <c r="J520" s="162"/>
      <c r="K520" s="162" t="s">
        <v>45</v>
      </c>
      <c r="L520" s="163" t="s">
        <v>2453</v>
      </c>
      <c r="M520" s="163">
        <v>5</v>
      </c>
      <c r="N520" s="148">
        <v>7.04</v>
      </c>
      <c r="O520" s="149">
        <f t="shared" si="181"/>
        <v>597.4144</v>
      </c>
      <c r="P520" s="164">
        <f t="shared" si="182"/>
        <v>7.04</v>
      </c>
      <c r="Q520" s="165">
        <f t="shared" si="183"/>
        <v>597.4144</v>
      </c>
      <c r="R520" s="166"/>
      <c r="S520" s="167">
        <f t="shared" si="189"/>
        <v>0</v>
      </c>
      <c r="T520" s="168">
        <f t="shared" si="190"/>
        <v>0</v>
      </c>
      <c r="U520" s="169"/>
      <c r="V520" s="170" t="s">
        <v>2455</v>
      </c>
      <c r="W520" s="163"/>
      <c r="X520" s="160" t="s">
        <v>2485</v>
      </c>
      <c r="Y520" s="160"/>
      <c r="Z520" s="160" t="s">
        <v>45</v>
      </c>
      <c r="AA520" s="171" t="s">
        <v>2463</v>
      </c>
    </row>
    <row r="521" spans="1:27" s="126" customFormat="1" hidden="1" x14ac:dyDescent="0.35">
      <c r="A521" s="144">
        <v>0</v>
      </c>
      <c r="B521" s="109" t="s">
        <v>3203</v>
      </c>
      <c r="C521" s="110" t="s">
        <v>39</v>
      </c>
      <c r="D521" s="109" t="s">
        <v>876</v>
      </c>
      <c r="E521" s="111" t="s">
        <v>886</v>
      </c>
      <c r="F521" s="111" t="s">
        <v>887</v>
      </c>
      <c r="G521" s="111" t="s">
        <v>888</v>
      </c>
      <c r="H521" s="112" t="s">
        <v>98</v>
      </c>
      <c r="I521" s="113"/>
      <c r="J521" s="113"/>
      <c r="K521" s="113"/>
      <c r="L521" s="114" t="s">
        <v>2453</v>
      </c>
      <c r="M521" s="114">
        <v>5</v>
      </c>
      <c r="N521" s="46">
        <v>8.18</v>
      </c>
      <c r="O521" s="47">
        <f t="shared" si="181"/>
        <v>694.15480000000002</v>
      </c>
      <c r="P521" s="118">
        <f t="shared" si="182"/>
        <v>8.18</v>
      </c>
      <c r="Q521" s="119">
        <f t="shared" si="183"/>
        <v>694.15480000000002</v>
      </c>
      <c r="R521" s="120"/>
      <c r="S521" s="121">
        <f t="shared" si="189"/>
        <v>0</v>
      </c>
      <c r="T521" s="122">
        <f t="shared" si="190"/>
        <v>0</v>
      </c>
      <c r="U521" s="123"/>
      <c r="V521" s="124" t="s">
        <v>2455</v>
      </c>
      <c r="W521" s="123"/>
      <c r="X521" s="115" t="s">
        <v>2485</v>
      </c>
      <c r="Y521" s="115"/>
      <c r="Z521" s="115" t="s">
        <v>45</v>
      </c>
      <c r="AA521" s="147" t="s">
        <v>2463</v>
      </c>
    </row>
    <row r="522" spans="1:27" s="172" customFormat="1" x14ac:dyDescent="0.35">
      <c r="A522" s="157">
        <v>54</v>
      </c>
      <c r="B522" s="158" t="s">
        <v>3204</v>
      </c>
      <c r="C522" s="159" t="s">
        <v>208</v>
      </c>
      <c r="D522" s="158" t="s">
        <v>876</v>
      </c>
      <c r="E522" s="173" t="s">
        <v>886</v>
      </c>
      <c r="F522" s="173" t="s">
        <v>887</v>
      </c>
      <c r="G522" s="173" t="s">
        <v>3332</v>
      </c>
      <c r="H522" s="174" t="s">
        <v>64</v>
      </c>
      <c r="I522" s="175" t="s">
        <v>53</v>
      </c>
      <c r="J522" s="175"/>
      <c r="K522" s="175"/>
      <c r="L522" s="163" t="s">
        <v>2452</v>
      </c>
      <c r="M522" s="163">
        <v>5</v>
      </c>
      <c r="N522" s="49">
        <f t="shared" ref="N522:N524" si="191">O522/$R$8</f>
        <v>4.4190431298609472</v>
      </c>
      <c r="O522" s="47">
        <v>375</v>
      </c>
      <c r="P522" s="176">
        <f t="shared" si="182"/>
        <v>4.4190431298609472</v>
      </c>
      <c r="Q522" s="177">
        <f t="shared" si="183"/>
        <v>375</v>
      </c>
      <c r="R522" s="166"/>
      <c r="S522" s="167">
        <f t="shared" si="189"/>
        <v>0</v>
      </c>
      <c r="T522" s="168">
        <f t="shared" si="190"/>
        <v>0</v>
      </c>
      <c r="U522" s="169"/>
      <c r="V522" s="170" t="s">
        <v>2455</v>
      </c>
      <c r="W522" s="169"/>
      <c r="X522" s="160"/>
      <c r="Y522" s="160"/>
      <c r="Z522" s="160"/>
      <c r="AA522" s="171" t="s">
        <v>2463</v>
      </c>
    </row>
    <row r="523" spans="1:27" s="172" customFormat="1" x14ac:dyDescent="0.35">
      <c r="A523" s="157">
        <v>20</v>
      </c>
      <c r="B523" s="158" t="s">
        <v>3573</v>
      </c>
      <c r="C523" s="159" t="s">
        <v>39</v>
      </c>
      <c r="D523" s="158" t="s">
        <v>876</v>
      </c>
      <c r="E523" s="178" t="s">
        <v>886</v>
      </c>
      <c r="F523" s="178" t="s">
        <v>887</v>
      </c>
      <c r="G523" s="178" t="s">
        <v>890</v>
      </c>
      <c r="H523" s="179" t="s">
        <v>98</v>
      </c>
      <c r="I523" s="180"/>
      <c r="J523" s="180"/>
      <c r="K523" s="180"/>
      <c r="L523" s="163" t="s">
        <v>2453</v>
      </c>
      <c r="M523" s="163">
        <v>5</v>
      </c>
      <c r="N523" s="46">
        <v>7.02</v>
      </c>
      <c r="O523" s="47">
        <f>N523*$R$8</f>
        <v>595.71719999999993</v>
      </c>
      <c r="P523" s="164">
        <f>IF($R$9="-",N523,IF($R$9="в кассу предприятия",N523,IF($R$9="на р/счет.",N523*1.075,"-")))</f>
        <v>7.02</v>
      </c>
      <c r="Q523" s="165">
        <f>IF($R$9="-",O523,IF($R$9="в кассу предприятия",O523,IF($R$9="на р/счет.",O523*1.075,"-")))</f>
        <v>595.71719999999993</v>
      </c>
      <c r="R523" s="166"/>
      <c r="S523" s="167">
        <f>IF($R$9="","-",P523*R523)</f>
        <v>0</v>
      </c>
      <c r="T523" s="168">
        <f>IF($R$9="","-",Q523*R523)</f>
        <v>0</v>
      </c>
      <c r="U523" s="169"/>
      <c r="V523" s="170" t="s">
        <v>2455</v>
      </c>
      <c r="W523" s="169"/>
      <c r="X523" s="160" t="s">
        <v>2472</v>
      </c>
      <c r="Y523" s="160"/>
      <c r="Z523" s="160"/>
      <c r="AA523" s="171" t="s">
        <v>2463</v>
      </c>
    </row>
    <row r="524" spans="1:27" s="126" customFormat="1" hidden="1" x14ac:dyDescent="0.35">
      <c r="A524" s="144">
        <v>0</v>
      </c>
      <c r="B524" s="109" t="s">
        <v>889</v>
      </c>
      <c r="C524" s="110" t="s">
        <v>208</v>
      </c>
      <c r="D524" s="109" t="s">
        <v>876</v>
      </c>
      <c r="E524" s="115" t="s">
        <v>886</v>
      </c>
      <c r="F524" s="115" t="s">
        <v>887</v>
      </c>
      <c r="G524" s="115" t="s">
        <v>890</v>
      </c>
      <c r="H524" s="116" t="s">
        <v>98</v>
      </c>
      <c r="I524" s="117" t="s">
        <v>45</v>
      </c>
      <c r="J524" s="117"/>
      <c r="K524" s="117" t="s">
        <v>45</v>
      </c>
      <c r="L524" s="114" t="s">
        <v>2453</v>
      </c>
      <c r="M524" s="114">
        <v>5</v>
      </c>
      <c r="N524" s="150">
        <f t="shared" si="191"/>
        <v>5.8802733914683012</v>
      </c>
      <c r="O524" s="149">
        <v>499</v>
      </c>
      <c r="P524" s="130">
        <f t="shared" si="182"/>
        <v>5.8802733914683012</v>
      </c>
      <c r="Q524" s="131">
        <f t="shared" si="183"/>
        <v>499</v>
      </c>
      <c r="R524" s="120"/>
      <c r="S524" s="121">
        <f t="shared" si="189"/>
        <v>0</v>
      </c>
      <c r="T524" s="122">
        <f t="shared" si="190"/>
        <v>0</v>
      </c>
      <c r="U524" s="123" t="s">
        <v>36</v>
      </c>
      <c r="V524" s="124" t="s">
        <v>2455</v>
      </c>
      <c r="W524" s="114"/>
      <c r="X524" s="115" t="s">
        <v>2472</v>
      </c>
      <c r="Y524" s="115"/>
      <c r="Z524" s="115" t="s">
        <v>45</v>
      </c>
      <c r="AA524" s="125" t="s">
        <v>2463</v>
      </c>
    </row>
    <row r="525" spans="1:27" s="172" customFormat="1" x14ac:dyDescent="0.35">
      <c r="A525" s="157">
        <v>10</v>
      </c>
      <c r="B525" s="158" t="s">
        <v>891</v>
      </c>
      <c r="C525" s="159" t="s">
        <v>39</v>
      </c>
      <c r="D525" s="158" t="s">
        <v>876</v>
      </c>
      <c r="E525" s="160" t="s">
        <v>886</v>
      </c>
      <c r="F525" s="160" t="s">
        <v>887</v>
      </c>
      <c r="G525" s="160" t="s">
        <v>892</v>
      </c>
      <c r="H525" s="161" t="s">
        <v>368</v>
      </c>
      <c r="I525" s="162" t="s">
        <v>45</v>
      </c>
      <c r="J525" s="162"/>
      <c r="K525" s="162" t="s">
        <v>45</v>
      </c>
      <c r="L525" s="163" t="s">
        <v>2453</v>
      </c>
      <c r="M525" s="163">
        <v>5</v>
      </c>
      <c r="N525" s="148">
        <v>6.1499999999999995</v>
      </c>
      <c r="O525" s="149">
        <f t="shared" ref="O525:O526" si="192">N525*$R$8</f>
        <v>521.8889999999999</v>
      </c>
      <c r="P525" s="164">
        <f t="shared" ref="P525:P529" si="193">IF($R$9="-",N525,IF($R$9="в кассу предприятия",N525,IF($R$9="на р/счет.",N525*1.075,"-")))</f>
        <v>6.1499999999999995</v>
      </c>
      <c r="Q525" s="165">
        <f t="shared" ref="Q525:Q529" si="194">IF($R$9="-",O525,IF($R$9="в кассу предприятия",O525,IF($R$9="на р/счет.",O525*1.075,"-")))</f>
        <v>521.8889999999999</v>
      </c>
      <c r="R525" s="166"/>
      <c r="S525" s="167">
        <f t="shared" si="189"/>
        <v>0</v>
      </c>
      <c r="T525" s="168">
        <f t="shared" si="190"/>
        <v>0</v>
      </c>
      <c r="U525" s="169"/>
      <c r="V525" s="170" t="s">
        <v>2455</v>
      </c>
      <c r="W525" s="169"/>
      <c r="X525" s="160" t="s">
        <v>2485</v>
      </c>
      <c r="Y525" s="160"/>
      <c r="Z525" s="160" t="s">
        <v>45</v>
      </c>
      <c r="AA525" s="171" t="s">
        <v>2463</v>
      </c>
    </row>
    <row r="526" spans="1:27" s="172" customFormat="1" x14ac:dyDescent="0.35">
      <c r="A526" s="157">
        <v>35</v>
      </c>
      <c r="B526" s="158" t="s">
        <v>893</v>
      </c>
      <c r="C526" s="159" t="s">
        <v>39</v>
      </c>
      <c r="D526" s="158" t="s">
        <v>876</v>
      </c>
      <c r="E526" s="160" t="s">
        <v>886</v>
      </c>
      <c r="F526" s="160" t="s">
        <v>887</v>
      </c>
      <c r="G526" s="160" t="s">
        <v>894</v>
      </c>
      <c r="H526" s="161" t="s">
        <v>368</v>
      </c>
      <c r="I526" s="162" t="s">
        <v>45</v>
      </c>
      <c r="J526" s="162"/>
      <c r="K526" s="162" t="s">
        <v>45</v>
      </c>
      <c r="L526" s="163" t="s">
        <v>2453</v>
      </c>
      <c r="M526" s="163">
        <v>5</v>
      </c>
      <c r="N526" s="46">
        <v>6.1499999999999995</v>
      </c>
      <c r="O526" s="47">
        <f t="shared" si="192"/>
        <v>521.8889999999999</v>
      </c>
      <c r="P526" s="164">
        <f t="shared" si="193"/>
        <v>6.1499999999999995</v>
      </c>
      <c r="Q526" s="165">
        <f t="shared" si="194"/>
        <v>521.8889999999999</v>
      </c>
      <c r="R526" s="166"/>
      <c r="S526" s="167">
        <f t="shared" si="189"/>
        <v>0</v>
      </c>
      <c r="T526" s="168">
        <f t="shared" si="190"/>
        <v>0</v>
      </c>
      <c r="U526" s="169"/>
      <c r="V526" s="170" t="s">
        <v>2455</v>
      </c>
      <c r="W526" s="169"/>
      <c r="X526" s="160" t="s">
        <v>2469</v>
      </c>
      <c r="Y526" s="160"/>
      <c r="Z526" s="160" t="s">
        <v>45</v>
      </c>
      <c r="AA526" s="171" t="s">
        <v>2463</v>
      </c>
    </row>
    <row r="527" spans="1:27" s="126" customFormat="1" hidden="1" x14ac:dyDescent="0.35">
      <c r="A527" s="144">
        <v>0</v>
      </c>
      <c r="B527" s="109" t="s">
        <v>895</v>
      </c>
      <c r="C527" s="110" t="s">
        <v>208</v>
      </c>
      <c r="D527" s="109" t="s">
        <v>876</v>
      </c>
      <c r="E527" s="115" t="s">
        <v>886</v>
      </c>
      <c r="F527" s="115" t="s">
        <v>887</v>
      </c>
      <c r="G527" s="115" t="s">
        <v>896</v>
      </c>
      <c r="H527" s="116" t="s">
        <v>98</v>
      </c>
      <c r="I527" s="117" t="s">
        <v>51</v>
      </c>
      <c r="J527" s="117"/>
      <c r="K527" s="117" t="s">
        <v>45</v>
      </c>
      <c r="L527" s="114" t="s">
        <v>2453</v>
      </c>
      <c r="M527" s="114">
        <v>5</v>
      </c>
      <c r="N527" s="151">
        <f t="shared" ref="N527:N529" si="195">O527/$R$8</f>
        <v>5.7152957812868257</v>
      </c>
      <c r="O527" s="149">
        <v>485</v>
      </c>
      <c r="P527" s="130">
        <f t="shared" si="193"/>
        <v>5.7152957812868257</v>
      </c>
      <c r="Q527" s="131">
        <f t="shared" si="194"/>
        <v>485</v>
      </c>
      <c r="R527" s="120"/>
      <c r="S527" s="121">
        <f t="shared" si="189"/>
        <v>0</v>
      </c>
      <c r="T527" s="122">
        <f t="shared" si="190"/>
        <v>0</v>
      </c>
      <c r="U527" s="123" t="s">
        <v>36</v>
      </c>
      <c r="V527" s="124" t="s">
        <v>2455</v>
      </c>
      <c r="W527" s="123"/>
      <c r="X527" s="115" t="s">
        <v>2469</v>
      </c>
      <c r="Y527" s="115"/>
      <c r="Z527" s="115" t="s">
        <v>45</v>
      </c>
      <c r="AA527" s="125" t="s">
        <v>2463</v>
      </c>
    </row>
    <row r="528" spans="1:27" s="172" customFormat="1" x14ac:dyDescent="0.35">
      <c r="A528" s="157">
        <v>8</v>
      </c>
      <c r="B528" s="158" t="s">
        <v>897</v>
      </c>
      <c r="C528" s="159" t="s">
        <v>39</v>
      </c>
      <c r="D528" s="158" t="s">
        <v>876</v>
      </c>
      <c r="E528" s="160" t="s">
        <v>886</v>
      </c>
      <c r="F528" s="160" t="s">
        <v>887</v>
      </c>
      <c r="G528" s="160" t="s">
        <v>898</v>
      </c>
      <c r="H528" s="161" t="s">
        <v>98</v>
      </c>
      <c r="I528" s="162" t="s">
        <v>51</v>
      </c>
      <c r="J528" s="162"/>
      <c r="K528" s="162" t="s">
        <v>45</v>
      </c>
      <c r="L528" s="163" t="s">
        <v>2453</v>
      </c>
      <c r="M528" s="163">
        <v>5</v>
      </c>
      <c r="N528" s="148">
        <v>9.31</v>
      </c>
      <c r="O528" s="149">
        <f t="shared" ref="O528" si="196">N528*$R$8</f>
        <v>790.04660000000001</v>
      </c>
      <c r="P528" s="164">
        <f t="shared" si="193"/>
        <v>9.31</v>
      </c>
      <c r="Q528" s="165">
        <f t="shared" si="194"/>
        <v>790.04660000000001</v>
      </c>
      <c r="R528" s="166"/>
      <c r="S528" s="167">
        <f t="shared" ref="S528" si="197">IF($R$9="","-",P528*R528)</f>
        <v>0</v>
      </c>
      <c r="T528" s="168">
        <f t="shared" ref="T528" si="198">IF($R$9="","-",Q528*R528)</f>
        <v>0</v>
      </c>
      <c r="U528" s="169"/>
      <c r="V528" s="170" t="s">
        <v>2455</v>
      </c>
      <c r="W528" s="169"/>
      <c r="X528" s="160" t="s">
        <v>2485</v>
      </c>
      <c r="Y528" s="160"/>
      <c r="Z528" s="160" t="s">
        <v>45</v>
      </c>
      <c r="AA528" s="171" t="s">
        <v>2463</v>
      </c>
    </row>
    <row r="529" spans="1:27" s="172" customFormat="1" x14ac:dyDescent="0.35">
      <c r="A529" s="157">
        <v>8</v>
      </c>
      <c r="B529" s="158" t="s">
        <v>897</v>
      </c>
      <c r="C529" s="159" t="s">
        <v>208</v>
      </c>
      <c r="D529" s="158" t="s">
        <v>876</v>
      </c>
      <c r="E529" s="160" t="s">
        <v>886</v>
      </c>
      <c r="F529" s="160" t="s">
        <v>887</v>
      </c>
      <c r="G529" s="160" t="s">
        <v>898</v>
      </c>
      <c r="H529" s="161" t="s">
        <v>98</v>
      </c>
      <c r="I529" s="162" t="s">
        <v>51</v>
      </c>
      <c r="J529" s="162"/>
      <c r="K529" s="162" t="s">
        <v>45</v>
      </c>
      <c r="L529" s="163" t="s">
        <v>2453</v>
      </c>
      <c r="M529" s="163">
        <v>5</v>
      </c>
      <c r="N529" s="150">
        <f t="shared" si="195"/>
        <v>6.9408437426349279</v>
      </c>
      <c r="O529" s="149">
        <v>589</v>
      </c>
      <c r="P529" s="176">
        <f t="shared" si="193"/>
        <v>6.9408437426349279</v>
      </c>
      <c r="Q529" s="177">
        <f t="shared" si="194"/>
        <v>589</v>
      </c>
      <c r="R529" s="166"/>
      <c r="S529" s="167">
        <f t="shared" si="189"/>
        <v>0</v>
      </c>
      <c r="T529" s="168">
        <f t="shared" si="190"/>
        <v>0</v>
      </c>
      <c r="U529" s="169" t="s">
        <v>36</v>
      </c>
      <c r="V529" s="170" t="s">
        <v>2455</v>
      </c>
      <c r="W529" s="163"/>
      <c r="X529" s="160" t="s">
        <v>2485</v>
      </c>
      <c r="Y529" s="160"/>
      <c r="Z529" s="160" t="s">
        <v>45</v>
      </c>
      <c r="AA529" s="171" t="s">
        <v>2463</v>
      </c>
    </row>
    <row r="530" spans="1:27" s="172" customFormat="1" x14ac:dyDescent="0.35">
      <c r="A530" s="157">
        <v>40</v>
      </c>
      <c r="B530" s="158" t="s">
        <v>899</v>
      </c>
      <c r="C530" s="159" t="s">
        <v>39</v>
      </c>
      <c r="D530" s="158" t="s">
        <v>876</v>
      </c>
      <c r="E530" s="160" t="s">
        <v>886</v>
      </c>
      <c r="F530" s="160" t="s">
        <v>887</v>
      </c>
      <c r="G530" s="160" t="s">
        <v>347</v>
      </c>
      <c r="H530" s="161" t="s">
        <v>368</v>
      </c>
      <c r="I530" s="162" t="s">
        <v>45</v>
      </c>
      <c r="J530" s="162"/>
      <c r="K530" s="162" t="s">
        <v>45</v>
      </c>
      <c r="L530" s="163" t="s">
        <v>2453</v>
      </c>
      <c r="M530" s="163">
        <v>5</v>
      </c>
      <c r="N530" s="46">
        <v>6.1499999999999995</v>
      </c>
      <c r="O530" s="47">
        <f t="shared" ref="O530:O534" si="199">N530*$R$8</f>
        <v>521.8889999999999</v>
      </c>
      <c r="P530" s="164">
        <f t="shared" ref="P530:P534" si="200">IF($R$9="-",N530,IF($R$9="в кассу предприятия",N530,IF($R$9="на р/счет.",N530*1.075,"-")))</f>
        <v>6.1499999999999995</v>
      </c>
      <c r="Q530" s="165">
        <f t="shared" ref="Q530:Q534" si="201">IF($R$9="-",O530,IF($R$9="в кассу предприятия",O530,IF($R$9="на р/счет.",O530*1.075,"-")))</f>
        <v>521.8889999999999</v>
      </c>
      <c r="R530" s="166"/>
      <c r="S530" s="167">
        <f t="shared" si="189"/>
        <v>0</v>
      </c>
      <c r="T530" s="168">
        <f t="shared" si="190"/>
        <v>0</v>
      </c>
      <c r="U530" s="169"/>
      <c r="V530" s="170" t="s">
        <v>2455</v>
      </c>
      <c r="W530" s="169"/>
      <c r="X530" s="160" t="s">
        <v>2485</v>
      </c>
      <c r="Y530" s="160"/>
      <c r="Z530" s="160" t="s">
        <v>45</v>
      </c>
      <c r="AA530" s="171" t="s">
        <v>2463</v>
      </c>
    </row>
    <row r="531" spans="1:27" s="172" customFormat="1" x14ac:dyDescent="0.35">
      <c r="A531" s="157">
        <v>10</v>
      </c>
      <c r="B531" s="158" t="s">
        <v>900</v>
      </c>
      <c r="C531" s="159" t="s">
        <v>39</v>
      </c>
      <c r="D531" s="158" t="s">
        <v>876</v>
      </c>
      <c r="E531" s="160" t="s">
        <v>886</v>
      </c>
      <c r="F531" s="160" t="s">
        <v>887</v>
      </c>
      <c r="G531" s="160" t="s">
        <v>901</v>
      </c>
      <c r="H531" s="161" t="s">
        <v>368</v>
      </c>
      <c r="I531" s="162" t="s">
        <v>45</v>
      </c>
      <c r="J531" s="162"/>
      <c r="K531" s="162" t="s">
        <v>45</v>
      </c>
      <c r="L531" s="163" t="s">
        <v>2453</v>
      </c>
      <c r="M531" s="163">
        <v>5</v>
      </c>
      <c r="N531" s="46">
        <v>6.1499999999999995</v>
      </c>
      <c r="O531" s="47">
        <f t="shared" si="199"/>
        <v>521.8889999999999</v>
      </c>
      <c r="P531" s="164">
        <f t="shared" si="200"/>
        <v>6.1499999999999995</v>
      </c>
      <c r="Q531" s="165">
        <f t="shared" si="201"/>
        <v>521.8889999999999</v>
      </c>
      <c r="R531" s="166"/>
      <c r="S531" s="167">
        <f t="shared" si="189"/>
        <v>0</v>
      </c>
      <c r="T531" s="168">
        <f t="shared" si="190"/>
        <v>0</v>
      </c>
      <c r="U531" s="169"/>
      <c r="V531" s="170" t="s">
        <v>2455</v>
      </c>
      <c r="W531" s="169"/>
      <c r="X531" s="160" t="s">
        <v>2469</v>
      </c>
      <c r="Y531" s="160"/>
      <c r="Z531" s="160" t="s">
        <v>45</v>
      </c>
      <c r="AA531" s="171" t="s">
        <v>2463</v>
      </c>
    </row>
    <row r="532" spans="1:27" s="126" customFormat="1" hidden="1" x14ac:dyDescent="0.35">
      <c r="A532" s="144">
        <v>0</v>
      </c>
      <c r="B532" s="109" t="s">
        <v>902</v>
      </c>
      <c r="C532" s="110" t="s">
        <v>39</v>
      </c>
      <c r="D532" s="109" t="s">
        <v>876</v>
      </c>
      <c r="E532" s="115" t="s">
        <v>886</v>
      </c>
      <c r="F532" s="115" t="s">
        <v>887</v>
      </c>
      <c r="G532" s="115" t="s">
        <v>903</v>
      </c>
      <c r="H532" s="116" t="s">
        <v>98</v>
      </c>
      <c r="I532" s="117" t="s">
        <v>45</v>
      </c>
      <c r="J532" s="117"/>
      <c r="K532" s="117" t="s">
        <v>45</v>
      </c>
      <c r="L532" s="114" t="s">
        <v>2453</v>
      </c>
      <c r="M532" s="114">
        <v>5</v>
      </c>
      <c r="N532" s="148">
        <v>8.06</v>
      </c>
      <c r="O532" s="149">
        <f t="shared" si="199"/>
        <v>683.97160000000008</v>
      </c>
      <c r="P532" s="118">
        <f t="shared" si="200"/>
        <v>8.06</v>
      </c>
      <c r="Q532" s="119">
        <f t="shared" si="201"/>
        <v>683.97160000000008</v>
      </c>
      <c r="R532" s="120"/>
      <c r="S532" s="121">
        <f t="shared" si="189"/>
        <v>0</v>
      </c>
      <c r="T532" s="122">
        <f t="shared" si="190"/>
        <v>0</v>
      </c>
      <c r="U532" s="123"/>
      <c r="V532" s="124" t="s">
        <v>2455</v>
      </c>
      <c r="W532" s="123"/>
      <c r="X532" s="115" t="s">
        <v>2485</v>
      </c>
      <c r="Y532" s="115"/>
      <c r="Z532" s="115" t="s">
        <v>45</v>
      </c>
      <c r="AA532" s="147" t="s">
        <v>2463</v>
      </c>
    </row>
    <row r="533" spans="1:27" s="172" customFormat="1" x14ac:dyDescent="0.35">
      <c r="A533" s="157">
        <v>70</v>
      </c>
      <c r="B533" s="158" t="s">
        <v>904</v>
      </c>
      <c r="C533" s="159" t="s">
        <v>39</v>
      </c>
      <c r="D533" s="158" t="s">
        <v>876</v>
      </c>
      <c r="E533" s="160" t="s">
        <v>886</v>
      </c>
      <c r="F533" s="160" t="s">
        <v>887</v>
      </c>
      <c r="G533" s="160" t="s">
        <v>905</v>
      </c>
      <c r="H533" s="161" t="s">
        <v>368</v>
      </c>
      <c r="I533" s="162" t="s">
        <v>45</v>
      </c>
      <c r="J533" s="162"/>
      <c r="K533" s="162" t="s">
        <v>45</v>
      </c>
      <c r="L533" s="163" t="s">
        <v>2453</v>
      </c>
      <c r="M533" s="163">
        <v>5</v>
      </c>
      <c r="N533" s="46">
        <v>6.1499999999999995</v>
      </c>
      <c r="O533" s="47">
        <f t="shared" si="199"/>
        <v>521.8889999999999</v>
      </c>
      <c r="P533" s="164">
        <f t="shared" si="200"/>
        <v>6.1499999999999995</v>
      </c>
      <c r="Q533" s="165">
        <f t="shared" si="201"/>
        <v>521.8889999999999</v>
      </c>
      <c r="R533" s="166"/>
      <c r="S533" s="167">
        <f t="shared" si="189"/>
        <v>0</v>
      </c>
      <c r="T533" s="168">
        <f t="shared" si="190"/>
        <v>0</v>
      </c>
      <c r="U533" s="169"/>
      <c r="V533" s="170" t="s">
        <v>2455</v>
      </c>
      <c r="W533" s="169"/>
      <c r="X533" s="160" t="s">
        <v>2469</v>
      </c>
      <c r="Y533" s="160"/>
      <c r="Z533" s="160" t="s">
        <v>45</v>
      </c>
      <c r="AA533" s="171" t="s">
        <v>2463</v>
      </c>
    </row>
    <row r="534" spans="1:27" s="172" customFormat="1" x14ac:dyDescent="0.35">
      <c r="A534" s="157">
        <v>50</v>
      </c>
      <c r="B534" s="158" t="s">
        <v>906</v>
      </c>
      <c r="C534" s="159" t="s">
        <v>39</v>
      </c>
      <c r="D534" s="158" t="s">
        <v>876</v>
      </c>
      <c r="E534" s="160" t="s">
        <v>886</v>
      </c>
      <c r="F534" s="160" t="s">
        <v>887</v>
      </c>
      <c r="G534" s="160" t="s">
        <v>397</v>
      </c>
      <c r="H534" s="161" t="s">
        <v>368</v>
      </c>
      <c r="I534" s="162" t="s">
        <v>45</v>
      </c>
      <c r="J534" s="162"/>
      <c r="K534" s="162" t="s">
        <v>45</v>
      </c>
      <c r="L534" s="163" t="s">
        <v>2453</v>
      </c>
      <c r="M534" s="163">
        <v>5</v>
      </c>
      <c r="N534" s="46">
        <v>6</v>
      </c>
      <c r="O534" s="47">
        <f t="shared" si="199"/>
        <v>509.15999999999997</v>
      </c>
      <c r="P534" s="164">
        <f t="shared" si="200"/>
        <v>6</v>
      </c>
      <c r="Q534" s="165">
        <f t="shared" si="201"/>
        <v>509.15999999999997</v>
      </c>
      <c r="R534" s="166"/>
      <c r="S534" s="167">
        <f t="shared" si="189"/>
        <v>0</v>
      </c>
      <c r="T534" s="168">
        <f t="shared" si="190"/>
        <v>0</v>
      </c>
      <c r="U534" s="169"/>
      <c r="V534" s="170" t="s">
        <v>2455</v>
      </c>
      <c r="W534" s="169"/>
      <c r="X534" s="160" t="s">
        <v>2485</v>
      </c>
      <c r="Y534" s="160"/>
      <c r="Z534" s="160" t="s">
        <v>45</v>
      </c>
      <c r="AA534" s="171" t="s">
        <v>2463</v>
      </c>
    </row>
    <row r="535" spans="1:27" s="172" customFormat="1" x14ac:dyDescent="0.35">
      <c r="A535" s="157">
        <v>70</v>
      </c>
      <c r="B535" s="158" t="s">
        <v>907</v>
      </c>
      <c r="C535" s="159" t="s">
        <v>39</v>
      </c>
      <c r="D535" s="158" t="s">
        <v>876</v>
      </c>
      <c r="E535" s="178" t="s">
        <v>886</v>
      </c>
      <c r="F535" s="178" t="s">
        <v>887</v>
      </c>
      <c r="G535" s="178" t="s">
        <v>908</v>
      </c>
      <c r="H535" s="179" t="s">
        <v>98</v>
      </c>
      <c r="I535" s="180" t="s">
        <v>51</v>
      </c>
      <c r="J535" s="180"/>
      <c r="K535" s="180"/>
      <c r="L535" s="163" t="s">
        <v>2453</v>
      </c>
      <c r="M535" s="163">
        <v>5</v>
      </c>
      <c r="N535" s="46">
        <v>9.31</v>
      </c>
      <c r="O535" s="47">
        <f>N535*$R$8</f>
        <v>790.04660000000001</v>
      </c>
      <c r="P535" s="164">
        <f>IF($R$9="-",N535,IF($R$9="в кассу предприятия",N535,IF($R$9="на р/счет.",N535*1.075,"-")))</f>
        <v>9.31</v>
      </c>
      <c r="Q535" s="165">
        <f>IF($R$9="-",O535,IF($R$9="в кассу предприятия",O535,IF($R$9="на р/счет.",O535*1.075,"-")))</f>
        <v>790.04660000000001</v>
      </c>
      <c r="R535" s="166"/>
      <c r="S535" s="167">
        <f>IF($R$9="","-",P535*R535)</f>
        <v>0</v>
      </c>
      <c r="T535" s="168">
        <f>IF($R$9="","-",Q535*R535)</f>
        <v>0</v>
      </c>
      <c r="U535" s="169"/>
      <c r="V535" s="170" t="s">
        <v>2455</v>
      </c>
      <c r="W535" s="169"/>
      <c r="X535" s="160" t="s">
        <v>2469</v>
      </c>
      <c r="Y535" s="160"/>
      <c r="Z535" s="160"/>
      <c r="AA535" s="171" t="s">
        <v>2463</v>
      </c>
    </row>
    <row r="536" spans="1:27" s="172" customFormat="1" x14ac:dyDescent="0.35">
      <c r="A536" s="157">
        <v>70</v>
      </c>
      <c r="B536" s="158" t="s">
        <v>907</v>
      </c>
      <c r="C536" s="159" t="s">
        <v>208</v>
      </c>
      <c r="D536" s="158" t="s">
        <v>876</v>
      </c>
      <c r="E536" s="160" t="s">
        <v>886</v>
      </c>
      <c r="F536" s="160" t="s">
        <v>887</v>
      </c>
      <c r="G536" s="160" t="s">
        <v>908</v>
      </c>
      <c r="H536" s="161" t="s">
        <v>98</v>
      </c>
      <c r="I536" s="162" t="s">
        <v>51</v>
      </c>
      <c r="J536" s="162"/>
      <c r="K536" s="162" t="s">
        <v>45</v>
      </c>
      <c r="L536" s="163" t="s">
        <v>2453</v>
      </c>
      <c r="M536" s="163">
        <v>5</v>
      </c>
      <c r="N536" s="49">
        <f>O536/$R$8</f>
        <v>7.7185953334904553</v>
      </c>
      <c r="O536" s="47">
        <v>655</v>
      </c>
      <c r="P536" s="176">
        <f>IF($R$9="-",N536,IF($R$9="в кассу предприятия",N536,IF($R$9="на р/счет.",N536*1.075,"-")))</f>
        <v>7.7185953334904553</v>
      </c>
      <c r="Q536" s="177">
        <f>IF($R$9="-",O536,IF($R$9="в кассу предприятия",O536,IF($R$9="на р/счет.",O536*1.075,"-")))</f>
        <v>655</v>
      </c>
      <c r="R536" s="166"/>
      <c r="S536" s="167">
        <f t="shared" si="189"/>
        <v>0</v>
      </c>
      <c r="T536" s="168">
        <f t="shared" si="190"/>
        <v>0</v>
      </c>
      <c r="U536" s="169" t="s">
        <v>36</v>
      </c>
      <c r="V536" s="170" t="s">
        <v>2455</v>
      </c>
      <c r="W536" s="169"/>
      <c r="X536" s="160" t="s">
        <v>2469</v>
      </c>
      <c r="Y536" s="160"/>
      <c r="Z536" s="160" t="s">
        <v>45</v>
      </c>
      <c r="AA536" s="171" t="s">
        <v>2463</v>
      </c>
    </row>
    <row r="537" spans="1:27" s="172" customFormat="1" x14ac:dyDescent="0.35">
      <c r="A537" s="157">
        <v>5</v>
      </c>
      <c r="B537" s="158" t="s">
        <v>909</v>
      </c>
      <c r="C537" s="159" t="s">
        <v>39</v>
      </c>
      <c r="D537" s="158" t="s">
        <v>876</v>
      </c>
      <c r="E537" s="160" t="s">
        <v>886</v>
      </c>
      <c r="F537" s="160" t="s">
        <v>887</v>
      </c>
      <c r="G537" s="160" t="s">
        <v>910</v>
      </c>
      <c r="H537" s="161" t="s">
        <v>368</v>
      </c>
      <c r="I537" s="162" t="s">
        <v>45</v>
      </c>
      <c r="J537" s="162"/>
      <c r="K537" s="162" t="s">
        <v>45</v>
      </c>
      <c r="L537" s="163" t="s">
        <v>2453</v>
      </c>
      <c r="M537" s="163">
        <v>5</v>
      </c>
      <c r="N537" s="46">
        <v>6</v>
      </c>
      <c r="O537" s="47">
        <f t="shared" ref="O537:O539" si="202">N537*$R$8</f>
        <v>509.15999999999997</v>
      </c>
      <c r="P537" s="164">
        <f t="shared" ref="P537:P539" si="203">IF($R$9="-",N537,IF($R$9="в кассу предприятия",N537,IF($R$9="на р/счет.",N537*1.075,"-")))</f>
        <v>6</v>
      </c>
      <c r="Q537" s="165">
        <f t="shared" ref="Q537:Q539" si="204">IF($R$9="-",O537,IF($R$9="в кассу предприятия",O537,IF($R$9="на р/счет.",O537*1.075,"-")))</f>
        <v>509.15999999999997</v>
      </c>
      <c r="R537" s="166"/>
      <c r="S537" s="167">
        <f t="shared" si="189"/>
        <v>0</v>
      </c>
      <c r="T537" s="168">
        <f t="shared" si="190"/>
        <v>0</v>
      </c>
      <c r="U537" s="169"/>
      <c r="V537" s="170" t="s">
        <v>2455</v>
      </c>
      <c r="W537" s="169"/>
      <c r="X537" s="160" t="s">
        <v>2485</v>
      </c>
      <c r="Y537" s="160"/>
      <c r="Z537" s="160" t="s">
        <v>45</v>
      </c>
      <c r="AA537" s="171" t="s">
        <v>2463</v>
      </c>
    </row>
    <row r="538" spans="1:27" s="172" customFormat="1" x14ac:dyDescent="0.35">
      <c r="A538" s="157">
        <v>20</v>
      </c>
      <c r="B538" s="158" t="s">
        <v>911</v>
      </c>
      <c r="C538" s="159" t="s">
        <v>39</v>
      </c>
      <c r="D538" s="158" t="s">
        <v>876</v>
      </c>
      <c r="E538" s="160" t="s">
        <v>886</v>
      </c>
      <c r="F538" s="160" t="s">
        <v>887</v>
      </c>
      <c r="G538" s="160" t="s">
        <v>912</v>
      </c>
      <c r="H538" s="161" t="s">
        <v>98</v>
      </c>
      <c r="I538" s="162" t="s">
        <v>51</v>
      </c>
      <c r="J538" s="162"/>
      <c r="K538" s="162" t="s">
        <v>45</v>
      </c>
      <c r="L538" s="163" t="s">
        <v>2453</v>
      </c>
      <c r="M538" s="163">
        <v>5</v>
      </c>
      <c r="N538" s="46">
        <v>8.49</v>
      </c>
      <c r="O538" s="47">
        <f t="shared" si="202"/>
        <v>720.46140000000003</v>
      </c>
      <c r="P538" s="164">
        <f t="shared" si="203"/>
        <v>8.49</v>
      </c>
      <c r="Q538" s="165">
        <f t="shared" si="204"/>
        <v>720.46140000000003</v>
      </c>
      <c r="R538" s="166"/>
      <c r="S538" s="167">
        <f t="shared" si="189"/>
        <v>0</v>
      </c>
      <c r="T538" s="168">
        <f t="shared" si="190"/>
        <v>0</v>
      </c>
      <c r="U538" s="169"/>
      <c r="V538" s="170" t="s">
        <v>2455</v>
      </c>
      <c r="W538" s="169"/>
      <c r="X538" s="160" t="s">
        <v>2748</v>
      </c>
      <c r="Y538" s="160"/>
      <c r="Z538" s="160" t="s">
        <v>45</v>
      </c>
      <c r="AA538" s="171" t="s">
        <v>2463</v>
      </c>
    </row>
    <row r="539" spans="1:27" s="126" customFormat="1" hidden="1" x14ac:dyDescent="0.35">
      <c r="A539" s="144">
        <v>0</v>
      </c>
      <c r="B539" s="109" t="s">
        <v>913</v>
      </c>
      <c r="C539" s="110" t="s">
        <v>39</v>
      </c>
      <c r="D539" s="109" t="s">
        <v>876</v>
      </c>
      <c r="E539" s="115" t="s">
        <v>886</v>
      </c>
      <c r="F539" s="115" t="s">
        <v>887</v>
      </c>
      <c r="G539" s="115" t="s">
        <v>914</v>
      </c>
      <c r="H539" s="116" t="s">
        <v>98</v>
      </c>
      <c r="I539" s="117" t="s">
        <v>45</v>
      </c>
      <c r="J539" s="117"/>
      <c r="K539" s="117" t="s">
        <v>45</v>
      </c>
      <c r="L539" s="114" t="s">
        <v>2453</v>
      </c>
      <c r="M539" s="114">
        <v>5</v>
      </c>
      <c r="N539" s="148">
        <v>7.46</v>
      </c>
      <c r="O539" s="149">
        <f t="shared" si="202"/>
        <v>633.05560000000003</v>
      </c>
      <c r="P539" s="118">
        <f t="shared" si="203"/>
        <v>7.46</v>
      </c>
      <c r="Q539" s="119">
        <f t="shared" si="204"/>
        <v>633.05560000000003</v>
      </c>
      <c r="R539" s="120"/>
      <c r="S539" s="121">
        <f t="shared" si="189"/>
        <v>0</v>
      </c>
      <c r="T539" s="122">
        <f t="shared" si="190"/>
        <v>0</v>
      </c>
      <c r="U539" s="123"/>
      <c r="V539" s="124" t="s">
        <v>2455</v>
      </c>
      <c r="W539" s="123"/>
      <c r="X539" s="115" t="s">
        <v>2485</v>
      </c>
      <c r="Y539" s="115"/>
      <c r="Z539" s="115" t="s">
        <v>45</v>
      </c>
      <c r="AA539" s="147" t="s">
        <v>2463</v>
      </c>
    </row>
    <row r="540" spans="1:27" s="172" customFormat="1" x14ac:dyDescent="0.35">
      <c r="A540" s="157">
        <v>31</v>
      </c>
      <c r="B540" s="158" t="s">
        <v>915</v>
      </c>
      <c r="C540" s="159" t="s">
        <v>208</v>
      </c>
      <c r="D540" s="158" t="s">
        <v>876</v>
      </c>
      <c r="E540" s="160" t="s">
        <v>886</v>
      </c>
      <c r="F540" s="160" t="s">
        <v>887</v>
      </c>
      <c r="G540" s="160" t="s">
        <v>916</v>
      </c>
      <c r="H540" s="161" t="s">
        <v>43</v>
      </c>
      <c r="I540" s="162" t="s">
        <v>65</v>
      </c>
      <c r="J540" s="162"/>
      <c r="K540" s="162" t="s">
        <v>45</v>
      </c>
      <c r="L540" s="163" t="s">
        <v>2453</v>
      </c>
      <c r="M540" s="163">
        <v>1</v>
      </c>
      <c r="N540" s="49">
        <f>O540/$R$8</f>
        <v>27.18595333490455</v>
      </c>
      <c r="O540" s="47">
        <v>2307</v>
      </c>
      <c r="P540" s="176">
        <f>IF($R$9="-",N540,IF($R$9="в кассу предприятия",N540,IF($R$9="на р/счет.",N540*1.075,"-")))</f>
        <v>27.18595333490455</v>
      </c>
      <c r="Q540" s="177">
        <f>IF($R$9="-",O540,IF($R$9="в кассу предприятия",O540,IF($R$9="на р/счет.",O540*1.075,"-")))</f>
        <v>2307</v>
      </c>
      <c r="R540" s="166"/>
      <c r="S540" s="167">
        <f t="shared" si="189"/>
        <v>0</v>
      </c>
      <c r="T540" s="168">
        <f t="shared" si="190"/>
        <v>0</v>
      </c>
      <c r="U540" s="169" t="s">
        <v>36</v>
      </c>
      <c r="V540" s="170" t="s">
        <v>2455</v>
      </c>
      <c r="W540" s="169"/>
      <c r="X540" s="160" t="s">
        <v>2469</v>
      </c>
      <c r="Y540" s="160"/>
      <c r="Z540" s="160" t="s">
        <v>45</v>
      </c>
      <c r="AA540" s="171" t="s">
        <v>2463</v>
      </c>
    </row>
    <row r="541" spans="1:27" s="126" customFormat="1" hidden="1" x14ac:dyDescent="0.35">
      <c r="A541" s="144">
        <v>0</v>
      </c>
      <c r="B541" s="109" t="s">
        <v>917</v>
      </c>
      <c r="C541" s="110" t="s">
        <v>39</v>
      </c>
      <c r="D541" s="109" t="s">
        <v>876</v>
      </c>
      <c r="E541" s="115" t="s">
        <v>886</v>
      </c>
      <c r="F541" s="115" t="s">
        <v>887</v>
      </c>
      <c r="G541" s="115" t="s">
        <v>918</v>
      </c>
      <c r="H541" s="116" t="s">
        <v>98</v>
      </c>
      <c r="I541" s="117" t="s">
        <v>45</v>
      </c>
      <c r="J541" s="117"/>
      <c r="K541" s="117" t="s">
        <v>45</v>
      </c>
      <c r="L541" s="114" t="s">
        <v>2453</v>
      </c>
      <c r="M541" s="114">
        <v>5</v>
      </c>
      <c r="N541" s="148">
        <v>7.17</v>
      </c>
      <c r="O541" s="149">
        <f t="shared" ref="O541:O543" si="205">N541*$R$8</f>
        <v>608.44619999999998</v>
      </c>
      <c r="P541" s="118">
        <f t="shared" ref="P541:P543" si="206">IF($R$9="-",N541,IF($R$9="в кассу предприятия",N541,IF($R$9="на р/счет.",N541*1.075,"-")))</f>
        <v>7.17</v>
      </c>
      <c r="Q541" s="119">
        <f t="shared" ref="Q541:Q543" si="207">IF($R$9="-",O541,IF($R$9="в кассу предприятия",O541,IF($R$9="на р/счет.",O541*1.075,"-")))</f>
        <v>608.44619999999998</v>
      </c>
      <c r="R541" s="120"/>
      <c r="S541" s="121">
        <f t="shared" si="189"/>
        <v>0</v>
      </c>
      <c r="T541" s="122">
        <f t="shared" si="190"/>
        <v>0</v>
      </c>
      <c r="U541" s="123"/>
      <c r="V541" s="124" t="s">
        <v>2455</v>
      </c>
      <c r="W541" s="123"/>
      <c r="X541" s="115" t="s">
        <v>2485</v>
      </c>
      <c r="Y541" s="115"/>
      <c r="Z541" s="115" t="s">
        <v>45</v>
      </c>
      <c r="AA541" s="147" t="s">
        <v>2463</v>
      </c>
    </row>
    <row r="542" spans="1:27" s="172" customFormat="1" x14ac:dyDescent="0.35">
      <c r="A542" s="157">
        <v>55</v>
      </c>
      <c r="B542" s="158" t="s">
        <v>919</v>
      </c>
      <c r="C542" s="159" t="s">
        <v>39</v>
      </c>
      <c r="D542" s="158" t="s">
        <v>876</v>
      </c>
      <c r="E542" s="160" t="s">
        <v>886</v>
      </c>
      <c r="F542" s="160" t="s">
        <v>887</v>
      </c>
      <c r="G542" s="160" t="s">
        <v>920</v>
      </c>
      <c r="H542" s="161" t="s">
        <v>98</v>
      </c>
      <c r="I542" s="162" t="s">
        <v>45</v>
      </c>
      <c r="J542" s="162"/>
      <c r="K542" s="162" t="s">
        <v>45</v>
      </c>
      <c r="L542" s="163" t="s">
        <v>2453</v>
      </c>
      <c r="M542" s="163">
        <v>5</v>
      </c>
      <c r="N542" s="46">
        <v>7.02</v>
      </c>
      <c r="O542" s="47">
        <f t="shared" si="205"/>
        <v>595.71719999999993</v>
      </c>
      <c r="P542" s="164">
        <f t="shared" si="206"/>
        <v>7.02</v>
      </c>
      <c r="Q542" s="165">
        <f t="shared" si="207"/>
        <v>595.71719999999993</v>
      </c>
      <c r="R542" s="166"/>
      <c r="S542" s="167">
        <f t="shared" si="189"/>
        <v>0</v>
      </c>
      <c r="T542" s="168">
        <f t="shared" si="190"/>
        <v>0</v>
      </c>
      <c r="U542" s="169"/>
      <c r="V542" s="170" t="s">
        <v>2455</v>
      </c>
      <c r="W542" s="169"/>
      <c r="X542" s="160" t="s">
        <v>2485</v>
      </c>
      <c r="Y542" s="160"/>
      <c r="Z542" s="160" t="s">
        <v>45</v>
      </c>
      <c r="AA542" s="171" t="s">
        <v>2463</v>
      </c>
    </row>
    <row r="543" spans="1:27" s="172" customFormat="1" x14ac:dyDescent="0.35">
      <c r="A543" s="157">
        <v>15</v>
      </c>
      <c r="B543" s="158" t="s">
        <v>921</v>
      </c>
      <c r="C543" s="159" t="s">
        <v>39</v>
      </c>
      <c r="D543" s="158" t="s">
        <v>876</v>
      </c>
      <c r="E543" s="160" t="s">
        <v>886</v>
      </c>
      <c r="F543" s="160" t="s">
        <v>887</v>
      </c>
      <c r="G543" s="160" t="s">
        <v>922</v>
      </c>
      <c r="H543" s="161" t="s">
        <v>368</v>
      </c>
      <c r="I543" s="162" t="s">
        <v>45</v>
      </c>
      <c r="J543" s="162"/>
      <c r="K543" s="162" t="s">
        <v>45</v>
      </c>
      <c r="L543" s="163" t="s">
        <v>2453</v>
      </c>
      <c r="M543" s="163">
        <v>5</v>
      </c>
      <c r="N543" s="148">
        <v>5.92</v>
      </c>
      <c r="O543" s="149">
        <f t="shared" si="205"/>
        <v>502.37119999999999</v>
      </c>
      <c r="P543" s="164">
        <f t="shared" si="206"/>
        <v>5.92</v>
      </c>
      <c r="Q543" s="165">
        <f t="shared" si="207"/>
        <v>502.37119999999999</v>
      </c>
      <c r="R543" s="166"/>
      <c r="S543" s="167">
        <f t="shared" si="189"/>
        <v>0</v>
      </c>
      <c r="T543" s="168">
        <f t="shared" si="190"/>
        <v>0</v>
      </c>
      <c r="U543" s="169"/>
      <c r="V543" s="170" t="s">
        <v>2455</v>
      </c>
      <c r="W543" s="169"/>
      <c r="X543" s="160" t="s">
        <v>2485</v>
      </c>
      <c r="Y543" s="160"/>
      <c r="Z543" s="160" t="s">
        <v>45</v>
      </c>
      <c r="AA543" s="171" t="s">
        <v>2463</v>
      </c>
    </row>
    <row r="544" spans="1:27" s="172" customFormat="1" x14ac:dyDescent="0.35">
      <c r="A544" s="157">
        <v>74</v>
      </c>
      <c r="B544" s="158" t="s">
        <v>923</v>
      </c>
      <c r="C544" s="159" t="s">
        <v>208</v>
      </c>
      <c r="D544" s="158" t="s">
        <v>876</v>
      </c>
      <c r="E544" s="160" t="s">
        <v>886</v>
      </c>
      <c r="F544" s="160" t="s">
        <v>887</v>
      </c>
      <c r="G544" s="160" t="s">
        <v>924</v>
      </c>
      <c r="H544" s="161" t="s">
        <v>98</v>
      </c>
      <c r="I544" s="162" t="s">
        <v>281</v>
      </c>
      <c r="J544" s="162"/>
      <c r="K544" s="162" t="s">
        <v>45</v>
      </c>
      <c r="L544" s="163" t="s">
        <v>2453</v>
      </c>
      <c r="M544" s="163">
        <v>5</v>
      </c>
      <c r="N544" s="49">
        <f>O544/$R$8</f>
        <v>5.8802733914683012</v>
      </c>
      <c r="O544" s="47">
        <v>499</v>
      </c>
      <c r="P544" s="176">
        <f>IF($R$9="-",N544,IF($R$9="в кассу предприятия",N544,IF($R$9="на р/счет.",N544*1.075,"-")))</f>
        <v>5.8802733914683012</v>
      </c>
      <c r="Q544" s="177">
        <f>IF($R$9="-",O544,IF($R$9="в кассу предприятия",O544,IF($R$9="на р/счет.",O544*1.075,"-")))</f>
        <v>499</v>
      </c>
      <c r="R544" s="166"/>
      <c r="S544" s="167">
        <f t="shared" si="189"/>
        <v>0</v>
      </c>
      <c r="T544" s="168">
        <f t="shared" si="190"/>
        <v>0</v>
      </c>
      <c r="U544" s="169" t="s">
        <v>36</v>
      </c>
      <c r="V544" s="170" t="s">
        <v>2455</v>
      </c>
      <c r="W544" s="169"/>
      <c r="X544" s="160" t="s">
        <v>2469</v>
      </c>
      <c r="Y544" s="160"/>
      <c r="Z544" s="160" t="s">
        <v>45</v>
      </c>
      <c r="AA544" s="171" t="s">
        <v>2463</v>
      </c>
    </row>
    <row r="545" spans="1:27" s="172" customFormat="1" x14ac:dyDescent="0.35">
      <c r="A545" s="157">
        <v>15</v>
      </c>
      <c r="B545" s="158" t="s">
        <v>925</v>
      </c>
      <c r="C545" s="159" t="s">
        <v>39</v>
      </c>
      <c r="D545" s="158" t="s">
        <v>876</v>
      </c>
      <c r="E545" s="160" t="s">
        <v>886</v>
      </c>
      <c r="F545" s="160" t="s">
        <v>887</v>
      </c>
      <c r="G545" s="160" t="s">
        <v>926</v>
      </c>
      <c r="H545" s="161" t="s">
        <v>98</v>
      </c>
      <c r="I545" s="162" t="s">
        <v>45</v>
      </c>
      <c r="J545" s="162"/>
      <c r="K545" s="162" t="s">
        <v>45</v>
      </c>
      <c r="L545" s="163" t="s">
        <v>2453</v>
      </c>
      <c r="M545" s="163">
        <v>5</v>
      </c>
      <c r="N545" s="148">
        <v>7.02</v>
      </c>
      <c r="O545" s="149">
        <f t="shared" ref="O545:O546" si="208">N545*$R$8</f>
        <v>595.71719999999993</v>
      </c>
      <c r="P545" s="164">
        <f t="shared" ref="P545:P546" si="209">IF($R$9="-",N545,IF($R$9="в кассу предприятия",N545,IF($R$9="на р/счет.",N545*1.075,"-")))</f>
        <v>7.02</v>
      </c>
      <c r="Q545" s="165">
        <f t="shared" ref="Q545:Q546" si="210">IF($R$9="-",O545,IF($R$9="в кассу предприятия",O545,IF($R$9="на р/счет.",O545*1.075,"-")))</f>
        <v>595.71719999999993</v>
      </c>
      <c r="R545" s="166"/>
      <c r="S545" s="167">
        <f t="shared" si="189"/>
        <v>0</v>
      </c>
      <c r="T545" s="168">
        <f t="shared" si="190"/>
        <v>0</v>
      </c>
      <c r="U545" s="169"/>
      <c r="V545" s="170" t="s">
        <v>2455</v>
      </c>
      <c r="W545" s="169"/>
      <c r="X545" s="160" t="s">
        <v>2485</v>
      </c>
      <c r="Y545" s="160"/>
      <c r="Z545" s="160" t="s">
        <v>45</v>
      </c>
      <c r="AA545" s="171" t="s">
        <v>2463</v>
      </c>
    </row>
    <row r="546" spans="1:27" s="126" customFormat="1" hidden="1" x14ac:dyDescent="0.35">
      <c r="A546" s="144">
        <v>0</v>
      </c>
      <c r="B546" s="109" t="s">
        <v>927</v>
      </c>
      <c r="C546" s="110" t="s">
        <v>39</v>
      </c>
      <c r="D546" s="109" t="s">
        <v>876</v>
      </c>
      <c r="E546" s="115" t="s">
        <v>886</v>
      </c>
      <c r="F546" s="115" t="s">
        <v>887</v>
      </c>
      <c r="G546" s="115" t="s">
        <v>928</v>
      </c>
      <c r="H546" s="116" t="s">
        <v>98</v>
      </c>
      <c r="I546" s="117" t="s">
        <v>45</v>
      </c>
      <c r="J546" s="117"/>
      <c r="K546" s="117" t="s">
        <v>45</v>
      </c>
      <c r="L546" s="114" t="s">
        <v>2453</v>
      </c>
      <c r="M546" s="114">
        <v>5</v>
      </c>
      <c r="N546" s="148">
        <v>8.06</v>
      </c>
      <c r="O546" s="149">
        <f t="shared" si="208"/>
        <v>683.97160000000008</v>
      </c>
      <c r="P546" s="118">
        <f t="shared" si="209"/>
        <v>8.06</v>
      </c>
      <c r="Q546" s="119">
        <f t="shared" si="210"/>
        <v>683.97160000000008</v>
      </c>
      <c r="R546" s="120"/>
      <c r="S546" s="121">
        <f t="shared" si="189"/>
        <v>0</v>
      </c>
      <c r="T546" s="122">
        <f t="shared" si="190"/>
        <v>0</v>
      </c>
      <c r="U546" s="123"/>
      <c r="V546" s="124" t="s">
        <v>2455</v>
      </c>
      <c r="W546" s="123"/>
      <c r="X546" s="115" t="s">
        <v>2469</v>
      </c>
      <c r="Y546" s="115"/>
      <c r="Z546" s="115" t="s">
        <v>45</v>
      </c>
      <c r="AA546" s="125" t="s">
        <v>2463</v>
      </c>
    </row>
    <row r="547" spans="1:27" s="172" customFormat="1" x14ac:dyDescent="0.35">
      <c r="A547" s="157" t="s">
        <v>3900</v>
      </c>
      <c r="B547" s="158" t="s">
        <v>3205</v>
      </c>
      <c r="C547" s="159" t="s">
        <v>208</v>
      </c>
      <c r="D547" s="158" t="s">
        <v>876</v>
      </c>
      <c r="E547" s="173" t="s">
        <v>886</v>
      </c>
      <c r="F547" s="173" t="s">
        <v>887</v>
      </c>
      <c r="G547" s="173"/>
      <c r="H547" s="174" t="s">
        <v>64</v>
      </c>
      <c r="I547" s="175" t="s">
        <v>53</v>
      </c>
      <c r="J547" s="175"/>
      <c r="K547" s="175"/>
      <c r="L547" s="163" t="s">
        <v>2452</v>
      </c>
      <c r="M547" s="163">
        <v>5</v>
      </c>
      <c r="N547" s="49">
        <f>O547/$R$8</f>
        <v>3.240631628564695</v>
      </c>
      <c r="O547" s="47">
        <v>275</v>
      </c>
      <c r="P547" s="176">
        <f>IF($R$9="-",N547,IF($R$9="в кассу предприятия",N547,IF($R$9="на р/счет.",N547*1.075,"-")))</f>
        <v>3.240631628564695</v>
      </c>
      <c r="Q547" s="177">
        <f>IF($R$9="-",O547,IF($R$9="в кассу предприятия",O547,IF($R$9="на р/счет.",O547*1.075,"-")))</f>
        <v>275</v>
      </c>
      <c r="R547" s="166"/>
      <c r="S547" s="167">
        <f t="shared" si="189"/>
        <v>0</v>
      </c>
      <c r="T547" s="168">
        <f t="shared" si="190"/>
        <v>0</v>
      </c>
      <c r="U547" s="169"/>
      <c r="V547" s="170" t="s">
        <v>2455</v>
      </c>
      <c r="W547" s="169"/>
      <c r="X547" s="160"/>
      <c r="Y547" s="160"/>
      <c r="Z547" s="160"/>
      <c r="AA547" s="171" t="s">
        <v>2463</v>
      </c>
    </row>
    <row r="548" spans="1:27" s="172" customFormat="1" x14ac:dyDescent="0.35">
      <c r="A548" s="157">
        <v>45</v>
      </c>
      <c r="B548" s="158" t="s">
        <v>929</v>
      </c>
      <c r="C548" s="159" t="s">
        <v>39</v>
      </c>
      <c r="D548" s="158" t="s">
        <v>876</v>
      </c>
      <c r="E548" s="160" t="s">
        <v>930</v>
      </c>
      <c r="F548" s="160" t="s">
        <v>931</v>
      </c>
      <c r="G548" s="160" t="s">
        <v>932</v>
      </c>
      <c r="H548" s="161" t="s">
        <v>64</v>
      </c>
      <c r="I548" s="162" t="s">
        <v>103</v>
      </c>
      <c r="J548" s="162"/>
      <c r="K548" s="162" t="s">
        <v>45</v>
      </c>
      <c r="L548" s="163" t="s">
        <v>2453</v>
      </c>
      <c r="M548" s="163">
        <v>5</v>
      </c>
      <c r="N548" s="46">
        <v>12.72</v>
      </c>
      <c r="O548" s="101">
        <f>N548*$R$8</f>
        <v>1079.4192</v>
      </c>
      <c r="P548" s="164">
        <f t="shared" ref="P548" si="211">IF($R$9="-",N548,IF($R$9="в кассу предприятия",N548,IF($R$9="на р/счет.",N548*1.075,"-")))</f>
        <v>12.72</v>
      </c>
      <c r="Q548" s="165">
        <f t="shared" ref="Q548" si="212">IF($R$9="-",O548,IF($R$9="в кассу предприятия",O548,IF($R$9="на р/счет.",O548*1.075,"-")))</f>
        <v>1079.4192</v>
      </c>
      <c r="R548" s="166"/>
      <c r="S548" s="167">
        <f t="shared" si="189"/>
        <v>0</v>
      </c>
      <c r="T548" s="168">
        <f t="shared" si="190"/>
        <v>0</v>
      </c>
      <c r="U548" s="169"/>
      <c r="V548" s="170" t="s">
        <v>2455</v>
      </c>
      <c r="W548" s="163"/>
      <c r="X548" s="160" t="s">
        <v>2469</v>
      </c>
      <c r="Y548" s="160"/>
      <c r="Z548" s="160" t="s">
        <v>45</v>
      </c>
      <c r="AA548" s="171" t="s">
        <v>2463</v>
      </c>
    </row>
    <row r="549" spans="1:27" s="172" customFormat="1" x14ac:dyDescent="0.35">
      <c r="A549" s="157" t="s">
        <v>3900</v>
      </c>
      <c r="B549" s="158" t="s">
        <v>3206</v>
      </c>
      <c r="C549" s="159" t="s">
        <v>208</v>
      </c>
      <c r="D549" s="158" t="s">
        <v>876</v>
      </c>
      <c r="E549" s="173" t="s">
        <v>930</v>
      </c>
      <c r="F549" s="173" t="s">
        <v>931</v>
      </c>
      <c r="G549" s="173"/>
      <c r="H549" s="174" t="s">
        <v>64</v>
      </c>
      <c r="I549" s="175" t="s">
        <v>53</v>
      </c>
      <c r="J549" s="175"/>
      <c r="K549" s="175"/>
      <c r="L549" s="163" t="s">
        <v>2452</v>
      </c>
      <c r="M549" s="163">
        <v>5</v>
      </c>
      <c r="N549" s="49">
        <f>O549/$R$8</f>
        <v>2.934244638227669</v>
      </c>
      <c r="O549" s="47">
        <v>249</v>
      </c>
      <c r="P549" s="176">
        <f>IF($R$9="-",N549,IF($R$9="в кассу предприятия",N549,IF($R$9="на р/счет.",N549*1.075,"-")))</f>
        <v>2.934244638227669</v>
      </c>
      <c r="Q549" s="177">
        <f>IF($R$9="-",O549,IF($R$9="в кассу предприятия",O549,IF($R$9="на р/счет.",O549*1.075,"-")))</f>
        <v>249</v>
      </c>
      <c r="R549" s="166"/>
      <c r="S549" s="167">
        <f t="shared" si="189"/>
        <v>0</v>
      </c>
      <c r="T549" s="168">
        <f t="shared" si="190"/>
        <v>0</v>
      </c>
      <c r="U549" s="169"/>
      <c r="V549" s="170" t="s">
        <v>2455</v>
      </c>
      <c r="W549" s="169"/>
      <c r="X549" s="160"/>
      <c r="Y549" s="160"/>
      <c r="Z549" s="160"/>
      <c r="AA549" s="171" t="s">
        <v>2463</v>
      </c>
    </row>
    <row r="550" spans="1:27" s="172" customFormat="1" x14ac:dyDescent="0.35">
      <c r="A550" s="157">
        <v>18</v>
      </c>
      <c r="B550" s="158" t="s">
        <v>933</v>
      </c>
      <c r="C550" s="159" t="s">
        <v>39</v>
      </c>
      <c r="D550" s="158" t="s">
        <v>876</v>
      </c>
      <c r="E550" s="160" t="s">
        <v>934</v>
      </c>
      <c r="F550" s="160" t="s">
        <v>935</v>
      </c>
      <c r="G550" s="160" t="s">
        <v>936</v>
      </c>
      <c r="H550" s="161" t="s">
        <v>50</v>
      </c>
      <c r="I550" s="162" t="s">
        <v>103</v>
      </c>
      <c r="J550" s="162"/>
      <c r="K550" s="162" t="s">
        <v>45</v>
      </c>
      <c r="L550" s="163" t="s">
        <v>2453</v>
      </c>
      <c r="M550" s="163">
        <v>1</v>
      </c>
      <c r="N550" s="46">
        <v>22.76</v>
      </c>
      <c r="O550" s="101">
        <f t="shared" ref="O550:O552" si="213">N550*$R$8</f>
        <v>1931.4136000000001</v>
      </c>
      <c r="P550" s="164">
        <f t="shared" ref="P550:P552" si="214">IF($R$9="-",N550,IF($R$9="в кассу предприятия",N550,IF($R$9="на р/счет.",N550*1.075,"-")))</f>
        <v>22.76</v>
      </c>
      <c r="Q550" s="165">
        <f t="shared" ref="Q550:Q552" si="215">IF($R$9="-",O550,IF($R$9="в кассу предприятия",O550,IF($R$9="на р/счет.",O550*1.075,"-")))</f>
        <v>1931.4136000000001</v>
      </c>
      <c r="R550" s="166"/>
      <c r="S550" s="167">
        <f t="shared" si="189"/>
        <v>0</v>
      </c>
      <c r="T550" s="168">
        <f t="shared" si="190"/>
        <v>0</v>
      </c>
      <c r="U550" s="169"/>
      <c r="V550" s="170" t="s">
        <v>2455</v>
      </c>
      <c r="W550" s="163"/>
      <c r="X550" s="160" t="s">
        <v>2469</v>
      </c>
      <c r="Y550" s="160"/>
      <c r="Z550" s="160" t="s">
        <v>45</v>
      </c>
      <c r="AA550" s="171" t="s">
        <v>2463</v>
      </c>
    </row>
    <row r="551" spans="1:27" s="172" customFormat="1" x14ac:dyDescent="0.35">
      <c r="A551" s="157">
        <v>20</v>
      </c>
      <c r="B551" s="158" t="s">
        <v>937</v>
      </c>
      <c r="C551" s="159" t="s">
        <v>39</v>
      </c>
      <c r="D551" s="158" t="s">
        <v>876</v>
      </c>
      <c r="E551" s="160" t="s">
        <v>938</v>
      </c>
      <c r="F551" s="160" t="s">
        <v>939</v>
      </c>
      <c r="G551" s="160" t="s">
        <v>940</v>
      </c>
      <c r="H551" s="161" t="s">
        <v>98</v>
      </c>
      <c r="I551" s="162" t="s">
        <v>51</v>
      </c>
      <c r="J551" s="162"/>
      <c r="K551" s="162" t="s">
        <v>45</v>
      </c>
      <c r="L551" s="163" t="s">
        <v>2453</v>
      </c>
      <c r="M551" s="163">
        <v>5</v>
      </c>
      <c r="N551" s="46">
        <v>9.1</v>
      </c>
      <c r="O551" s="47">
        <f t="shared" si="213"/>
        <v>772.226</v>
      </c>
      <c r="P551" s="164">
        <f t="shared" si="214"/>
        <v>9.1</v>
      </c>
      <c r="Q551" s="165">
        <f t="shared" si="215"/>
        <v>772.226</v>
      </c>
      <c r="R551" s="166"/>
      <c r="S551" s="167">
        <f t="shared" si="189"/>
        <v>0</v>
      </c>
      <c r="T551" s="168">
        <f t="shared" si="190"/>
        <v>0</v>
      </c>
      <c r="U551" s="169"/>
      <c r="V551" s="170" t="s">
        <v>2455</v>
      </c>
      <c r="W551" s="169"/>
      <c r="X551" s="160" t="s">
        <v>2469</v>
      </c>
      <c r="Y551" s="160"/>
      <c r="Z551" s="160" t="s">
        <v>45</v>
      </c>
      <c r="AA551" s="171" t="s">
        <v>2463</v>
      </c>
    </row>
    <row r="552" spans="1:27" s="172" customFormat="1" x14ac:dyDescent="0.35">
      <c r="A552" s="157">
        <v>20</v>
      </c>
      <c r="B552" s="158" t="s">
        <v>941</v>
      </c>
      <c r="C552" s="159" t="s">
        <v>39</v>
      </c>
      <c r="D552" s="158" t="s">
        <v>876</v>
      </c>
      <c r="E552" s="160" t="s">
        <v>938</v>
      </c>
      <c r="F552" s="160" t="s">
        <v>939</v>
      </c>
      <c r="G552" s="160" t="s">
        <v>942</v>
      </c>
      <c r="H552" s="161" t="s">
        <v>98</v>
      </c>
      <c r="I552" s="162" t="s">
        <v>51</v>
      </c>
      <c r="J552" s="162"/>
      <c r="K552" s="162" t="s">
        <v>45</v>
      </c>
      <c r="L552" s="163" t="s">
        <v>2453</v>
      </c>
      <c r="M552" s="163">
        <v>5</v>
      </c>
      <c r="N552" s="46">
        <v>7.58</v>
      </c>
      <c r="O552" s="47">
        <f t="shared" si="213"/>
        <v>643.23879999999997</v>
      </c>
      <c r="P552" s="164">
        <f t="shared" si="214"/>
        <v>7.58</v>
      </c>
      <c r="Q552" s="165">
        <f t="shared" si="215"/>
        <v>643.23879999999997</v>
      </c>
      <c r="R552" s="166"/>
      <c r="S552" s="167">
        <f t="shared" si="189"/>
        <v>0</v>
      </c>
      <c r="T552" s="168">
        <f t="shared" si="190"/>
        <v>0</v>
      </c>
      <c r="U552" s="169"/>
      <c r="V552" s="170" t="s">
        <v>2455</v>
      </c>
      <c r="W552" s="169"/>
      <c r="X552" s="160" t="s">
        <v>2469</v>
      </c>
      <c r="Y552" s="160"/>
      <c r="Z552" s="160" t="s">
        <v>45</v>
      </c>
      <c r="AA552" s="171" t="s">
        <v>2463</v>
      </c>
    </row>
    <row r="553" spans="1:27" s="172" customFormat="1" x14ac:dyDescent="0.35">
      <c r="A553" s="157">
        <v>11</v>
      </c>
      <c r="B553" s="158" t="s">
        <v>943</v>
      </c>
      <c r="C553" s="159" t="s">
        <v>208</v>
      </c>
      <c r="D553" s="158" t="s">
        <v>876</v>
      </c>
      <c r="E553" s="160" t="s">
        <v>938</v>
      </c>
      <c r="F553" s="160" t="s">
        <v>939</v>
      </c>
      <c r="G553" s="160" t="s">
        <v>944</v>
      </c>
      <c r="H553" s="161" t="s">
        <v>251</v>
      </c>
      <c r="I553" s="162" t="s">
        <v>45</v>
      </c>
      <c r="J553" s="162"/>
      <c r="K553" s="162" t="s">
        <v>45</v>
      </c>
      <c r="L553" s="163" t="s">
        <v>2453</v>
      </c>
      <c r="M553" s="163">
        <v>5</v>
      </c>
      <c r="N553" s="49">
        <f>O553/$R$8</f>
        <v>3.4763139288239455</v>
      </c>
      <c r="O553" s="47">
        <v>295</v>
      </c>
      <c r="P553" s="176">
        <f>IF($R$9="-",N553,IF($R$9="в кассу предприятия",N553,IF($R$9="на р/счет.",N553*1.075,"-")))</f>
        <v>3.4763139288239455</v>
      </c>
      <c r="Q553" s="177">
        <f>IF($R$9="-",O553,IF($R$9="в кассу предприятия",O553,IF($R$9="на р/счет.",O553*1.075,"-")))</f>
        <v>295</v>
      </c>
      <c r="R553" s="166"/>
      <c r="S553" s="167">
        <f t="shared" si="189"/>
        <v>0</v>
      </c>
      <c r="T553" s="168">
        <f t="shared" si="190"/>
        <v>0</v>
      </c>
      <c r="U553" s="169" t="s">
        <v>36</v>
      </c>
      <c r="V553" s="170" t="s">
        <v>2455</v>
      </c>
      <c r="W553" s="169"/>
      <c r="X553" s="160" t="s">
        <v>2469</v>
      </c>
      <c r="Y553" s="160"/>
      <c r="Z553" s="160" t="s">
        <v>45</v>
      </c>
      <c r="AA553" s="171" t="s">
        <v>2463</v>
      </c>
    </row>
    <row r="554" spans="1:27" s="172" customFormat="1" x14ac:dyDescent="0.35">
      <c r="A554" s="157">
        <v>35</v>
      </c>
      <c r="B554" s="158" t="s">
        <v>945</v>
      </c>
      <c r="C554" s="159" t="s">
        <v>39</v>
      </c>
      <c r="D554" s="158" t="s">
        <v>876</v>
      </c>
      <c r="E554" s="160" t="s">
        <v>938</v>
      </c>
      <c r="F554" s="160" t="s">
        <v>946</v>
      </c>
      <c r="G554" s="160" t="s">
        <v>947</v>
      </c>
      <c r="H554" s="161" t="s">
        <v>251</v>
      </c>
      <c r="I554" s="162" t="s">
        <v>45</v>
      </c>
      <c r="J554" s="162"/>
      <c r="K554" s="162" t="s">
        <v>45</v>
      </c>
      <c r="L554" s="163" t="s">
        <v>2453</v>
      </c>
      <c r="M554" s="163">
        <v>5</v>
      </c>
      <c r="N554" s="46">
        <v>4.54</v>
      </c>
      <c r="O554" s="47">
        <f t="shared" ref="O554:O555" si="216">N554*$R$8</f>
        <v>385.26440000000002</v>
      </c>
      <c r="P554" s="164">
        <f t="shared" ref="P554:P555" si="217">IF($R$9="-",N554,IF($R$9="в кассу предприятия",N554,IF($R$9="на р/счет.",N554*1.075,"-")))</f>
        <v>4.54</v>
      </c>
      <c r="Q554" s="165">
        <f t="shared" ref="Q554:Q555" si="218">IF($R$9="-",O554,IF($R$9="в кассу предприятия",O554,IF($R$9="на р/счет.",O554*1.075,"-")))</f>
        <v>385.26440000000002</v>
      </c>
      <c r="R554" s="166"/>
      <c r="S554" s="167">
        <f t="shared" si="189"/>
        <v>0</v>
      </c>
      <c r="T554" s="168">
        <f t="shared" si="190"/>
        <v>0</v>
      </c>
      <c r="U554" s="169"/>
      <c r="V554" s="170" t="s">
        <v>2455</v>
      </c>
      <c r="W554" s="169"/>
      <c r="X554" s="160" t="s">
        <v>2469</v>
      </c>
      <c r="Y554" s="160"/>
      <c r="Z554" s="160" t="s">
        <v>45</v>
      </c>
      <c r="AA554" s="171" t="s">
        <v>2463</v>
      </c>
    </row>
    <row r="555" spans="1:27" s="172" customFormat="1" x14ac:dyDescent="0.35">
      <c r="A555" s="157">
        <v>30</v>
      </c>
      <c r="B555" s="158" t="s">
        <v>948</v>
      </c>
      <c r="C555" s="159" t="s">
        <v>39</v>
      </c>
      <c r="D555" s="158" t="s">
        <v>876</v>
      </c>
      <c r="E555" s="160" t="s">
        <v>938</v>
      </c>
      <c r="F555" s="160" t="s">
        <v>939</v>
      </c>
      <c r="G555" s="160" t="s">
        <v>949</v>
      </c>
      <c r="H555" s="161" t="s">
        <v>98</v>
      </c>
      <c r="I555" s="162" t="s">
        <v>51</v>
      </c>
      <c r="J555" s="162"/>
      <c r="K555" s="162" t="s">
        <v>45</v>
      </c>
      <c r="L555" s="163" t="s">
        <v>2453</v>
      </c>
      <c r="M555" s="163">
        <v>5</v>
      </c>
      <c r="N555" s="46">
        <v>8.11</v>
      </c>
      <c r="O555" s="47">
        <f t="shared" si="216"/>
        <v>688.2145999999999</v>
      </c>
      <c r="P555" s="164">
        <f t="shared" si="217"/>
        <v>8.11</v>
      </c>
      <c r="Q555" s="165">
        <f t="shared" si="218"/>
        <v>688.2145999999999</v>
      </c>
      <c r="R555" s="166"/>
      <c r="S555" s="167">
        <f t="shared" si="189"/>
        <v>0</v>
      </c>
      <c r="T555" s="168">
        <f t="shared" si="190"/>
        <v>0</v>
      </c>
      <c r="U555" s="169"/>
      <c r="V555" s="170" t="s">
        <v>2455</v>
      </c>
      <c r="W555" s="169"/>
      <c r="X555" s="160" t="s">
        <v>2469</v>
      </c>
      <c r="Y555" s="160"/>
      <c r="Z555" s="160" t="s">
        <v>45</v>
      </c>
      <c r="AA555" s="171" t="s">
        <v>2463</v>
      </c>
    </row>
    <row r="556" spans="1:27" s="126" customFormat="1" hidden="1" x14ac:dyDescent="0.35">
      <c r="A556" s="144">
        <v>0</v>
      </c>
      <c r="B556" s="109" t="s">
        <v>3207</v>
      </c>
      <c r="C556" s="110" t="s">
        <v>208</v>
      </c>
      <c r="D556" s="109" t="s">
        <v>876</v>
      </c>
      <c r="E556" s="111" t="s">
        <v>3333</v>
      </c>
      <c r="F556" s="111" t="s">
        <v>3334</v>
      </c>
      <c r="G556" s="111"/>
      <c r="H556" s="112" t="s">
        <v>64</v>
      </c>
      <c r="I556" s="113"/>
      <c r="J556" s="113"/>
      <c r="K556" s="113"/>
      <c r="L556" s="114" t="s">
        <v>2452</v>
      </c>
      <c r="M556" s="114">
        <v>5</v>
      </c>
      <c r="N556" s="151">
        <f>O556/$R$8</f>
        <v>3.1227904784350695</v>
      </c>
      <c r="O556" s="149">
        <v>265</v>
      </c>
      <c r="P556" s="130">
        <f>IF($R$9="-",N556,IF($R$9="в кассу предприятия",N556,IF($R$9="на р/счет.",N556*1.075,"-")))</f>
        <v>3.1227904784350695</v>
      </c>
      <c r="Q556" s="131">
        <f>IF($R$9="-",O556,IF($R$9="в кассу предприятия",O556,IF($R$9="на р/счет.",O556*1.075,"-")))</f>
        <v>265</v>
      </c>
      <c r="R556" s="120"/>
      <c r="S556" s="121">
        <f t="shared" si="189"/>
        <v>0</v>
      </c>
      <c r="T556" s="122">
        <f t="shared" si="190"/>
        <v>0</v>
      </c>
      <c r="U556" s="123"/>
      <c r="V556" s="124" t="s">
        <v>2455</v>
      </c>
      <c r="W556" s="123"/>
      <c r="X556" s="115"/>
      <c r="Y556" s="115"/>
      <c r="Z556" s="115"/>
      <c r="AA556" s="125" t="s">
        <v>2463</v>
      </c>
    </row>
    <row r="557" spans="1:27" s="126" customFormat="1" hidden="1" x14ac:dyDescent="0.35">
      <c r="A557" s="144">
        <v>0</v>
      </c>
      <c r="B557" s="109" t="s">
        <v>950</v>
      </c>
      <c r="C557" s="110" t="s">
        <v>39</v>
      </c>
      <c r="D557" s="109" t="s">
        <v>876</v>
      </c>
      <c r="E557" s="111" t="s">
        <v>951</v>
      </c>
      <c r="F557" s="111" t="s">
        <v>952</v>
      </c>
      <c r="G557" s="111" t="s">
        <v>953</v>
      </c>
      <c r="H557" s="112" t="s">
        <v>98</v>
      </c>
      <c r="I557" s="113" t="s">
        <v>45</v>
      </c>
      <c r="J557" s="113"/>
      <c r="K557" s="113" t="s">
        <v>45</v>
      </c>
      <c r="L557" s="114" t="s">
        <v>2453</v>
      </c>
      <c r="M557" s="114">
        <v>5</v>
      </c>
      <c r="N557" s="148">
        <v>7.05</v>
      </c>
      <c r="O557" s="149">
        <f t="shared" ref="O557:O586" si="219">N557*$R$8</f>
        <v>598.26300000000003</v>
      </c>
      <c r="P557" s="118">
        <f t="shared" ref="P557:P586" si="220">IF($R$9="-",N557,IF($R$9="в кассу предприятия",N557,IF($R$9="на р/счет.",N557*1.075,"-")))</f>
        <v>7.05</v>
      </c>
      <c r="Q557" s="119">
        <f t="shared" ref="Q557:Q586" si="221">IF($R$9="-",O557,IF($R$9="в кассу предприятия",O557,IF($R$9="на р/счет.",O557*1.075,"-")))</f>
        <v>598.26300000000003</v>
      </c>
      <c r="R557" s="120"/>
      <c r="S557" s="121">
        <f t="shared" si="189"/>
        <v>0</v>
      </c>
      <c r="T557" s="122">
        <f t="shared" si="190"/>
        <v>0</v>
      </c>
      <c r="U557" s="123"/>
      <c r="V557" s="124" t="s">
        <v>2455</v>
      </c>
      <c r="W557" s="114" t="s">
        <v>2487</v>
      </c>
      <c r="X557" s="115" t="s">
        <v>2469</v>
      </c>
      <c r="Y557" s="115"/>
      <c r="Z557" s="115" t="s">
        <v>2749</v>
      </c>
      <c r="AA557" s="125" t="s">
        <v>2463</v>
      </c>
    </row>
    <row r="558" spans="1:27" s="126" customFormat="1" hidden="1" x14ac:dyDescent="0.35">
      <c r="A558" s="144">
        <v>0</v>
      </c>
      <c r="B558" s="109" t="s">
        <v>954</v>
      </c>
      <c r="C558" s="110" t="s">
        <v>39</v>
      </c>
      <c r="D558" s="109" t="s">
        <v>876</v>
      </c>
      <c r="E558" s="111" t="s">
        <v>951</v>
      </c>
      <c r="F558" s="111" t="s">
        <v>952</v>
      </c>
      <c r="G558" s="111" t="s">
        <v>955</v>
      </c>
      <c r="H558" s="112" t="s">
        <v>98</v>
      </c>
      <c r="I558" s="113" t="s">
        <v>45</v>
      </c>
      <c r="J558" s="113"/>
      <c r="K558" s="113" t="s">
        <v>45</v>
      </c>
      <c r="L558" s="114" t="s">
        <v>2453</v>
      </c>
      <c r="M558" s="114">
        <v>5</v>
      </c>
      <c r="N558" s="148">
        <v>7.05</v>
      </c>
      <c r="O558" s="149">
        <f t="shared" si="219"/>
        <v>598.26300000000003</v>
      </c>
      <c r="P558" s="118">
        <f t="shared" si="220"/>
        <v>7.05</v>
      </c>
      <c r="Q558" s="119">
        <f t="shared" si="221"/>
        <v>598.26300000000003</v>
      </c>
      <c r="R558" s="120"/>
      <c r="S558" s="121">
        <f t="shared" si="189"/>
        <v>0</v>
      </c>
      <c r="T558" s="122">
        <f t="shared" si="190"/>
        <v>0</v>
      </c>
      <c r="U558" s="123"/>
      <c r="V558" s="124" t="s">
        <v>2455</v>
      </c>
      <c r="W558" s="114" t="s">
        <v>2487</v>
      </c>
      <c r="X558" s="115" t="s">
        <v>2469</v>
      </c>
      <c r="Y558" s="115"/>
      <c r="Z558" s="115" t="s">
        <v>2750</v>
      </c>
      <c r="AA558" s="125" t="s">
        <v>2463</v>
      </c>
    </row>
    <row r="559" spans="1:27" s="172" customFormat="1" x14ac:dyDescent="0.35">
      <c r="A559" s="157">
        <v>7</v>
      </c>
      <c r="B559" s="158" t="s">
        <v>956</v>
      </c>
      <c r="C559" s="159" t="s">
        <v>39</v>
      </c>
      <c r="D559" s="158" t="s">
        <v>876</v>
      </c>
      <c r="E559" s="160" t="s">
        <v>951</v>
      </c>
      <c r="F559" s="160" t="s">
        <v>957</v>
      </c>
      <c r="G559" s="160" t="s">
        <v>958</v>
      </c>
      <c r="H559" s="161" t="s">
        <v>64</v>
      </c>
      <c r="I559" s="162" t="s">
        <v>51</v>
      </c>
      <c r="J559" s="162"/>
      <c r="K559" s="162" t="s">
        <v>45</v>
      </c>
      <c r="L559" s="163" t="s">
        <v>2451</v>
      </c>
      <c r="M559" s="163">
        <v>5</v>
      </c>
      <c r="N559" s="46">
        <v>12.19</v>
      </c>
      <c r="O559" s="47">
        <f t="shared" si="219"/>
        <v>1034.4433999999999</v>
      </c>
      <c r="P559" s="164">
        <f t="shared" si="220"/>
        <v>12.19</v>
      </c>
      <c r="Q559" s="165">
        <f t="shared" si="221"/>
        <v>1034.4433999999999</v>
      </c>
      <c r="R559" s="166"/>
      <c r="S559" s="167">
        <f t="shared" si="189"/>
        <v>0</v>
      </c>
      <c r="T559" s="168">
        <f t="shared" si="190"/>
        <v>0</v>
      </c>
      <c r="U559" s="169"/>
      <c r="V559" s="170" t="s">
        <v>2455</v>
      </c>
      <c r="W559" s="169"/>
      <c r="X559" s="160" t="s">
        <v>2751</v>
      </c>
      <c r="Y559" s="160"/>
      <c r="Z559" s="160" t="s">
        <v>2752</v>
      </c>
      <c r="AA559" s="171" t="s">
        <v>2463</v>
      </c>
    </row>
    <row r="560" spans="1:27" s="126" customFormat="1" hidden="1" x14ac:dyDescent="0.35">
      <c r="A560" s="156">
        <v>0</v>
      </c>
      <c r="B560" s="109" t="s">
        <v>959</v>
      </c>
      <c r="C560" s="110" t="s">
        <v>39</v>
      </c>
      <c r="D560" s="109" t="s">
        <v>876</v>
      </c>
      <c r="E560" s="115" t="s">
        <v>951</v>
      </c>
      <c r="F560" s="115" t="s">
        <v>957</v>
      </c>
      <c r="G560" s="115" t="s">
        <v>960</v>
      </c>
      <c r="H560" s="116" t="s">
        <v>64</v>
      </c>
      <c r="I560" s="117" t="s">
        <v>51</v>
      </c>
      <c r="J560" s="117"/>
      <c r="K560" s="117" t="s">
        <v>45</v>
      </c>
      <c r="L560" s="114" t="s">
        <v>2451</v>
      </c>
      <c r="M560" s="114">
        <v>5</v>
      </c>
      <c r="N560" s="46">
        <v>12.19</v>
      </c>
      <c r="O560" s="47">
        <f t="shared" si="219"/>
        <v>1034.4433999999999</v>
      </c>
      <c r="P560" s="118">
        <f t="shared" si="220"/>
        <v>12.19</v>
      </c>
      <c r="Q560" s="119">
        <f t="shared" si="221"/>
        <v>1034.4433999999999</v>
      </c>
      <c r="R560" s="120"/>
      <c r="S560" s="121">
        <f t="shared" si="189"/>
        <v>0</v>
      </c>
      <c r="T560" s="122">
        <f t="shared" si="190"/>
        <v>0</v>
      </c>
      <c r="U560" s="123"/>
      <c r="V560" s="124" t="s">
        <v>2455</v>
      </c>
      <c r="W560" s="123"/>
      <c r="X560" s="115" t="s">
        <v>2751</v>
      </c>
      <c r="Y560" s="115"/>
      <c r="Z560" s="115" t="s">
        <v>2753</v>
      </c>
      <c r="AA560" s="147" t="s">
        <v>2463</v>
      </c>
    </row>
    <row r="561" spans="1:27" s="126" customFormat="1" hidden="1" x14ac:dyDescent="0.35">
      <c r="A561" s="144">
        <v>0</v>
      </c>
      <c r="B561" s="109" t="s">
        <v>961</v>
      </c>
      <c r="C561" s="110" t="s">
        <v>39</v>
      </c>
      <c r="D561" s="109" t="s">
        <v>876</v>
      </c>
      <c r="E561" s="115" t="s">
        <v>951</v>
      </c>
      <c r="F561" s="115" t="s">
        <v>957</v>
      </c>
      <c r="G561" s="115" t="s">
        <v>962</v>
      </c>
      <c r="H561" s="116" t="s">
        <v>64</v>
      </c>
      <c r="I561" s="117" t="s">
        <v>51</v>
      </c>
      <c r="J561" s="117"/>
      <c r="K561" s="117" t="s">
        <v>45</v>
      </c>
      <c r="L561" s="114" t="s">
        <v>2451</v>
      </c>
      <c r="M561" s="114">
        <v>5</v>
      </c>
      <c r="N561" s="46">
        <v>12.19</v>
      </c>
      <c r="O561" s="47">
        <f t="shared" si="219"/>
        <v>1034.4433999999999</v>
      </c>
      <c r="P561" s="118">
        <f t="shared" si="220"/>
        <v>12.19</v>
      </c>
      <c r="Q561" s="119">
        <f t="shared" si="221"/>
        <v>1034.4433999999999</v>
      </c>
      <c r="R561" s="120"/>
      <c r="S561" s="121">
        <f t="shared" si="189"/>
        <v>0</v>
      </c>
      <c r="T561" s="122">
        <f t="shared" si="190"/>
        <v>0</v>
      </c>
      <c r="U561" s="123"/>
      <c r="V561" s="124" t="s">
        <v>2455</v>
      </c>
      <c r="W561" s="123"/>
      <c r="X561" s="115" t="s">
        <v>2751</v>
      </c>
      <c r="Y561" s="115"/>
      <c r="Z561" s="115" t="s">
        <v>2754</v>
      </c>
      <c r="AA561" s="147" t="s">
        <v>2463</v>
      </c>
    </row>
    <row r="562" spans="1:27" s="126" customFormat="1" hidden="1" x14ac:dyDescent="0.35">
      <c r="A562" s="156">
        <v>0</v>
      </c>
      <c r="B562" s="109" t="s">
        <v>963</v>
      </c>
      <c r="C562" s="110" t="s">
        <v>39</v>
      </c>
      <c r="D562" s="109" t="s">
        <v>876</v>
      </c>
      <c r="E562" s="115" t="s">
        <v>951</v>
      </c>
      <c r="F562" s="115" t="s">
        <v>957</v>
      </c>
      <c r="G562" s="115" t="s">
        <v>964</v>
      </c>
      <c r="H562" s="116" t="s">
        <v>64</v>
      </c>
      <c r="I562" s="117" t="s">
        <v>51</v>
      </c>
      <c r="J562" s="117"/>
      <c r="K562" s="117" t="s">
        <v>45</v>
      </c>
      <c r="L562" s="114" t="s">
        <v>2451</v>
      </c>
      <c r="M562" s="114">
        <v>5</v>
      </c>
      <c r="N562" s="46">
        <v>12.19</v>
      </c>
      <c r="O562" s="47">
        <f t="shared" si="219"/>
        <v>1034.4433999999999</v>
      </c>
      <c r="P562" s="118">
        <f t="shared" si="220"/>
        <v>12.19</v>
      </c>
      <c r="Q562" s="119">
        <f t="shared" si="221"/>
        <v>1034.4433999999999</v>
      </c>
      <c r="R562" s="120"/>
      <c r="S562" s="121">
        <f t="shared" si="189"/>
        <v>0</v>
      </c>
      <c r="T562" s="122">
        <f t="shared" si="190"/>
        <v>0</v>
      </c>
      <c r="U562" s="123"/>
      <c r="V562" s="124" t="s">
        <v>2455</v>
      </c>
      <c r="W562" s="123"/>
      <c r="X562" s="115" t="s">
        <v>2751</v>
      </c>
      <c r="Y562" s="115"/>
      <c r="Z562" s="115" t="s">
        <v>2755</v>
      </c>
      <c r="AA562" s="147" t="s">
        <v>2463</v>
      </c>
    </row>
    <row r="563" spans="1:27" s="126" customFormat="1" hidden="1" x14ac:dyDescent="0.35">
      <c r="A563" s="144">
        <v>0</v>
      </c>
      <c r="B563" s="109" t="s">
        <v>965</v>
      </c>
      <c r="C563" s="110" t="s">
        <v>39</v>
      </c>
      <c r="D563" s="109" t="s">
        <v>876</v>
      </c>
      <c r="E563" s="111" t="s">
        <v>951</v>
      </c>
      <c r="F563" s="111" t="s">
        <v>952</v>
      </c>
      <c r="G563" s="111" t="s">
        <v>966</v>
      </c>
      <c r="H563" s="112" t="s">
        <v>98</v>
      </c>
      <c r="I563" s="113" t="s">
        <v>45</v>
      </c>
      <c r="J563" s="113"/>
      <c r="K563" s="113" t="s">
        <v>45</v>
      </c>
      <c r="L563" s="114" t="s">
        <v>2453</v>
      </c>
      <c r="M563" s="114">
        <v>5</v>
      </c>
      <c r="N563" s="148">
        <v>7.05</v>
      </c>
      <c r="O563" s="149">
        <f t="shared" si="219"/>
        <v>598.26300000000003</v>
      </c>
      <c r="P563" s="118">
        <f t="shared" si="220"/>
        <v>7.05</v>
      </c>
      <c r="Q563" s="119">
        <f t="shared" si="221"/>
        <v>598.26300000000003</v>
      </c>
      <c r="R563" s="120"/>
      <c r="S563" s="121">
        <f t="shared" si="189"/>
        <v>0</v>
      </c>
      <c r="T563" s="122">
        <f t="shared" si="190"/>
        <v>0</v>
      </c>
      <c r="U563" s="123"/>
      <c r="V563" s="124" t="s">
        <v>2455</v>
      </c>
      <c r="W563" s="114" t="s">
        <v>2487</v>
      </c>
      <c r="X563" s="115" t="s">
        <v>2469</v>
      </c>
      <c r="Y563" s="115"/>
      <c r="Z563" s="115" t="s">
        <v>2756</v>
      </c>
      <c r="AA563" s="125" t="s">
        <v>2463</v>
      </c>
    </row>
    <row r="564" spans="1:27" s="126" customFormat="1" hidden="1" x14ac:dyDescent="0.35">
      <c r="A564" s="144">
        <v>0</v>
      </c>
      <c r="B564" s="109" t="s">
        <v>967</v>
      </c>
      <c r="C564" s="110" t="s">
        <v>39</v>
      </c>
      <c r="D564" s="109" t="s">
        <v>876</v>
      </c>
      <c r="E564" s="111" t="s">
        <v>951</v>
      </c>
      <c r="F564" s="111" t="s">
        <v>952</v>
      </c>
      <c r="G564" s="111" t="s">
        <v>968</v>
      </c>
      <c r="H564" s="112" t="s">
        <v>98</v>
      </c>
      <c r="I564" s="113" t="s">
        <v>45</v>
      </c>
      <c r="J564" s="113"/>
      <c r="K564" s="113" t="s">
        <v>45</v>
      </c>
      <c r="L564" s="114" t="s">
        <v>2453</v>
      </c>
      <c r="M564" s="114">
        <v>5</v>
      </c>
      <c r="N564" s="148">
        <v>7.05</v>
      </c>
      <c r="O564" s="149">
        <f t="shared" si="219"/>
        <v>598.26300000000003</v>
      </c>
      <c r="P564" s="118">
        <f t="shared" si="220"/>
        <v>7.05</v>
      </c>
      <c r="Q564" s="119">
        <f t="shared" si="221"/>
        <v>598.26300000000003</v>
      </c>
      <c r="R564" s="120"/>
      <c r="S564" s="121">
        <f t="shared" si="189"/>
        <v>0</v>
      </c>
      <c r="T564" s="122">
        <f t="shared" si="190"/>
        <v>0</v>
      </c>
      <c r="U564" s="123"/>
      <c r="V564" s="124" t="s">
        <v>2455</v>
      </c>
      <c r="W564" s="114" t="s">
        <v>2487</v>
      </c>
      <c r="X564" s="115" t="s">
        <v>2469</v>
      </c>
      <c r="Y564" s="115"/>
      <c r="Z564" s="115" t="s">
        <v>2757</v>
      </c>
      <c r="AA564" s="125" t="s">
        <v>2463</v>
      </c>
    </row>
    <row r="565" spans="1:27" s="126" customFormat="1" hidden="1" x14ac:dyDescent="0.35">
      <c r="A565" s="144">
        <v>0</v>
      </c>
      <c r="B565" s="109" t="s">
        <v>969</v>
      </c>
      <c r="C565" s="110" t="s">
        <v>39</v>
      </c>
      <c r="D565" s="109" t="s">
        <v>876</v>
      </c>
      <c r="E565" s="111" t="s">
        <v>951</v>
      </c>
      <c r="F565" s="111" t="s">
        <v>952</v>
      </c>
      <c r="G565" s="111" t="s">
        <v>970</v>
      </c>
      <c r="H565" s="112" t="s">
        <v>98</v>
      </c>
      <c r="I565" s="113" t="s">
        <v>45</v>
      </c>
      <c r="J565" s="113"/>
      <c r="K565" s="113" t="s">
        <v>45</v>
      </c>
      <c r="L565" s="114" t="s">
        <v>2453</v>
      </c>
      <c r="M565" s="114">
        <v>5</v>
      </c>
      <c r="N565" s="148">
        <v>7.05</v>
      </c>
      <c r="O565" s="149">
        <f t="shared" si="219"/>
        <v>598.26300000000003</v>
      </c>
      <c r="P565" s="118">
        <f t="shared" si="220"/>
        <v>7.05</v>
      </c>
      <c r="Q565" s="119">
        <f t="shared" si="221"/>
        <v>598.26300000000003</v>
      </c>
      <c r="R565" s="120"/>
      <c r="S565" s="121">
        <f t="shared" si="189"/>
        <v>0</v>
      </c>
      <c r="T565" s="122">
        <f t="shared" si="190"/>
        <v>0</v>
      </c>
      <c r="U565" s="123"/>
      <c r="V565" s="124" t="s">
        <v>2455</v>
      </c>
      <c r="W565" s="114" t="s">
        <v>2487</v>
      </c>
      <c r="X565" s="115" t="s">
        <v>2469</v>
      </c>
      <c r="Y565" s="115"/>
      <c r="Z565" s="115" t="s">
        <v>2758</v>
      </c>
      <c r="AA565" s="125" t="s">
        <v>2463</v>
      </c>
    </row>
    <row r="566" spans="1:27" s="126" customFormat="1" hidden="1" x14ac:dyDescent="0.35">
      <c r="A566" s="144">
        <v>0</v>
      </c>
      <c r="B566" s="109" t="s">
        <v>971</v>
      </c>
      <c r="C566" s="110" t="s">
        <v>39</v>
      </c>
      <c r="D566" s="109" t="s">
        <v>876</v>
      </c>
      <c r="E566" s="111" t="s">
        <v>951</v>
      </c>
      <c r="F566" s="111" t="s">
        <v>952</v>
      </c>
      <c r="G566" s="111" t="s">
        <v>972</v>
      </c>
      <c r="H566" s="112" t="s">
        <v>98</v>
      </c>
      <c r="I566" s="113" t="s">
        <v>45</v>
      </c>
      <c r="J566" s="113"/>
      <c r="K566" s="113" t="s">
        <v>45</v>
      </c>
      <c r="L566" s="114" t="s">
        <v>2453</v>
      </c>
      <c r="M566" s="114">
        <v>5</v>
      </c>
      <c r="N566" s="148">
        <v>7.05</v>
      </c>
      <c r="O566" s="149">
        <f t="shared" si="219"/>
        <v>598.26300000000003</v>
      </c>
      <c r="P566" s="118">
        <f t="shared" si="220"/>
        <v>7.05</v>
      </c>
      <c r="Q566" s="119">
        <f t="shared" si="221"/>
        <v>598.26300000000003</v>
      </c>
      <c r="R566" s="120"/>
      <c r="S566" s="121">
        <f t="shared" si="189"/>
        <v>0</v>
      </c>
      <c r="T566" s="122">
        <f t="shared" si="190"/>
        <v>0</v>
      </c>
      <c r="U566" s="123"/>
      <c r="V566" s="124" t="s">
        <v>2455</v>
      </c>
      <c r="W566" s="114" t="s">
        <v>2487</v>
      </c>
      <c r="X566" s="115" t="s">
        <v>2469</v>
      </c>
      <c r="Y566" s="115"/>
      <c r="Z566" s="115" t="s">
        <v>2759</v>
      </c>
      <c r="AA566" s="125" t="s">
        <v>2463</v>
      </c>
    </row>
    <row r="567" spans="1:27" s="126" customFormat="1" hidden="1" x14ac:dyDescent="0.35">
      <c r="A567" s="144">
        <v>0</v>
      </c>
      <c r="B567" s="109" t="s">
        <v>973</v>
      </c>
      <c r="C567" s="127" t="s">
        <v>39</v>
      </c>
      <c r="D567" s="109" t="s">
        <v>876</v>
      </c>
      <c r="E567" s="115" t="s">
        <v>951</v>
      </c>
      <c r="F567" s="115" t="s">
        <v>952</v>
      </c>
      <c r="G567" s="115" t="s">
        <v>974</v>
      </c>
      <c r="H567" s="116" t="s">
        <v>98</v>
      </c>
      <c r="I567" s="117" t="s">
        <v>45</v>
      </c>
      <c r="J567" s="117"/>
      <c r="K567" s="117" t="s">
        <v>45</v>
      </c>
      <c r="L567" s="114" t="s">
        <v>2451</v>
      </c>
      <c r="M567" s="114">
        <v>5</v>
      </c>
      <c r="N567" s="148">
        <v>7.8199999999999994</v>
      </c>
      <c r="O567" s="149">
        <f t="shared" si="219"/>
        <v>663.60519999999997</v>
      </c>
      <c r="P567" s="128">
        <f t="shared" si="220"/>
        <v>7.8199999999999994</v>
      </c>
      <c r="Q567" s="119">
        <f t="shared" si="221"/>
        <v>663.60519999999997</v>
      </c>
      <c r="R567" s="120"/>
      <c r="S567" s="121">
        <f t="shared" si="189"/>
        <v>0</v>
      </c>
      <c r="T567" s="122">
        <f t="shared" si="190"/>
        <v>0</v>
      </c>
      <c r="U567" s="129"/>
      <c r="V567" s="124" t="s">
        <v>2455</v>
      </c>
      <c r="W567" s="129"/>
      <c r="X567" s="115" t="s">
        <v>2485</v>
      </c>
      <c r="Y567" s="115"/>
      <c r="Z567" s="115" t="s">
        <v>2760</v>
      </c>
      <c r="AA567" s="125" t="s">
        <v>2463</v>
      </c>
    </row>
    <row r="568" spans="1:27" s="126" customFormat="1" hidden="1" x14ac:dyDescent="0.35">
      <c r="A568" s="144">
        <v>0</v>
      </c>
      <c r="B568" s="109" t="s">
        <v>975</v>
      </c>
      <c r="C568" s="110" t="s">
        <v>39</v>
      </c>
      <c r="D568" s="109" t="s">
        <v>876</v>
      </c>
      <c r="E568" s="111" t="s">
        <v>951</v>
      </c>
      <c r="F568" s="111" t="s">
        <v>952</v>
      </c>
      <c r="G568" s="111" t="s">
        <v>976</v>
      </c>
      <c r="H568" s="112" t="s">
        <v>98</v>
      </c>
      <c r="I568" s="113" t="s">
        <v>45</v>
      </c>
      <c r="J568" s="113"/>
      <c r="K568" s="113" t="s">
        <v>45</v>
      </c>
      <c r="L568" s="114" t="s">
        <v>2453</v>
      </c>
      <c r="M568" s="114">
        <v>5</v>
      </c>
      <c r="N568" s="148">
        <v>7.05</v>
      </c>
      <c r="O568" s="149">
        <f t="shared" si="219"/>
        <v>598.26300000000003</v>
      </c>
      <c r="P568" s="118">
        <f t="shared" si="220"/>
        <v>7.05</v>
      </c>
      <c r="Q568" s="119">
        <f t="shared" si="221"/>
        <v>598.26300000000003</v>
      </c>
      <c r="R568" s="120"/>
      <c r="S568" s="121">
        <f t="shared" si="189"/>
        <v>0</v>
      </c>
      <c r="T568" s="122">
        <f t="shared" si="190"/>
        <v>0</v>
      </c>
      <c r="U568" s="123"/>
      <c r="V568" s="124" t="s">
        <v>2455</v>
      </c>
      <c r="W568" s="114" t="s">
        <v>2487</v>
      </c>
      <c r="X568" s="115" t="s">
        <v>2469</v>
      </c>
      <c r="Y568" s="115"/>
      <c r="Z568" s="115" t="s">
        <v>2761</v>
      </c>
      <c r="AA568" s="125" t="s">
        <v>2463</v>
      </c>
    </row>
    <row r="569" spans="1:27" s="172" customFormat="1" x14ac:dyDescent="0.35">
      <c r="A569" s="157">
        <v>10</v>
      </c>
      <c r="B569" s="158" t="s">
        <v>977</v>
      </c>
      <c r="C569" s="159" t="s">
        <v>39</v>
      </c>
      <c r="D569" s="158" t="s">
        <v>876</v>
      </c>
      <c r="E569" s="160" t="s">
        <v>978</v>
      </c>
      <c r="F569" s="160" t="s">
        <v>979</v>
      </c>
      <c r="G569" s="160" t="s">
        <v>380</v>
      </c>
      <c r="H569" s="161" t="s">
        <v>50</v>
      </c>
      <c r="I569" s="162" t="s">
        <v>65</v>
      </c>
      <c r="J569" s="162"/>
      <c r="K569" s="162" t="s">
        <v>45</v>
      </c>
      <c r="L569" s="163" t="s">
        <v>2453</v>
      </c>
      <c r="M569" s="163">
        <v>1</v>
      </c>
      <c r="N569" s="46">
        <v>21.07</v>
      </c>
      <c r="O569" s="47">
        <f t="shared" si="219"/>
        <v>1788.0001999999999</v>
      </c>
      <c r="P569" s="164">
        <f t="shared" si="220"/>
        <v>21.07</v>
      </c>
      <c r="Q569" s="165">
        <f t="shared" si="221"/>
        <v>1788.0001999999999</v>
      </c>
      <c r="R569" s="166"/>
      <c r="S569" s="167">
        <f t="shared" si="189"/>
        <v>0</v>
      </c>
      <c r="T569" s="168">
        <f t="shared" si="190"/>
        <v>0</v>
      </c>
      <c r="U569" s="169"/>
      <c r="V569" s="170" t="s">
        <v>2455</v>
      </c>
      <c r="W569" s="169"/>
      <c r="X569" s="160" t="s">
        <v>2469</v>
      </c>
      <c r="Y569" s="160"/>
      <c r="Z569" s="160" t="s">
        <v>45</v>
      </c>
      <c r="AA569" s="171" t="s">
        <v>2463</v>
      </c>
    </row>
    <row r="570" spans="1:27" s="172" customFormat="1" x14ac:dyDescent="0.35">
      <c r="A570" s="157">
        <v>10</v>
      </c>
      <c r="B570" s="158" t="s">
        <v>980</v>
      </c>
      <c r="C570" s="159" t="s">
        <v>39</v>
      </c>
      <c r="D570" s="158" t="s">
        <v>876</v>
      </c>
      <c r="E570" s="173" t="s">
        <v>981</v>
      </c>
      <c r="F570" s="173" t="s">
        <v>982</v>
      </c>
      <c r="G570" s="173" t="s">
        <v>499</v>
      </c>
      <c r="H570" s="174" t="s">
        <v>50</v>
      </c>
      <c r="I570" s="175" t="s">
        <v>51</v>
      </c>
      <c r="J570" s="175"/>
      <c r="K570" s="175" t="s">
        <v>45</v>
      </c>
      <c r="L570" s="163" t="s">
        <v>2453</v>
      </c>
      <c r="M570" s="163">
        <v>1</v>
      </c>
      <c r="N570" s="46">
        <v>20.23</v>
      </c>
      <c r="O570" s="47">
        <f t="shared" si="219"/>
        <v>1716.7178000000001</v>
      </c>
      <c r="P570" s="164">
        <f t="shared" si="220"/>
        <v>20.23</v>
      </c>
      <c r="Q570" s="165">
        <f t="shared" si="221"/>
        <v>1716.7178000000001</v>
      </c>
      <c r="R570" s="166"/>
      <c r="S570" s="167">
        <f t="shared" si="189"/>
        <v>0</v>
      </c>
      <c r="T570" s="168">
        <f t="shared" si="190"/>
        <v>0</v>
      </c>
      <c r="U570" s="169"/>
      <c r="V570" s="170" t="s">
        <v>2455</v>
      </c>
      <c r="W570" s="169" t="s">
        <v>2487</v>
      </c>
      <c r="X570" s="160" t="s">
        <v>2469</v>
      </c>
      <c r="Y570" s="160"/>
      <c r="Z570" s="160" t="s">
        <v>45</v>
      </c>
      <c r="AA570" s="171" t="s">
        <v>2463</v>
      </c>
    </row>
    <row r="571" spans="1:27" s="172" customFormat="1" x14ac:dyDescent="0.35">
      <c r="A571" s="157">
        <v>6</v>
      </c>
      <c r="B571" s="158" t="s">
        <v>983</v>
      </c>
      <c r="C571" s="159" t="s">
        <v>39</v>
      </c>
      <c r="D571" s="158" t="s">
        <v>876</v>
      </c>
      <c r="E571" s="173" t="s">
        <v>981</v>
      </c>
      <c r="F571" s="173" t="s">
        <v>982</v>
      </c>
      <c r="G571" s="173" t="s">
        <v>984</v>
      </c>
      <c r="H571" s="174" t="s">
        <v>50</v>
      </c>
      <c r="I571" s="175" t="s">
        <v>51</v>
      </c>
      <c r="J571" s="175"/>
      <c r="K571" s="175" t="s">
        <v>45</v>
      </c>
      <c r="L571" s="163" t="s">
        <v>2453</v>
      </c>
      <c r="M571" s="163">
        <v>1</v>
      </c>
      <c r="N571" s="46">
        <v>21.46</v>
      </c>
      <c r="O571" s="47">
        <f t="shared" si="219"/>
        <v>1821.0956000000001</v>
      </c>
      <c r="P571" s="164">
        <f t="shared" si="220"/>
        <v>21.46</v>
      </c>
      <c r="Q571" s="165">
        <f t="shared" si="221"/>
        <v>1821.0956000000001</v>
      </c>
      <c r="R571" s="166"/>
      <c r="S571" s="167">
        <f t="shared" si="189"/>
        <v>0</v>
      </c>
      <c r="T571" s="168">
        <f t="shared" si="190"/>
        <v>0</v>
      </c>
      <c r="U571" s="169"/>
      <c r="V571" s="170" t="s">
        <v>2455</v>
      </c>
      <c r="W571" s="169" t="s">
        <v>2487</v>
      </c>
      <c r="X571" s="160" t="s">
        <v>2469</v>
      </c>
      <c r="Y571" s="160"/>
      <c r="Z571" s="160" t="s">
        <v>45</v>
      </c>
      <c r="AA571" s="171" t="s">
        <v>2463</v>
      </c>
    </row>
    <row r="572" spans="1:27" s="172" customFormat="1" x14ac:dyDescent="0.35">
      <c r="A572" s="157">
        <v>8</v>
      </c>
      <c r="B572" s="158" t="s">
        <v>985</v>
      </c>
      <c r="C572" s="159" t="s">
        <v>39</v>
      </c>
      <c r="D572" s="158" t="s">
        <v>876</v>
      </c>
      <c r="E572" s="160" t="s">
        <v>981</v>
      </c>
      <c r="F572" s="160" t="s">
        <v>982</v>
      </c>
      <c r="G572" s="160" t="s">
        <v>986</v>
      </c>
      <c r="H572" s="161" t="s">
        <v>50</v>
      </c>
      <c r="I572" s="162" t="s">
        <v>65</v>
      </c>
      <c r="J572" s="162"/>
      <c r="K572" s="162" t="s">
        <v>45</v>
      </c>
      <c r="L572" s="163" t="s">
        <v>2453</v>
      </c>
      <c r="M572" s="163">
        <v>1</v>
      </c>
      <c r="N572" s="46">
        <v>21.46</v>
      </c>
      <c r="O572" s="47">
        <f t="shared" si="219"/>
        <v>1821.0956000000001</v>
      </c>
      <c r="P572" s="164">
        <f t="shared" si="220"/>
        <v>21.46</v>
      </c>
      <c r="Q572" s="165">
        <f t="shared" si="221"/>
        <v>1821.0956000000001</v>
      </c>
      <c r="R572" s="166"/>
      <c r="S572" s="167">
        <f t="shared" si="189"/>
        <v>0</v>
      </c>
      <c r="T572" s="168">
        <f t="shared" si="190"/>
        <v>0</v>
      </c>
      <c r="U572" s="169"/>
      <c r="V572" s="170" t="s">
        <v>2455</v>
      </c>
      <c r="W572" s="169"/>
      <c r="X572" s="160" t="s">
        <v>2469</v>
      </c>
      <c r="Y572" s="160"/>
      <c r="Z572" s="160" t="s">
        <v>45</v>
      </c>
      <c r="AA572" s="171" t="s">
        <v>2463</v>
      </c>
    </row>
    <row r="573" spans="1:27" s="172" customFormat="1" x14ac:dyDescent="0.35">
      <c r="A573" s="157">
        <v>2</v>
      </c>
      <c r="B573" s="158" t="s">
        <v>987</v>
      </c>
      <c r="C573" s="159" t="s">
        <v>39</v>
      </c>
      <c r="D573" s="158" t="s">
        <v>876</v>
      </c>
      <c r="E573" s="173" t="s">
        <v>981</v>
      </c>
      <c r="F573" s="173" t="s">
        <v>982</v>
      </c>
      <c r="G573" s="173" t="s">
        <v>988</v>
      </c>
      <c r="H573" s="174" t="s">
        <v>50</v>
      </c>
      <c r="I573" s="175" t="s">
        <v>65</v>
      </c>
      <c r="J573" s="175"/>
      <c r="K573" s="175" t="s">
        <v>45</v>
      </c>
      <c r="L573" s="163" t="s">
        <v>2453</v>
      </c>
      <c r="M573" s="163">
        <v>1</v>
      </c>
      <c r="N573" s="46">
        <v>21.46</v>
      </c>
      <c r="O573" s="47">
        <f t="shared" si="219"/>
        <v>1821.0956000000001</v>
      </c>
      <c r="P573" s="164">
        <f t="shared" si="220"/>
        <v>21.46</v>
      </c>
      <c r="Q573" s="165">
        <f t="shared" si="221"/>
        <v>1821.0956000000001</v>
      </c>
      <c r="R573" s="166"/>
      <c r="S573" s="167">
        <f t="shared" si="189"/>
        <v>0</v>
      </c>
      <c r="T573" s="168">
        <f t="shared" si="190"/>
        <v>0</v>
      </c>
      <c r="U573" s="169"/>
      <c r="V573" s="170" t="s">
        <v>2455</v>
      </c>
      <c r="W573" s="169" t="s">
        <v>2487</v>
      </c>
      <c r="X573" s="160" t="s">
        <v>2469</v>
      </c>
      <c r="Y573" s="160"/>
      <c r="Z573" s="160" t="s">
        <v>45</v>
      </c>
      <c r="AA573" s="171" t="s">
        <v>2463</v>
      </c>
    </row>
    <row r="574" spans="1:27" s="172" customFormat="1" x14ac:dyDescent="0.35">
      <c r="A574" s="157">
        <v>10</v>
      </c>
      <c r="B574" s="158" t="s">
        <v>989</v>
      </c>
      <c r="C574" s="159" t="s">
        <v>39</v>
      </c>
      <c r="D574" s="158" t="s">
        <v>876</v>
      </c>
      <c r="E574" s="173" t="s">
        <v>981</v>
      </c>
      <c r="F574" s="173" t="s">
        <v>982</v>
      </c>
      <c r="G574" s="173" t="s">
        <v>990</v>
      </c>
      <c r="H574" s="174" t="s">
        <v>50</v>
      </c>
      <c r="I574" s="175" t="s">
        <v>65</v>
      </c>
      <c r="J574" s="175"/>
      <c r="K574" s="175" t="s">
        <v>45</v>
      </c>
      <c r="L574" s="163" t="s">
        <v>2453</v>
      </c>
      <c r="M574" s="163">
        <v>1</v>
      </c>
      <c r="N574" s="46">
        <v>21.46</v>
      </c>
      <c r="O574" s="47">
        <f t="shared" si="219"/>
        <v>1821.0956000000001</v>
      </c>
      <c r="P574" s="164">
        <f t="shared" si="220"/>
        <v>21.46</v>
      </c>
      <c r="Q574" s="165">
        <f t="shared" si="221"/>
        <v>1821.0956000000001</v>
      </c>
      <c r="R574" s="166"/>
      <c r="S574" s="167">
        <f t="shared" si="189"/>
        <v>0</v>
      </c>
      <c r="T574" s="168">
        <f t="shared" si="190"/>
        <v>0</v>
      </c>
      <c r="U574" s="169"/>
      <c r="V574" s="170" t="s">
        <v>2455</v>
      </c>
      <c r="W574" s="169" t="s">
        <v>2487</v>
      </c>
      <c r="X574" s="160" t="s">
        <v>2469</v>
      </c>
      <c r="Y574" s="160"/>
      <c r="Z574" s="160" t="s">
        <v>45</v>
      </c>
      <c r="AA574" s="171" t="s">
        <v>2463</v>
      </c>
    </row>
    <row r="575" spans="1:27" s="172" customFormat="1" x14ac:dyDescent="0.35">
      <c r="A575" s="157">
        <v>9</v>
      </c>
      <c r="B575" s="158" t="s">
        <v>991</v>
      </c>
      <c r="C575" s="159" t="s">
        <v>39</v>
      </c>
      <c r="D575" s="158" t="s">
        <v>876</v>
      </c>
      <c r="E575" s="173" t="s">
        <v>981</v>
      </c>
      <c r="F575" s="173" t="s">
        <v>982</v>
      </c>
      <c r="G575" s="173" t="s">
        <v>992</v>
      </c>
      <c r="H575" s="174" t="s">
        <v>50</v>
      </c>
      <c r="I575" s="175" t="s">
        <v>65</v>
      </c>
      <c r="J575" s="175"/>
      <c r="K575" s="175" t="s">
        <v>45</v>
      </c>
      <c r="L575" s="163" t="s">
        <v>2453</v>
      </c>
      <c r="M575" s="163">
        <v>1</v>
      </c>
      <c r="N575" s="46">
        <v>21.46</v>
      </c>
      <c r="O575" s="47">
        <f t="shared" si="219"/>
        <v>1821.0956000000001</v>
      </c>
      <c r="P575" s="164">
        <f t="shared" si="220"/>
        <v>21.46</v>
      </c>
      <c r="Q575" s="165">
        <f t="shared" si="221"/>
        <v>1821.0956000000001</v>
      </c>
      <c r="R575" s="166"/>
      <c r="S575" s="167">
        <f t="shared" si="189"/>
        <v>0</v>
      </c>
      <c r="T575" s="168">
        <f t="shared" si="190"/>
        <v>0</v>
      </c>
      <c r="U575" s="169"/>
      <c r="V575" s="170" t="s">
        <v>2455</v>
      </c>
      <c r="W575" s="169" t="s">
        <v>2487</v>
      </c>
      <c r="X575" s="160" t="s">
        <v>2469</v>
      </c>
      <c r="Y575" s="160"/>
      <c r="Z575" s="160" t="s">
        <v>45</v>
      </c>
      <c r="AA575" s="171" t="s">
        <v>2463</v>
      </c>
    </row>
    <row r="576" spans="1:27" s="172" customFormat="1" x14ac:dyDescent="0.35">
      <c r="A576" s="157">
        <v>10</v>
      </c>
      <c r="B576" s="158" t="s">
        <v>993</v>
      </c>
      <c r="C576" s="159" t="s">
        <v>39</v>
      </c>
      <c r="D576" s="158" t="s">
        <v>876</v>
      </c>
      <c r="E576" s="160" t="s">
        <v>981</v>
      </c>
      <c r="F576" s="160" t="s">
        <v>982</v>
      </c>
      <c r="G576" s="160" t="s">
        <v>994</v>
      </c>
      <c r="H576" s="161" t="s">
        <v>50</v>
      </c>
      <c r="I576" s="162" t="s">
        <v>65</v>
      </c>
      <c r="J576" s="162"/>
      <c r="K576" s="162" t="s">
        <v>45</v>
      </c>
      <c r="L576" s="163" t="s">
        <v>2453</v>
      </c>
      <c r="M576" s="163">
        <v>1</v>
      </c>
      <c r="N576" s="46">
        <v>21.46</v>
      </c>
      <c r="O576" s="47">
        <f t="shared" si="219"/>
        <v>1821.0956000000001</v>
      </c>
      <c r="P576" s="164">
        <f t="shared" si="220"/>
        <v>21.46</v>
      </c>
      <c r="Q576" s="165">
        <f t="shared" si="221"/>
        <v>1821.0956000000001</v>
      </c>
      <c r="R576" s="166"/>
      <c r="S576" s="167">
        <f t="shared" si="189"/>
        <v>0</v>
      </c>
      <c r="T576" s="168">
        <f t="shared" si="190"/>
        <v>0</v>
      </c>
      <c r="U576" s="169"/>
      <c r="V576" s="170" t="s">
        <v>2455</v>
      </c>
      <c r="W576" s="169"/>
      <c r="X576" s="160" t="s">
        <v>2469</v>
      </c>
      <c r="Y576" s="160"/>
      <c r="Z576" s="160" t="s">
        <v>45</v>
      </c>
      <c r="AA576" s="171" t="s">
        <v>2463</v>
      </c>
    </row>
    <row r="577" spans="1:27" s="172" customFormat="1" x14ac:dyDescent="0.35">
      <c r="A577" s="157">
        <v>10</v>
      </c>
      <c r="B577" s="158" t="s">
        <v>995</v>
      </c>
      <c r="C577" s="159" t="s">
        <v>39</v>
      </c>
      <c r="D577" s="158" t="s">
        <v>876</v>
      </c>
      <c r="E577" s="160" t="s">
        <v>996</v>
      </c>
      <c r="F577" s="160" t="s">
        <v>997</v>
      </c>
      <c r="G577" s="160" t="s">
        <v>998</v>
      </c>
      <c r="H577" s="161" t="s">
        <v>98</v>
      </c>
      <c r="I577" s="162" t="s">
        <v>45</v>
      </c>
      <c r="J577" s="162"/>
      <c r="K577" s="162" t="s">
        <v>45</v>
      </c>
      <c r="L577" s="163" t="s">
        <v>2453</v>
      </c>
      <c r="M577" s="163">
        <v>5</v>
      </c>
      <c r="N577" s="148">
        <v>7.46</v>
      </c>
      <c r="O577" s="149">
        <f t="shared" si="219"/>
        <v>633.05560000000003</v>
      </c>
      <c r="P577" s="164">
        <f t="shared" si="220"/>
        <v>7.46</v>
      </c>
      <c r="Q577" s="165">
        <f t="shared" si="221"/>
        <v>633.05560000000003</v>
      </c>
      <c r="R577" s="166"/>
      <c r="S577" s="167">
        <f t="shared" si="189"/>
        <v>0</v>
      </c>
      <c r="T577" s="168">
        <f t="shared" si="190"/>
        <v>0</v>
      </c>
      <c r="U577" s="169"/>
      <c r="V577" s="170" t="s">
        <v>2455</v>
      </c>
      <c r="W577" s="169"/>
      <c r="X577" s="160" t="s">
        <v>2469</v>
      </c>
      <c r="Y577" s="160"/>
      <c r="Z577" s="160" t="s">
        <v>2762</v>
      </c>
      <c r="AA577" s="171" t="s">
        <v>2463</v>
      </c>
    </row>
    <row r="578" spans="1:27" s="126" customFormat="1" hidden="1" x14ac:dyDescent="0.35">
      <c r="A578" s="144">
        <v>0</v>
      </c>
      <c r="B578" s="109" t="s">
        <v>999</v>
      </c>
      <c r="C578" s="110" t="s">
        <v>39</v>
      </c>
      <c r="D578" s="109" t="s">
        <v>876</v>
      </c>
      <c r="E578" s="115" t="s">
        <v>996</v>
      </c>
      <c r="F578" s="115" t="s">
        <v>997</v>
      </c>
      <c r="G578" s="115" t="s">
        <v>1000</v>
      </c>
      <c r="H578" s="116" t="s">
        <v>64</v>
      </c>
      <c r="I578" s="117" t="s">
        <v>116</v>
      </c>
      <c r="J578" s="117"/>
      <c r="K578" s="117" t="s">
        <v>45</v>
      </c>
      <c r="L578" s="114" t="s">
        <v>2451</v>
      </c>
      <c r="M578" s="114">
        <v>5</v>
      </c>
      <c r="N578" s="46">
        <v>11.73</v>
      </c>
      <c r="O578" s="47">
        <f t="shared" si="219"/>
        <v>995.40780000000007</v>
      </c>
      <c r="P578" s="118">
        <f t="shared" si="220"/>
        <v>11.73</v>
      </c>
      <c r="Q578" s="119">
        <f t="shared" si="221"/>
        <v>995.40780000000007</v>
      </c>
      <c r="R578" s="120"/>
      <c r="S578" s="121">
        <f t="shared" ref="S578:S642" si="222">IF($R$9="","-",P578*R578)</f>
        <v>0</v>
      </c>
      <c r="T578" s="122">
        <f t="shared" ref="T578:T642" si="223">IF($R$9="","-",Q578*R578)</f>
        <v>0</v>
      </c>
      <c r="U578" s="123"/>
      <c r="V578" s="124" t="s">
        <v>2455</v>
      </c>
      <c r="W578" s="123"/>
      <c r="X578" s="115" t="s">
        <v>2763</v>
      </c>
      <c r="Y578" s="115"/>
      <c r="Z578" s="115" t="s">
        <v>2764</v>
      </c>
      <c r="AA578" s="147" t="s">
        <v>2463</v>
      </c>
    </row>
    <row r="579" spans="1:27" s="172" customFormat="1" x14ac:dyDescent="0.35">
      <c r="A579" s="157">
        <v>20</v>
      </c>
      <c r="B579" s="158" t="s">
        <v>1001</v>
      </c>
      <c r="C579" s="159" t="s">
        <v>39</v>
      </c>
      <c r="D579" s="158" t="s">
        <v>876</v>
      </c>
      <c r="E579" s="160" t="s">
        <v>996</v>
      </c>
      <c r="F579" s="160" t="s">
        <v>997</v>
      </c>
      <c r="G579" s="160" t="s">
        <v>1002</v>
      </c>
      <c r="H579" s="161" t="s">
        <v>64</v>
      </c>
      <c r="I579" s="162" t="s">
        <v>116</v>
      </c>
      <c r="J579" s="162"/>
      <c r="K579" s="162" t="s">
        <v>45</v>
      </c>
      <c r="L579" s="163" t="s">
        <v>2451</v>
      </c>
      <c r="M579" s="163">
        <v>5</v>
      </c>
      <c r="N579" s="46">
        <v>11.73</v>
      </c>
      <c r="O579" s="47">
        <f t="shared" si="219"/>
        <v>995.40780000000007</v>
      </c>
      <c r="P579" s="164">
        <f t="shared" si="220"/>
        <v>11.73</v>
      </c>
      <c r="Q579" s="165">
        <f t="shared" si="221"/>
        <v>995.40780000000007</v>
      </c>
      <c r="R579" s="166"/>
      <c r="S579" s="167">
        <f t="shared" si="222"/>
        <v>0</v>
      </c>
      <c r="T579" s="168">
        <f t="shared" si="223"/>
        <v>0</v>
      </c>
      <c r="U579" s="169"/>
      <c r="V579" s="170" t="s">
        <v>2455</v>
      </c>
      <c r="W579" s="169"/>
      <c r="X579" s="160" t="s">
        <v>2469</v>
      </c>
      <c r="Y579" s="160"/>
      <c r="Z579" s="160" t="s">
        <v>2765</v>
      </c>
      <c r="AA579" s="171" t="s">
        <v>2463</v>
      </c>
    </row>
    <row r="580" spans="1:27" s="126" customFormat="1" hidden="1" x14ac:dyDescent="0.35">
      <c r="A580" s="144">
        <v>0</v>
      </c>
      <c r="B580" s="109" t="s">
        <v>1003</v>
      </c>
      <c r="C580" s="110" t="s">
        <v>39</v>
      </c>
      <c r="D580" s="109" t="s">
        <v>876</v>
      </c>
      <c r="E580" s="111" t="s">
        <v>1004</v>
      </c>
      <c r="F580" s="111" t="s">
        <v>1005</v>
      </c>
      <c r="G580" s="111" t="s">
        <v>1006</v>
      </c>
      <c r="H580" s="112" t="s">
        <v>98</v>
      </c>
      <c r="I580" s="113" t="s">
        <v>45</v>
      </c>
      <c r="J580" s="113"/>
      <c r="K580" s="113" t="s">
        <v>45</v>
      </c>
      <c r="L580" s="114" t="s">
        <v>2453</v>
      </c>
      <c r="M580" s="114">
        <v>5</v>
      </c>
      <c r="N580" s="148">
        <v>8.64</v>
      </c>
      <c r="O580" s="149">
        <f t="shared" si="219"/>
        <v>733.19040000000007</v>
      </c>
      <c r="P580" s="118">
        <f t="shared" si="220"/>
        <v>8.64</v>
      </c>
      <c r="Q580" s="119">
        <f t="shared" si="221"/>
        <v>733.19040000000007</v>
      </c>
      <c r="R580" s="120"/>
      <c r="S580" s="121">
        <f t="shared" si="222"/>
        <v>0</v>
      </c>
      <c r="T580" s="122">
        <f t="shared" si="223"/>
        <v>0</v>
      </c>
      <c r="U580" s="123"/>
      <c r="V580" s="124" t="s">
        <v>2455</v>
      </c>
      <c r="W580" s="114" t="s">
        <v>2487</v>
      </c>
      <c r="X580" s="115" t="s">
        <v>2464</v>
      </c>
      <c r="Y580" s="115" t="s">
        <v>2766</v>
      </c>
      <c r="Z580" s="115" t="s">
        <v>2767</v>
      </c>
      <c r="AA580" s="125" t="s">
        <v>2463</v>
      </c>
    </row>
    <row r="581" spans="1:27" s="126" customFormat="1" hidden="1" x14ac:dyDescent="0.35">
      <c r="A581" s="156">
        <v>0</v>
      </c>
      <c r="B581" s="109" t="s">
        <v>1007</v>
      </c>
      <c r="C581" s="110" t="s">
        <v>39</v>
      </c>
      <c r="D581" s="109" t="s">
        <v>876</v>
      </c>
      <c r="E581" s="111" t="s">
        <v>1004</v>
      </c>
      <c r="F581" s="111" t="s">
        <v>1005</v>
      </c>
      <c r="G581" s="111" t="s">
        <v>1008</v>
      </c>
      <c r="H581" s="112" t="s">
        <v>98</v>
      </c>
      <c r="I581" s="113" t="s">
        <v>45</v>
      </c>
      <c r="J581" s="113"/>
      <c r="K581" s="113" t="s">
        <v>45</v>
      </c>
      <c r="L581" s="114" t="s">
        <v>2453</v>
      </c>
      <c r="M581" s="114">
        <v>5</v>
      </c>
      <c r="N581" s="148">
        <v>8.64</v>
      </c>
      <c r="O581" s="149">
        <f t="shared" si="219"/>
        <v>733.19040000000007</v>
      </c>
      <c r="P581" s="118">
        <f t="shared" si="220"/>
        <v>8.64</v>
      </c>
      <c r="Q581" s="119">
        <f t="shared" si="221"/>
        <v>733.19040000000007</v>
      </c>
      <c r="R581" s="120"/>
      <c r="S581" s="121">
        <f t="shared" si="222"/>
        <v>0</v>
      </c>
      <c r="T581" s="122">
        <f t="shared" si="223"/>
        <v>0</v>
      </c>
      <c r="U581" s="123"/>
      <c r="V581" s="124" t="s">
        <v>2455</v>
      </c>
      <c r="W581" s="123" t="s">
        <v>2487</v>
      </c>
      <c r="X581" s="111" t="s">
        <v>2464</v>
      </c>
      <c r="Y581" s="115" t="s">
        <v>2766</v>
      </c>
      <c r="Z581" s="115" t="s">
        <v>2768</v>
      </c>
      <c r="AA581" s="147" t="s">
        <v>2463</v>
      </c>
    </row>
    <row r="582" spans="1:27" s="172" customFormat="1" x14ac:dyDescent="0.35">
      <c r="A582" s="157">
        <v>10</v>
      </c>
      <c r="B582" s="158" t="s">
        <v>1009</v>
      </c>
      <c r="C582" s="159" t="s">
        <v>39</v>
      </c>
      <c r="D582" s="158" t="s">
        <v>876</v>
      </c>
      <c r="E582" s="160" t="s">
        <v>1004</v>
      </c>
      <c r="F582" s="160" t="s">
        <v>1005</v>
      </c>
      <c r="G582" s="160" t="s">
        <v>1010</v>
      </c>
      <c r="H582" s="161" t="s">
        <v>98</v>
      </c>
      <c r="I582" s="162" t="s">
        <v>45</v>
      </c>
      <c r="J582" s="162"/>
      <c r="K582" s="162" t="s">
        <v>45</v>
      </c>
      <c r="L582" s="163" t="s">
        <v>2453</v>
      </c>
      <c r="M582" s="163">
        <v>5</v>
      </c>
      <c r="N582" s="46">
        <v>8.64</v>
      </c>
      <c r="O582" s="47">
        <f t="shared" si="219"/>
        <v>733.19040000000007</v>
      </c>
      <c r="P582" s="164">
        <f t="shared" si="220"/>
        <v>8.64</v>
      </c>
      <c r="Q582" s="165">
        <f t="shared" si="221"/>
        <v>733.19040000000007</v>
      </c>
      <c r="R582" s="166"/>
      <c r="S582" s="167">
        <f t="shared" si="222"/>
        <v>0</v>
      </c>
      <c r="T582" s="168">
        <f t="shared" si="223"/>
        <v>0</v>
      </c>
      <c r="U582" s="169"/>
      <c r="V582" s="170" t="s">
        <v>2455</v>
      </c>
      <c r="W582" s="169"/>
      <c r="X582" s="160" t="s">
        <v>2469</v>
      </c>
      <c r="Y582" s="160"/>
      <c r="Z582" s="160" t="s">
        <v>2769</v>
      </c>
      <c r="AA582" s="171" t="s">
        <v>2463</v>
      </c>
    </row>
    <row r="583" spans="1:27" s="126" customFormat="1" hidden="1" x14ac:dyDescent="0.35">
      <c r="A583" s="144">
        <v>0</v>
      </c>
      <c r="B583" s="109" t="s">
        <v>1011</v>
      </c>
      <c r="C583" s="127" t="s">
        <v>39</v>
      </c>
      <c r="D583" s="109" t="s">
        <v>876</v>
      </c>
      <c r="E583" s="132" t="s">
        <v>1004</v>
      </c>
      <c r="F583" s="132" t="s">
        <v>1005</v>
      </c>
      <c r="G583" s="132" t="s">
        <v>1012</v>
      </c>
      <c r="H583" s="133" t="s">
        <v>98</v>
      </c>
      <c r="I583" s="134" t="s">
        <v>45</v>
      </c>
      <c r="J583" s="134"/>
      <c r="K583" s="134" t="s">
        <v>45</v>
      </c>
      <c r="L583" s="114" t="s">
        <v>2453</v>
      </c>
      <c r="M583" s="114">
        <v>5</v>
      </c>
      <c r="N583" s="148">
        <v>8.64</v>
      </c>
      <c r="O583" s="149">
        <f t="shared" si="219"/>
        <v>733.19040000000007</v>
      </c>
      <c r="P583" s="128">
        <f t="shared" si="220"/>
        <v>8.64</v>
      </c>
      <c r="Q583" s="119">
        <f t="shared" si="221"/>
        <v>733.19040000000007</v>
      </c>
      <c r="R583" s="120"/>
      <c r="S583" s="121">
        <f t="shared" si="222"/>
        <v>0</v>
      </c>
      <c r="T583" s="122">
        <f t="shared" si="223"/>
        <v>0</v>
      </c>
      <c r="U583" s="129"/>
      <c r="V583" s="124" t="s">
        <v>2455</v>
      </c>
      <c r="W583" s="129" t="s">
        <v>2487</v>
      </c>
      <c r="X583" s="132" t="s">
        <v>2464</v>
      </c>
      <c r="Y583" s="115" t="s">
        <v>2766</v>
      </c>
      <c r="Z583" s="115" t="s">
        <v>2770</v>
      </c>
      <c r="AA583" s="125" t="s">
        <v>2463</v>
      </c>
    </row>
    <row r="584" spans="1:27" s="126" customFormat="1" hidden="1" x14ac:dyDescent="0.35">
      <c r="A584" s="144">
        <v>0</v>
      </c>
      <c r="B584" s="109" t="s">
        <v>1013</v>
      </c>
      <c r="C584" s="127" t="s">
        <v>39</v>
      </c>
      <c r="D584" s="109" t="s">
        <v>876</v>
      </c>
      <c r="E584" s="132" t="s">
        <v>1004</v>
      </c>
      <c r="F584" s="132" t="s">
        <v>1005</v>
      </c>
      <c r="G584" s="132" t="s">
        <v>1014</v>
      </c>
      <c r="H584" s="133" t="s">
        <v>98</v>
      </c>
      <c r="I584" s="134" t="s">
        <v>45</v>
      </c>
      <c r="J584" s="134"/>
      <c r="K584" s="134" t="s">
        <v>45</v>
      </c>
      <c r="L584" s="114" t="s">
        <v>2453</v>
      </c>
      <c r="M584" s="114">
        <v>5</v>
      </c>
      <c r="N584" s="148">
        <v>8.64</v>
      </c>
      <c r="O584" s="149">
        <f t="shared" si="219"/>
        <v>733.19040000000007</v>
      </c>
      <c r="P584" s="128">
        <f t="shared" si="220"/>
        <v>8.64</v>
      </c>
      <c r="Q584" s="119">
        <f t="shared" si="221"/>
        <v>733.19040000000007</v>
      </c>
      <c r="R584" s="120"/>
      <c r="S584" s="121">
        <f t="shared" si="222"/>
        <v>0</v>
      </c>
      <c r="T584" s="122">
        <f t="shared" si="223"/>
        <v>0</v>
      </c>
      <c r="U584" s="129"/>
      <c r="V584" s="124" t="s">
        <v>2455</v>
      </c>
      <c r="W584" s="129" t="s">
        <v>2487</v>
      </c>
      <c r="X584" s="132" t="s">
        <v>2464</v>
      </c>
      <c r="Y584" s="115" t="s">
        <v>2766</v>
      </c>
      <c r="Z584" s="115" t="s">
        <v>2771</v>
      </c>
      <c r="AA584" s="125" t="s">
        <v>2463</v>
      </c>
    </row>
    <row r="585" spans="1:27" s="126" customFormat="1" hidden="1" x14ac:dyDescent="0.35">
      <c r="A585" s="144">
        <v>0</v>
      </c>
      <c r="B585" s="109" t="s">
        <v>1015</v>
      </c>
      <c r="C585" s="110" t="s">
        <v>39</v>
      </c>
      <c r="D585" s="109" t="s">
        <v>876</v>
      </c>
      <c r="E585" s="115" t="s">
        <v>1004</v>
      </c>
      <c r="F585" s="115" t="s">
        <v>1005</v>
      </c>
      <c r="G585" s="115" t="s">
        <v>1016</v>
      </c>
      <c r="H585" s="116" t="s">
        <v>98</v>
      </c>
      <c r="I585" s="117" t="s">
        <v>45</v>
      </c>
      <c r="J585" s="117"/>
      <c r="K585" s="117" t="s">
        <v>45</v>
      </c>
      <c r="L585" s="114" t="s">
        <v>2453</v>
      </c>
      <c r="M585" s="114">
        <v>5</v>
      </c>
      <c r="N585" s="148">
        <v>8.64</v>
      </c>
      <c r="O585" s="149">
        <f t="shared" si="219"/>
        <v>733.19040000000007</v>
      </c>
      <c r="P585" s="118">
        <f t="shared" si="220"/>
        <v>8.64</v>
      </c>
      <c r="Q585" s="119">
        <f t="shared" si="221"/>
        <v>733.19040000000007</v>
      </c>
      <c r="R585" s="120"/>
      <c r="S585" s="121">
        <f t="shared" si="222"/>
        <v>0</v>
      </c>
      <c r="T585" s="122">
        <f t="shared" si="223"/>
        <v>0</v>
      </c>
      <c r="U585" s="123"/>
      <c r="V585" s="124" t="s">
        <v>2455</v>
      </c>
      <c r="W585" s="114"/>
      <c r="X585" s="115" t="s">
        <v>2469</v>
      </c>
      <c r="Y585" s="115"/>
      <c r="Z585" s="115" t="s">
        <v>2772</v>
      </c>
      <c r="AA585" s="125" t="s">
        <v>2463</v>
      </c>
    </row>
    <row r="586" spans="1:27" s="172" customFormat="1" x14ac:dyDescent="0.35">
      <c r="A586" s="157">
        <v>10</v>
      </c>
      <c r="B586" s="158" t="s">
        <v>1017</v>
      </c>
      <c r="C586" s="159" t="s">
        <v>39</v>
      </c>
      <c r="D586" s="158" t="s">
        <v>876</v>
      </c>
      <c r="E586" s="173" t="s">
        <v>1004</v>
      </c>
      <c r="F586" s="173" t="s">
        <v>1005</v>
      </c>
      <c r="G586" s="173" t="s">
        <v>1018</v>
      </c>
      <c r="H586" s="174" t="s">
        <v>98</v>
      </c>
      <c r="I586" s="175" t="s">
        <v>45</v>
      </c>
      <c r="J586" s="175"/>
      <c r="K586" s="175" t="s">
        <v>45</v>
      </c>
      <c r="L586" s="163" t="s">
        <v>2453</v>
      </c>
      <c r="M586" s="163">
        <v>5</v>
      </c>
      <c r="N586" s="148">
        <v>8.64</v>
      </c>
      <c r="O586" s="149">
        <f t="shared" si="219"/>
        <v>733.19040000000007</v>
      </c>
      <c r="P586" s="164">
        <f t="shared" si="220"/>
        <v>8.64</v>
      </c>
      <c r="Q586" s="165">
        <f t="shared" si="221"/>
        <v>733.19040000000007</v>
      </c>
      <c r="R586" s="166"/>
      <c r="S586" s="167">
        <f t="shared" si="222"/>
        <v>0</v>
      </c>
      <c r="T586" s="168">
        <f t="shared" si="223"/>
        <v>0</v>
      </c>
      <c r="U586" s="169"/>
      <c r="V586" s="170" t="s">
        <v>2455</v>
      </c>
      <c r="W586" s="169" t="s">
        <v>2487</v>
      </c>
      <c r="X586" s="173" t="s">
        <v>2464</v>
      </c>
      <c r="Y586" s="160" t="s">
        <v>2766</v>
      </c>
      <c r="Z586" s="160" t="s">
        <v>2773</v>
      </c>
      <c r="AA586" s="171" t="s">
        <v>2463</v>
      </c>
    </row>
    <row r="587" spans="1:27" s="172" customFormat="1" x14ac:dyDescent="0.35">
      <c r="A587" s="157">
        <v>25</v>
      </c>
      <c r="B587" s="158" t="s">
        <v>3208</v>
      </c>
      <c r="C587" s="159" t="s">
        <v>208</v>
      </c>
      <c r="D587" s="158" t="s">
        <v>876</v>
      </c>
      <c r="E587" s="173" t="s">
        <v>1020</v>
      </c>
      <c r="F587" s="173" t="s">
        <v>1021</v>
      </c>
      <c r="G587" s="173" t="s">
        <v>3335</v>
      </c>
      <c r="H587" s="174" t="s">
        <v>64</v>
      </c>
      <c r="I587" s="175" t="s">
        <v>53</v>
      </c>
      <c r="J587" s="175"/>
      <c r="K587" s="175"/>
      <c r="L587" s="163" t="s">
        <v>2452</v>
      </c>
      <c r="M587" s="163">
        <v>5</v>
      </c>
      <c r="N587" s="49">
        <f>O587/$R$8</f>
        <v>4.2304972896535471</v>
      </c>
      <c r="O587" s="47">
        <v>359</v>
      </c>
      <c r="P587" s="176">
        <f>IF($R$9="-",N587,IF($R$9="в кассу предприятия",N587,IF($R$9="на р/счет.",N587*1.075,"-")))</f>
        <v>4.2304972896535471</v>
      </c>
      <c r="Q587" s="177">
        <f>IF($R$9="-",O587,IF($R$9="в кассу предприятия",O587,IF($R$9="на р/счет.",O587*1.075,"-")))</f>
        <v>359</v>
      </c>
      <c r="R587" s="166"/>
      <c r="S587" s="167">
        <f t="shared" si="222"/>
        <v>0</v>
      </c>
      <c r="T587" s="168">
        <f t="shared" si="223"/>
        <v>0</v>
      </c>
      <c r="U587" s="169"/>
      <c r="V587" s="170" t="s">
        <v>2455</v>
      </c>
      <c r="W587" s="169"/>
      <c r="X587" s="160" t="s">
        <v>2472</v>
      </c>
      <c r="Y587" s="160"/>
      <c r="Z587" s="160"/>
      <c r="AA587" s="171" t="s">
        <v>2463</v>
      </c>
    </row>
    <row r="588" spans="1:27" s="172" customFormat="1" x14ac:dyDescent="0.35">
      <c r="A588" s="157" t="s">
        <v>3900</v>
      </c>
      <c r="B588" s="158" t="s">
        <v>1019</v>
      </c>
      <c r="C588" s="159" t="s">
        <v>39</v>
      </c>
      <c r="D588" s="158" t="s">
        <v>876</v>
      </c>
      <c r="E588" s="160" t="s">
        <v>1020</v>
      </c>
      <c r="F588" s="160" t="s">
        <v>1021</v>
      </c>
      <c r="G588" s="160" t="s">
        <v>1022</v>
      </c>
      <c r="H588" s="161" t="s">
        <v>64</v>
      </c>
      <c r="I588" s="162" t="s">
        <v>45</v>
      </c>
      <c r="J588" s="162"/>
      <c r="K588" s="162" t="s">
        <v>45</v>
      </c>
      <c r="L588" s="163" t="s">
        <v>2451</v>
      </c>
      <c r="M588" s="163">
        <v>5</v>
      </c>
      <c r="N588" s="46">
        <v>19.700000000000003</v>
      </c>
      <c r="O588" s="47">
        <f t="shared" ref="O588:O651" si="224">N588*$R$8</f>
        <v>1671.7420000000002</v>
      </c>
      <c r="P588" s="164">
        <f t="shared" ref="P588:P652" si="225">IF($R$9="-",N588,IF($R$9="в кассу предприятия",N588,IF($R$9="на р/счет.",N588*1.075,"-")))</f>
        <v>19.700000000000003</v>
      </c>
      <c r="Q588" s="165">
        <f t="shared" ref="Q588:Q652" si="226">IF($R$9="-",O588,IF($R$9="в кассу предприятия",O588,IF($R$9="на р/счет.",O588*1.075,"-")))</f>
        <v>1671.7420000000002</v>
      </c>
      <c r="R588" s="166"/>
      <c r="S588" s="167">
        <f t="shared" si="222"/>
        <v>0</v>
      </c>
      <c r="T588" s="168">
        <f t="shared" si="223"/>
        <v>0</v>
      </c>
      <c r="U588" s="169"/>
      <c r="V588" s="170" t="s">
        <v>2455</v>
      </c>
      <c r="W588" s="169"/>
      <c r="X588" s="160" t="s">
        <v>2774</v>
      </c>
      <c r="Y588" s="160"/>
      <c r="Z588" s="160" t="s">
        <v>2775</v>
      </c>
      <c r="AA588" s="171" t="s">
        <v>2463</v>
      </c>
    </row>
    <row r="589" spans="1:27" s="172" customFormat="1" x14ac:dyDescent="0.35">
      <c r="A589" s="157" t="s">
        <v>3900</v>
      </c>
      <c r="B589" s="158" t="s">
        <v>1023</v>
      </c>
      <c r="C589" s="159" t="s">
        <v>39</v>
      </c>
      <c r="D589" s="158" t="s">
        <v>876</v>
      </c>
      <c r="E589" s="173" t="s">
        <v>1020</v>
      </c>
      <c r="F589" s="173" t="s">
        <v>1021</v>
      </c>
      <c r="G589" s="173" t="s">
        <v>1024</v>
      </c>
      <c r="H589" s="174" t="s">
        <v>64</v>
      </c>
      <c r="I589" s="175" t="s">
        <v>45</v>
      </c>
      <c r="J589" s="175"/>
      <c r="K589" s="175" t="s">
        <v>45</v>
      </c>
      <c r="L589" s="163" t="s">
        <v>2451</v>
      </c>
      <c r="M589" s="163">
        <v>5</v>
      </c>
      <c r="N589" s="46">
        <v>19.700000000000003</v>
      </c>
      <c r="O589" s="47">
        <f t="shared" si="224"/>
        <v>1671.7420000000002</v>
      </c>
      <c r="P589" s="164">
        <f t="shared" si="225"/>
        <v>19.700000000000003</v>
      </c>
      <c r="Q589" s="165">
        <f t="shared" si="226"/>
        <v>1671.7420000000002</v>
      </c>
      <c r="R589" s="166"/>
      <c r="S589" s="167">
        <f t="shared" si="222"/>
        <v>0</v>
      </c>
      <c r="T589" s="168">
        <f t="shared" si="223"/>
        <v>0</v>
      </c>
      <c r="U589" s="169"/>
      <c r="V589" s="170" t="s">
        <v>2455</v>
      </c>
      <c r="W589" s="169" t="s">
        <v>2487</v>
      </c>
      <c r="X589" s="160" t="s">
        <v>2469</v>
      </c>
      <c r="Y589" s="160"/>
      <c r="Z589" s="160" t="s">
        <v>2776</v>
      </c>
      <c r="AA589" s="171" t="s">
        <v>2463</v>
      </c>
    </row>
    <row r="590" spans="1:27" s="126" customFormat="1" hidden="1" x14ac:dyDescent="0.35">
      <c r="A590" s="144">
        <v>0</v>
      </c>
      <c r="B590" s="109" t="s">
        <v>1025</v>
      </c>
      <c r="C590" s="110" t="s">
        <v>39</v>
      </c>
      <c r="D590" s="109" t="s">
        <v>876</v>
      </c>
      <c r="E590" s="115" t="s">
        <v>1020</v>
      </c>
      <c r="F590" s="115" t="s">
        <v>1021</v>
      </c>
      <c r="G590" s="115" t="s">
        <v>1026</v>
      </c>
      <c r="H590" s="116" t="s">
        <v>64</v>
      </c>
      <c r="I590" s="117" t="s">
        <v>45</v>
      </c>
      <c r="J590" s="117"/>
      <c r="K590" s="117" t="s">
        <v>45</v>
      </c>
      <c r="L590" s="114" t="s">
        <v>2451</v>
      </c>
      <c r="M590" s="114">
        <v>5</v>
      </c>
      <c r="N590" s="148">
        <v>19.700000000000003</v>
      </c>
      <c r="O590" s="149">
        <f t="shared" si="224"/>
        <v>1671.7420000000002</v>
      </c>
      <c r="P590" s="118">
        <f t="shared" si="225"/>
        <v>19.700000000000003</v>
      </c>
      <c r="Q590" s="119">
        <f t="shared" si="226"/>
        <v>1671.7420000000002</v>
      </c>
      <c r="R590" s="120"/>
      <c r="S590" s="121">
        <f t="shared" si="222"/>
        <v>0</v>
      </c>
      <c r="T590" s="122">
        <f t="shared" si="223"/>
        <v>0</v>
      </c>
      <c r="U590" s="123"/>
      <c r="V590" s="124" t="s">
        <v>2455</v>
      </c>
      <c r="W590" s="123"/>
      <c r="X590" s="115" t="s">
        <v>2774</v>
      </c>
      <c r="Y590" s="115"/>
      <c r="Z590" s="115" t="s">
        <v>2777</v>
      </c>
      <c r="AA590" s="125" t="s">
        <v>2463</v>
      </c>
    </row>
    <row r="591" spans="1:27" s="172" customFormat="1" x14ac:dyDescent="0.35">
      <c r="A591" s="157">
        <v>70</v>
      </c>
      <c r="B591" s="158" t="s">
        <v>1027</v>
      </c>
      <c r="C591" s="159" t="s">
        <v>39</v>
      </c>
      <c r="D591" s="158" t="s">
        <v>876</v>
      </c>
      <c r="E591" s="160" t="s">
        <v>1020</v>
      </c>
      <c r="F591" s="160" t="s">
        <v>1021</v>
      </c>
      <c r="G591" s="160" t="s">
        <v>1028</v>
      </c>
      <c r="H591" s="161" t="s">
        <v>98</v>
      </c>
      <c r="I591" s="162" t="s">
        <v>45</v>
      </c>
      <c r="J591" s="162"/>
      <c r="K591" s="162" t="s">
        <v>45</v>
      </c>
      <c r="L591" s="163" t="s">
        <v>2451</v>
      </c>
      <c r="M591" s="163">
        <v>5</v>
      </c>
      <c r="N591" s="46">
        <v>8.4599999999999991</v>
      </c>
      <c r="O591" s="47">
        <f t="shared" si="224"/>
        <v>717.91559999999993</v>
      </c>
      <c r="P591" s="164">
        <f t="shared" si="225"/>
        <v>8.4599999999999991</v>
      </c>
      <c r="Q591" s="165">
        <f t="shared" si="226"/>
        <v>717.91559999999993</v>
      </c>
      <c r="R591" s="166"/>
      <c r="S591" s="167">
        <f t="shared" si="222"/>
        <v>0</v>
      </c>
      <c r="T591" s="168">
        <f t="shared" si="223"/>
        <v>0</v>
      </c>
      <c r="U591" s="169"/>
      <c r="V591" s="170" t="s">
        <v>2455</v>
      </c>
      <c r="W591" s="169"/>
      <c r="X591" s="160" t="s">
        <v>2485</v>
      </c>
      <c r="Y591" s="160"/>
      <c r="Z591" s="160" t="s">
        <v>2778</v>
      </c>
      <c r="AA591" s="171" t="s">
        <v>2463</v>
      </c>
    </row>
    <row r="592" spans="1:27" s="172" customFormat="1" x14ac:dyDescent="0.35">
      <c r="A592" s="157" t="s">
        <v>3900</v>
      </c>
      <c r="B592" s="158" t="s">
        <v>1029</v>
      </c>
      <c r="C592" s="159" t="s">
        <v>39</v>
      </c>
      <c r="D592" s="158" t="s">
        <v>876</v>
      </c>
      <c r="E592" s="160" t="s">
        <v>1020</v>
      </c>
      <c r="F592" s="160" t="s">
        <v>1021</v>
      </c>
      <c r="G592" s="160" t="s">
        <v>1030</v>
      </c>
      <c r="H592" s="161" t="s">
        <v>64</v>
      </c>
      <c r="I592" s="162" t="s">
        <v>45</v>
      </c>
      <c r="J592" s="162"/>
      <c r="K592" s="162" t="s">
        <v>45</v>
      </c>
      <c r="L592" s="163" t="s">
        <v>2451</v>
      </c>
      <c r="M592" s="163">
        <v>5</v>
      </c>
      <c r="N592" s="46">
        <v>18.930000000000003</v>
      </c>
      <c r="O592" s="47">
        <f t="shared" si="224"/>
        <v>1606.3998000000004</v>
      </c>
      <c r="P592" s="164">
        <f t="shared" si="225"/>
        <v>18.930000000000003</v>
      </c>
      <c r="Q592" s="165">
        <f t="shared" si="226"/>
        <v>1606.3998000000004</v>
      </c>
      <c r="R592" s="166"/>
      <c r="S592" s="167">
        <f t="shared" si="222"/>
        <v>0</v>
      </c>
      <c r="T592" s="168">
        <f t="shared" si="223"/>
        <v>0</v>
      </c>
      <c r="U592" s="169"/>
      <c r="V592" s="170" t="s">
        <v>2455</v>
      </c>
      <c r="W592" s="169"/>
      <c r="X592" s="160" t="s">
        <v>2469</v>
      </c>
      <c r="Y592" s="160"/>
      <c r="Z592" s="160" t="s">
        <v>2779</v>
      </c>
      <c r="AA592" s="171" t="s">
        <v>2463</v>
      </c>
    </row>
    <row r="593" spans="1:27" s="172" customFormat="1" x14ac:dyDescent="0.35">
      <c r="A593" s="157" t="s">
        <v>3900</v>
      </c>
      <c r="B593" s="158" t="s">
        <v>1031</v>
      </c>
      <c r="C593" s="159" t="s">
        <v>39</v>
      </c>
      <c r="D593" s="158" t="s">
        <v>876</v>
      </c>
      <c r="E593" s="173" t="s">
        <v>1020</v>
      </c>
      <c r="F593" s="173" t="s">
        <v>1021</v>
      </c>
      <c r="G593" s="173" t="s">
        <v>1032</v>
      </c>
      <c r="H593" s="174" t="s">
        <v>64</v>
      </c>
      <c r="I593" s="175" t="s">
        <v>45</v>
      </c>
      <c r="J593" s="175"/>
      <c r="K593" s="175" t="s">
        <v>45</v>
      </c>
      <c r="L593" s="163" t="s">
        <v>2451</v>
      </c>
      <c r="M593" s="163">
        <v>5</v>
      </c>
      <c r="N593" s="46">
        <v>19.240000000000002</v>
      </c>
      <c r="O593" s="47">
        <f t="shared" si="224"/>
        <v>1632.7064000000003</v>
      </c>
      <c r="P593" s="164">
        <f t="shared" si="225"/>
        <v>19.240000000000002</v>
      </c>
      <c r="Q593" s="165">
        <f t="shared" si="226"/>
        <v>1632.7064000000003</v>
      </c>
      <c r="R593" s="166"/>
      <c r="S593" s="167">
        <f t="shared" si="222"/>
        <v>0</v>
      </c>
      <c r="T593" s="168">
        <f t="shared" si="223"/>
        <v>0</v>
      </c>
      <c r="U593" s="169"/>
      <c r="V593" s="170" t="s">
        <v>2455</v>
      </c>
      <c r="W593" s="169" t="s">
        <v>2487</v>
      </c>
      <c r="X593" s="160" t="s">
        <v>2469</v>
      </c>
      <c r="Y593" s="160"/>
      <c r="Z593" s="160" t="s">
        <v>2780</v>
      </c>
      <c r="AA593" s="171" t="s">
        <v>2463</v>
      </c>
    </row>
    <row r="594" spans="1:27" s="126" customFormat="1" hidden="1" x14ac:dyDescent="0.35">
      <c r="A594" s="144">
        <v>0</v>
      </c>
      <c r="B594" s="109" t="s">
        <v>1033</v>
      </c>
      <c r="C594" s="110" t="s">
        <v>39</v>
      </c>
      <c r="D594" s="109" t="s">
        <v>876</v>
      </c>
      <c r="E594" s="111" t="s">
        <v>1020</v>
      </c>
      <c r="F594" s="111" t="s">
        <v>1021</v>
      </c>
      <c r="G594" s="111" t="s">
        <v>1032</v>
      </c>
      <c r="H594" s="112" t="s">
        <v>50</v>
      </c>
      <c r="I594" s="113" t="s">
        <v>45</v>
      </c>
      <c r="J594" s="113"/>
      <c r="K594" s="113" t="s">
        <v>45</v>
      </c>
      <c r="L594" s="114" t="s">
        <v>2451</v>
      </c>
      <c r="M594" s="114">
        <v>1</v>
      </c>
      <c r="N594" s="148">
        <v>29.430000000000003</v>
      </c>
      <c r="O594" s="149">
        <f t="shared" si="224"/>
        <v>2497.4298000000003</v>
      </c>
      <c r="P594" s="118">
        <f t="shared" si="225"/>
        <v>29.430000000000003</v>
      </c>
      <c r="Q594" s="119">
        <f t="shared" si="226"/>
        <v>2497.4298000000003</v>
      </c>
      <c r="R594" s="120"/>
      <c r="S594" s="121">
        <f t="shared" si="222"/>
        <v>0</v>
      </c>
      <c r="T594" s="122">
        <f t="shared" si="223"/>
        <v>0</v>
      </c>
      <c r="U594" s="123"/>
      <c r="V594" s="124" t="s">
        <v>2455</v>
      </c>
      <c r="W594" s="123" t="s">
        <v>2487</v>
      </c>
      <c r="X594" s="115" t="s">
        <v>2469</v>
      </c>
      <c r="Y594" s="115"/>
      <c r="Z594" s="115" t="s">
        <v>2780</v>
      </c>
      <c r="AA594" s="125" t="s">
        <v>2463</v>
      </c>
    </row>
    <row r="595" spans="1:27" s="172" customFormat="1" x14ac:dyDescent="0.35">
      <c r="A595" s="157" t="s">
        <v>3900</v>
      </c>
      <c r="B595" s="158" t="s">
        <v>1034</v>
      </c>
      <c r="C595" s="159" t="s">
        <v>39</v>
      </c>
      <c r="D595" s="158" t="s">
        <v>876</v>
      </c>
      <c r="E595" s="160" t="s">
        <v>1020</v>
      </c>
      <c r="F595" s="160" t="s">
        <v>1021</v>
      </c>
      <c r="G595" s="160" t="s">
        <v>1035</v>
      </c>
      <c r="H595" s="161" t="s">
        <v>64</v>
      </c>
      <c r="I595" s="162" t="s">
        <v>58</v>
      </c>
      <c r="J595" s="162"/>
      <c r="K595" s="162" t="s">
        <v>45</v>
      </c>
      <c r="L595" s="163" t="s">
        <v>2451</v>
      </c>
      <c r="M595" s="163">
        <v>5</v>
      </c>
      <c r="N595" s="46">
        <v>15.64</v>
      </c>
      <c r="O595" s="47">
        <f t="shared" si="224"/>
        <v>1327.2103999999999</v>
      </c>
      <c r="P595" s="164">
        <f t="shared" si="225"/>
        <v>15.64</v>
      </c>
      <c r="Q595" s="165">
        <f t="shared" si="226"/>
        <v>1327.2103999999999</v>
      </c>
      <c r="R595" s="166"/>
      <c r="S595" s="167">
        <f t="shared" si="222"/>
        <v>0</v>
      </c>
      <c r="T595" s="168">
        <f t="shared" si="223"/>
        <v>0</v>
      </c>
      <c r="U595" s="169"/>
      <c r="V595" s="170" t="s">
        <v>2455</v>
      </c>
      <c r="W595" s="169"/>
      <c r="X595" s="160" t="s">
        <v>2469</v>
      </c>
      <c r="Y595" s="160"/>
      <c r="Z595" s="160" t="s">
        <v>2781</v>
      </c>
      <c r="AA595" s="171" t="s">
        <v>2463</v>
      </c>
    </row>
    <row r="596" spans="1:27" s="172" customFormat="1" x14ac:dyDescent="0.35">
      <c r="A596" s="157">
        <v>47</v>
      </c>
      <c r="B596" s="158" t="s">
        <v>1036</v>
      </c>
      <c r="C596" s="159" t="s">
        <v>39</v>
      </c>
      <c r="D596" s="158" t="s">
        <v>876</v>
      </c>
      <c r="E596" s="160" t="s">
        <v>1020</v>
      </c>
      <c r="F596" s="160" t="s">
        <v>1021</v>
      </c>
      <c r="G596" s="160" t="s">
        <v>1035</v>
      </c>
      <c r="H596" s="161" t="s">
        <v>50</v>
      </c>
      <c r="I596" s="162" t="s">
        <v>53</v>
      </c>
      <c r="J596" s="162"/>
      <c r="K596" s="162" t="s">
        <v>45</v>
      </c>
      <c r="L596" s="163" t="s">
        <v>2453</v>
      </c>
      <c r="M596" s="163">
        <v>1</v>
      </c>
      <c r="N596" s="46">
        <v>27.05</v>
      </c>
      <c r="O596" s="47">
        <f t="shared" si="224"/>
        <v>2295.4630000000002</v>
      </c>
      <c r="P596" s="164">
        <f t="shared" si="225"/>
        <v>27.05</v>
      </c>
      <c r="Q596" s="165">
        <f t="shared" si="226"/>
        <v>2295.4630000000002</v>
      </c>
      <c r="R596" s="166"/>
      <c r="S596" s="167">
        <f t="shared" si="222"/>
        <v>0</v>
      </c>
      <c r="T596" s="168">
        <f t="shared" si="223"/>
        <v>0</v>
      </c>
      <c r="U596" s="169"/>
      <c r="V596" s="170" t="s">
        <v>2455</v>
      </c>
      <c r="W596" s="169"/>
      <c r="X596" s="160" t="s">
        <v>2469</v>
      </c>
      <c r="Y596" s="160"/>
      <c r="Z596" s="160" t="s">
        <v>45</v>
      </c>
      <c r="AA596" s="171" t="s">
        <v>2463</v>
      </c>
    </row>
    <row r="597" spans="1:27" s="172" customFormat="1" x14ac:dyDescent="0.35">
      <c r="A597" s="157" t="s">
        <v>3900</v>
      </c>
      <c r="B597" s="158" t="s">
        <v>1037</v>
      </c>
      <c r="C597" s="159" t="s">
        <v>39</v>
      </c>
      <c r="D597" s="158" t="s">
        <v>876</v>
      </c>
      <c r="E597" s="173" t="s">
        <v>1020</v>
      </c>
      <c r="F597" s="173" t="s">
        <v>1021</v>
      </c>
      <c r="G597" s="173" t="s">
        <v>1038</v>
      </c>
      <c r="H597" s="174" t="s">
        <v>64</v>
      </c>
      <c r="I597" s="175" t="s">
        <v>45</v>
      </c>
      <c r="J597" s="175"/>
      <c r="K597" s="175" t="s">
        <v>45</v>
      </c>
      <c r="L597" s="163" t="s">
        <v>2451</v>
      </c>
      <c r="M597" s="163">
        <v>5</v>
      </c>
      <c r="N597" s="46">
        <v>18.930000000000003</v>
      </c>
      <c r="O597" s="47">
        <f t="shared" si="224"/>
        <v>1606.3998000000004</v>
      </c>
      <c r="P597" s="164">
        <f t="shared" si="225"/>
        <v>18.930000000000003</v>
      </c>
      <c r="Q597" s="165">
        <f t="shared" si="226"/>
        <v>1606.3998000000004</v>
      </c>
      <c r="R597" s="166"/>
      <c r="S597" s="167">
        <f t="shared" si="222"/>
        <v>0</v>
      </c>
      <c r="T597" s="168">
        <f t="shared" si="223"/>
        <v>0</v>
      </c>
      <c r="U597" s="169"/>
      <c r="V597" s="170" t="s">
        <v>2455</v>
      </c>
      <c r="W597" s="169" t="s">
        <v>2487</v>
      </c>
      <c r="X597" s="160" t="s">
        <v>2469</v>
      </c>
      <c r="Y597" s="160"/>
      <c r="Z597" s="160" t="s">
        <v>2782</v>
      </c>
      <c r="AA597" s="171" t="s">
        <v>2463</v>
      </c>
    </row>
    <row r="598" spans="1:27" s="172" customFormat="1" x14ac:dyDescent="0.35">
      <c r="A598" s="157" t="s">
        <v>3900</v>
      </c>
      <c r="B598" s="158" t="s">
        <v>1039</v>
      </c>
      <c r="C598" s="159" t="s">
        <v>39</v>
      </c>
      <c r="D598" s="158" t="s">
        <v>876</v>
      </c>
      <c r="E598" s="160" t="s">
        <v>1020</v>
      </c>
      <c r="F598" s="160" t="s">
        <v>1021</v>
      </c>
      <c r="G598" s="160" t="s">
        <v>1040</v>
      </c>
      <c r="H598" s="161" t="s">
        <v>64</v>
      </c>
      <c r="I598" s="162" t="s">
        <v>45</v>
      </c>
      <c r="J598" s="162"/>
      <c r="K598" s="162" t="s">
        <v>45</v>
      </c>
      <c r="L598" s="163" t="s">
        <v>2451</v>
      </c>
      <c r="M598" s="163">
        <v>5</v>
      </c>
      <c r="N598" s="46">
        <v>18.930000000000003</v>
      </c>
      <c r="O598" s="47">
        <f t="shared" si="224"/>
        <v>1606.3998000000004</v>
      </c>
      <c r="P598" s="164">
        <f t="shared" si="225"/>
        <v>18.930000000000003</v>
      </c>
      <c r="Q598" s="165">
        <f t="shared" si="226"/>
        <v>1606.3998000000004</v>
      </c>
      <c r="R598" s="166"/>
      <c r="S598" s="167">
        <f t="shared" si="222"/>
        <v>0</v>
      </c>
      <c r="T598" s="168">
        <f t="shared" si="223"/>
        <v>0</v>
      </c>
      <c r="U598" s="169"/>
      <c r="V598" s="170" t="s">
        <v>2455</v>
      </c>
      <c r="W598" s="169"/>
      <c r="X598" s="160" t="s">
        <v>2469</v>
      </c>
      <c r="Y598" s="160"/>
      <c r="Z598" s="160" t="s">
        <v>2783</v>
      </c>
      <c r="AA598" s="171" t="s">
        <v>2463</v>
      </c>
    </row>
    <row r="599" spans="1:27" s="172" customFormat="1" x14ac:dyDescent="0.35">
      <c r="A599" s="157">
        <v>30</v>
      </c>
      <c r="B599" s="158" t="s">
        <v>1041</v>
      </c>
      <c r="C599" s="159" t="s">
        <v>39</v>
      </c>
      <c r="D599" s="158" t="s">
        <v>876</v>
      </c>
      <c r="E599" s="160" t="s">
        <v>1042</v>
      </c>
      <c r="F599" s="160" t="s">
        <v>1043</v>
      </c>
      <c r="G599" s="160" t="s">
        <v>45</v>
      </c>
      <c r="H599" s="161" t="s">
        <v>64</v>
      </c>
      <c r="I599" s="162" t="s">
        <v>103</v>
      </c>
      <c r="J599" s="162"/>
      <c r="K599" s="162" t="s">
        <v>45</v>
      </c>
      <c r="L599" s="163" t="s">
        <v>2453</v>
      </c>
      <c r="M599" s="163">
        <v>5</v>
      </c>
      <c r="N599" s="46">
        <v>11.57</v>
      </c>
      <c r="O599" s="47">
        <f t="shared" si="224"/>
        <v>981.83019999999999</v>
      </c>
      <c r="P599" s="164">
        <f t="shared" si="225"/>
        <v>11.57</v>
      </c>
      <c r="Q599" s="165">
        <f t="shared" si="226"/>
        <v>981.83019999999999</v>
      </c>
      <c r="R599" s="166"/>
      <c r="S599" s="167">
        <f t="shared" si="222"/>
        <v>0</v>
      </c>
      <c r="T599" s="168">
        <f t="shared" si="223"/>
        <v>0</v>
      </c>
      <c r="U599" s="169"/>
      <c r="V599" s="170" t="s">
        <v>2455</v>
      </c>
      <c r="W599" s="169"/>
      <c r="X599" s="160" t="s">
        <v>2469</v>
      </c>
      <c r="Y599" s="160"/>
      <c r="Z599" s="160" t="s">
        <v>45</v>
      </c>
      <c r="AA599" s="171" t="s">
        <v>2463</v>
      </c>
    </row>
    <row r="600" spans="1:27" s="172" customFormat="1" x14ac:dyDescent="0.35">
      <c r="A600" s="157">
        <v>29</v>
      </c>
      <c r="B600" s="158" t="s">
        <v>1044</v>
      </c>
      <c r="C600" s="159" t="s">
        <v>39</v>
      </c>
      <c r="D600" s="158" t="s">
        <v>876</v>
      </c>
      <c r="E600" s="160" t="s">
        <v>1042</v>
      </c>
      <c r="F600" s="160" t="s">
        <v>1043</v>
      </c>
      <c r="G600" s="160" t="s">
        <v>1045</v>
      </c>
      <c r="H600" s="161" t="s">
        <v>50</v>
      </c>
      <c r="I600" s="162" t="s">
        <v>53</v>
      </c>
      <c r="J600" s="162"/>
      <c r="K600" s="162" t="s">
        <v>45</v>
      </c>
      <c r="L600" s="163" t="s">
        <v>2453</v>
      </c>
      <c r="M600" s="163">
        <v>1</v>
      </c>
      <c r="N600" s="46">
        <v>22.07</v>
      </c>
      <c r="O600" s="47">
        <f t="shared" si="224"/>
        <v>1872.8602000000001</v>
      </c>
      <c r="P600" s="164">
        <f t="shared" si="225"/>
        <v>22.07</v>
      </c>
      <c r="Q600" s="165">
        <f t="shared" si="226"/>
        <v>1872.8602000000001</v>
      </c>
      <c r="R600" s="166"/>
      <c r="S600" s="167">
        <f t="shared" si="222"/>
        <v>0</v>
      </c>
      <c r="T600" s="168">
        <f t="shared" si="223"/>
        <v>0</v>
      </c>
      <c r="U600" s="169"/>
      <c r="V600" s="170" t="s">
        <v>2455</v>
      </c>
      <c r="W600" s="169"/>
      <c r="X600" s="160" t="s">
        <v>2469</v>
      </c>
      <c r="Y600" s="160"/>
      <c r="Z600" s="160" t="s">
        <v>45</v>
      </c>
      <c r="AA600" s="171" t="s">
        <v>2463</v>
      </c>
    </row>
    <row r="601" spans="1:27" s="172" customFormat="1" x14ac:dyDescent="0.35">
      <c r="A601" s="157">
        <v>19</v>
      </c>
      <c r="B601" s="158" t="s">
        <v>1046</v>
      </c>
      <c r="C601" s="159" t="s">
        <v>39</v>
      </c>
      <c r="D601" s="158" t="s">
        <v>876</v>
      </c>
      <c r="E601" s="160" t="s">
        <v>1042</v>
      </c>
      <c r="F601" s="160" t="s">
        <v>1043</v>
      </c>
      <c r="G601" s="160" t="s">
        <v>1047</v>
      </c>
      <c r="H601" s="161" t="s">
        <v>50</v>
      </c>
      <c r="I601" s="162" t="s">
        <v>53</v>
      </c>
      <c r="J601" s="162"/>
      <c r="K601" s="162" t="s">
        <v>45</v>
      </c>
      <c r="L601" s="163" t="s">
        <v>2453</v>
      </c>
      <c r="M601" s="163">
        <v>1</v>
      </c>
      <c r="N601" s="46">
        <v>22.07</v>
      </c>
      <c r="O601" s="47">
        <f t="shared" si="224"/>
        <v>1872.8602000000001</v>
      </c>
      <c r="P601" s="164">
        <f t="shared" si="225"/>
        <v>22.07</v>
      </c>
      <c r="Q601" s="165">
        <f t="shared" si="226"/>
        <v>1872.8602000000001</v>
      </c>
      <c r="R601" s="166"/>
      <c r="S601" s="167">
        <f t="shared" si="222"/>
        <v>0</v>
      </c>
      <c r="T601" s="168">
        <f t="shared" si="223"/>
        <v>0</v>
      </c>
      <c r="U601" s="169"/>
      <c r="V601" s="170" t="s">
        <v>2455</v>
      </c>
      <c r="W601" s="169"/>
      <c r="X601" s="160" t="s">
        <v>2469</v>
      </c>
      <c r="Y601" s="160"/>
      <c r="Z601" s="160" t="s">
        <v>45</v>
      </c>
      <c r="AA601" s="171" t="s">
        <v>2463</v>
      </c>
    </row>
    <row r="602" spans="1:27" s="172" customFormat="1" x14ac:dyDescent="0.35">
      <c r="A602" s="157">
        <v>11</v>
      </c>
      <c r="B602" s="158" t="s">
        <v>1048</v>
      </c>
      <c r="C602" s="159" t="s">
        <v>39</v>
      </c>
      <c r="D602" s="158" t="s">
        <v>876</v>
      </c>
      <c r="E602" s="160" t="s">
        <v>1042</v>
      </c>
      <c r="F602" s="160" t="s">
        <v>1043</v>
      </c>
      <c r="G602" s="160" t="s">
        <v>1049</v>
      </c>
      <c r="H602" s="161" t="s">
        <v>50</v>
      </c>
      <c r="I602" s="162" t="s">
        <v>53</v>
      </c>
      <c r="J602" s="162"/>
      <c r="K602" s="162" t="s">
        <v>45</v>
      </c>
      <c r="L602" s="163" t="s">
        <v>2453</v>
      </c>
      <c r="M602" s="163">
        <v>1</v>
      </c>
      <c r="N602" s="46">
        <v>22.07</v>
      </c>
      <c r="O602" s="47">
        <f t="shared" si="224"/>
        <v>1872.8602000000001</v>
      </c>
      <c r="P602" s="164">
        <f t="shared" si="225"/>
        <v>22.07</v>
      </c>
      <c r="Q602" s="165">
        <f t="shared" si="226"/>
        <v>1872.8602000000001</v>
      </c>
      <c r="R602" s="166"/>
      <c r="S602" s="167">
        <f t="shared" si="222"/>
        <v>0</v>
      </c>
      <c r="T602" s="168">
        <f t="shared" si="223"/>
        <v>0</v>
      </c>
      <c r="U602" s="169"/>
      <c r="V602" s="170" t="s">
        <v>2455</v>
      </c>
      <c r="W602" s="169"/>
      <c r="X602" s="160" t="s">
        <v>2469</v>
      </c>
      <c r="Y602" s="160"/>
      <c r="Z602" s="160" t="s">
        <v>45</v>
      </c>
      <c r="AA602" s="171" t="s">
        <v>2463</v>
      </c>
    </row>
    <row r="603" spans="1:27" s="172" customFormat="1" x14ac:dyDescent="0.35">
      <c r="A603" s="157">
        <v>7</v>
      </c>
      <c r="B603" s="158" t="s">
        <v>3036</v>
      </c>
      <c r="C603" s="159" t="s">
        <v>39</v>
      </c>
      <c r="D603" s="158" t="s">
        <v>876</v>
      </c>
      <c r="E603" s="160" t="s">
        <v>3336</v>
      </c>
      <c r="F603" s="160" t="s">
        <v>1043</v>
      </c>
      <c r="G603" s="160" t="s">
        <v>3034</v>
      </c>
      <c r="H603" s="161" t="s">
        <v>50</v>
      </c>
      <c r="I603" s="162" t="s">
        <v>53</v>
      </c>
      <c r="J603" s="162"/>
      <c r="K603" s="162" t="s">
        <v>45</v>
      </c>
      <c r="L603" s="163" t="s">
        <v>2453</v>
      </c>
      <c r="M603" s="163">
        <v>1</v>
      </c>
      <c r="N603" s="46">
        <v>22.07</v>
      </c>
      <c r="O603" s="47">
        <f t="shared" si="224"/>
        <v>1872.8602000000001</v>
      </c>
      <c r="P603" s="164">
        <f t="shared" si="225"/>
        <v>22.07</v>
      </c>
      <c r="Q603" s="165">
        <f t="shared" si="226"/>
        <v>1872.8602000000001</v>
      </c>
      <c r="R603" s="166"/>
      <c r="S603" s="167">
        <f t="shared" si="222"/>
        <v>0</v>
      </c>
      <c r="T603" s="168">
        <f t="shared" si="223"/>
        <v>0</v>
      </c>
      <c r="U603" s="169"/>
      <c r="V603" s="170" t="s">
        <v>2455</v>
      </c>
      <c r="W603" s="169"/>
      <c r="X603" s="160" t="s">
        <v>2469</v>
      </c>
      <c r="Y603" s="160"/>
      <c r="Z603" s="160" t="s">
        <v>45</v>
      </c>
      <c r="AA603" s="171" t="s">
        <v>2463</v>
      </c>
    </row>
    <row r="604" spans="1:27" s="172" customFormat="1" x14ac:dyDescent="0.35">
      <c r="A604" s="157">
        <v>11</v>
      </c>
      <c r="B604" s="158" t="s">
        <v>3037</v>
      </c>
      <c r="C604" s="159" t="s">
        <v>39</v>
      </c>
      <c r="D604" s="158" t="s">
        <v>876</v>
      </c>
      <c r="E604" s="160" t="s">
        <v>3337</v>
      </c>
      <c r="F604" s="160" t="s">
        <v>1043</v>
      </c>
      <c r="G604" s="160" t="s">
        <v>3035</v>
      </c>
      <c r="H604" s="161" t="s">
        <v>50</v>
      </c>
      <c r="I604" s="162" t="s">
        <v>53</v>
      </c>
      <c r="J604" s="162"/>
      <c r="K604" s="162" t="s">
        <v>45</v>
      </c>
      <c r="L604" s="163" t="s">
        <v>2453</v>
      </c>
      <c r="M604" s="163">
        <v>1</v>
      </c>
      <c r="N604" s="46">
        <v>22.07</v>
      </c>
      <c r="O604" s="47">
        <f t="shared" si="224"/>
        <v>1872.8602000000001</v>
      </c>
      <c r="P604" s="164">
        <f t="shared" si="225"/>
        <v>22.07</v>
      </c>
      <c r="Q604" s="165">
        <f t="shared" si="226"/>
        <v>1872.8602000000001</v>
      </c>
      <c r="R604" s="166"/>
      <c r="S604" s="167">
        <f t="shared" si="222"/>
        <v>0</v>
      </c>
      <c r="T604" s="168">
        <f t="shared" si="223"/>
        <v>0</v>
      </c>
      <c r="U604" s="169"/>
      <c r="V604" s="170" t="s">
        <v>2455</v>
      </c>
      <c r="W604" s="169"/>
      <c r="X604" s="160" t="s">
        <v>2469</v>
      </c>
      <c r="Y604" s="160"/>
      <c r="Z604" s="160" t="s">
        <v>45</v>
      </c>
      <c r="AA604" s="171" t="s">
        <v>2463</v>
      </c>
    </row>
    <row r="605" spans="1:27" s="172" customFormat="1" x14ac:dyDescent="0.35">
      <c r="A605" s="157">
        <v>14</v>
      </c>
      <c r="B605" s="158" t="s">
        <v>1050</v>
      </c>
      <c r="C605" s="159" t="s">
        <v>39</v>
      </c>
      <c r="D605" s="158" t="s">
        <v>876</v>
      </c>
      <c r="E605" s="173" t="s">
        <v>1042</v>
      </c>
      <c r="F605" s="173" t="s">
        <v>1043</v>
      </c>
      <c r="G605" s="173" t="s">
        <v>1051</v>
      </c>
      <c r="H605" s="174" t="s">
        <v>50</v>
      </c>
      <c r="I605" s="175" t="s">
        <v>53</v>
      </c>
      <c r="J605" s="175"/>
      <c r="K605" s="175" t="s">
        <v>45</v>
      </c>
      <c r="L605" s="163" t="s">
        <v>2453</v>
      </c>
      <c r="M605" s="163">
        <v>1</v>
      </c>
      <c r="N605" s="46">
        <v>22.07</v>
      </c>
      <c r="O605" s="47">
        <f t="shared" si="224"/>
        <v>1872.8602000000001</v>
      </c>
      <c r="P605" s="164">
        <f t="shared" si="225"/>
        <v>22.07</v>
      </c>
      <c r="Q605" s="165">
        <f t="shared" si="226"/>
        <v>1872.8602000000001</v>
      </c>
      <c r="R605" s="166"/>
      <c r="S605" s="167">
        <f t="shared" si="222"/>
        <v>0</v>
      </c>
      <c r="T605" s="168">
        <f t="shared" si="223"/>
        <v>0</v>
      </c>
      <c r="U605" s="169"/>
      <c r="V605" s="170" t="s">
        <v>2455</v>
      </c>
      <c r="W605" s="169" t="s">
        <v>2487</v>
      </c>
      <c r="X605" s="173" t="s">
        <v>2464</v>
      </c>
      <c r="Y605" s="160" t="s">
        <v>2784</v>
      </c>
      <c r="Z605" s="160" t="s">
        <v>45</v>
      </c>
      <c r="AA605" s="171" t="s">
        <v>2463</v>
      </c>
    </row>
    <row r="606" spans="1:27" s="172" customFormat="1" x14ac:dyDescent="0.35">
      <c r="A606" s="157">
        <v>14</v>
      </c>
      <c r="B606" s="158" t="s">
        <v>1052</v>
      </c>
      <c r="C606" s="159" t="s">
        <v>39</v>
      </c>
      <c r="D606" s="158" t="s">
        <v>876</v>
      </c>
      <c r="E606" s="173" t="s">
        <v>1042</v>
      </c>
      <c r="F606" s="173" t="s">
        <v>1043</v>
      </c>
      <c r="G606" s="173" t="s">
        <v>1053</v>
      </c>
      <c r="H606" s="174" t="s">
        <v>64</v>
      </c>
      <c r="I606" s="175" t="s">
        <v>45</v>
      </c>
      <c r="J606" s="175"/>
      <c r="K606" s="175" t="s">
        <v>45</v>
      </c>
      <c r="L606" s="163" t="s">
        <v>2453</v>
      </c>
      <c r="M606" s="163">
        <v>5</v>
      </c>
      <c r="N606" s="46">
        <v>15.25</v>
      </c>
      <c r="O606" s="47">
        <f t="shared" si="224"/>
        <v>1294.115</v>
      </c>
      <c r="P606" s="164">
        <f t="shared" si="225"/>
        <v>15.25</v>
      </c>
      <c r="Q606" s="165">
        <f t="shared" si="226"/>
        <v>1294.115</v>
      </c>
      <c r="R606" s="166"/>
      <c r="S606" s="167">
        <f t="shared" si="222"/>
        <v>0</v>
      </c>
      <c r="T606" s="168">
        <f t="shared" si="223"/>
        <v>0</v>
      </c>
      <c r="U606" s="169"/>
      <c r="V606" s="170" t="s">
        <v>2455</v>
      </c>
      <c r="W606" s="169" t="s">
        <v>2487</v>
      </c>
      <c r="X606" s="160" t="s">
        <v>2469</v>
      </c>
      <c r="Y606" s="160"/>
      <c r="Z606" s="160" t="s">
        <v>45</v>
      </c>
      <c r="AA606" s="171" t="s">
        <v>2463</v>
      </c>
    </row>
    <row r="607" spans="1:27" s="172" customFormat="1" x14ac:dyDescent="0.35">
      <c r="A607" s="157">
        <v>85</v>
      </c>
      <c r="B607" s="158" t="s">
        <v>3209</v>
      </c>
      <c r="C607" s="159" t="s">
        <v>39</v>
      </c>
      <c r="D607" s="158" t="s">
        <v>876</v>
      </c>
      <c r="E607" s="173" t="s">
        <v>1055</v>
      </c>
      <c r="F607" s="173" t="s">
        <v>1056</v>
      </c>
      <c r="G607" s="173" t="s">
        <v>3338</v>
      </c>
      <c r="H607" s="174" t="s">
        <v>98</v>
      </c>
      <c r="I607" s="175"/>
      <c r="J607" s="175"/>
      <c r="K607" s="175"/>
      <c r="L607" s="163" t="s">
        <v>2451</v>
      </c>
      <c r="M607" s="163">
        <v>5</v>
      </c>
      <c r="N607" s="46">
        <v>15.47</v>
      </c>
      <c r="O607" s="47">
        <f t="shared" si="224"/>
        <v>1312.7842000000001</v>
      </c>
      <c r="P607" s="164">
        <f t="shared" si="225"/>
        <v>15.47</v>
      </c>
      <c r="Q607" s="165">
        <f t="shared" si="226"/>
        <v>1312.7842000000001</v>
      </c>
      <c r="R607" s="166"/>
      <c r="S607" s="167">
        <f t="shared" si="222"/>
        <v>0</v>
      </c>
      <c r="T607" s="168">
        <f t="shared" si="223"/>
        <v>0</v>
      </c>
      <c r="U607" s="169"/>
      <c r="V607" s="170" t="s">
        <v>2455</v>
      </c>
      <c r="W607" s="169" t="s">
        <v>2487</v>
      </c>
      <c r="X607" s="160" t="s">
        <v>2472</v>
      </c>
      <c r="Y607" s="160"/>
      <c r="Z607" s="160" t="s">
        <v>3490</v>
      </c>
      <c r="AA607" s="171" t="s">
        <v>2463</v>
      </c>
    </row>
    <row r="608" spans="1:27" s="172" customFormat="1" x14ac:dyDescent="0.35">
      <c r="A608" s="157">
        <v>9</v>
      </c>
      <c r="B608" s="158" t="s">
        <v>3210</v>
      </c>
      <c r="C608" s="159" t="s">
        <v>39</v>
      </c>
      <c r="D608" s="158" t="s">
        <v>876</v>
      </c>
      <c r="E608" s="173" t="s">
        <v>1055</v>
      </c>
      <c r="F608" s="173" t="s">
        <v>1056</v>
      </c>
      <c r="G608" s="173" t="s">
        <v>3339</v>
      </c>
      <c r="H608" s="174" t="s">
        <v>98</v>
      </c>
      <c r="I608" s="175"/>
      <c r="J608" s="175"/>
      <c r="K608" s="175"/>
      <c r="L608" s="163" t="s">
        <v>2451</v>
      </c>
      <c r="M608" s="163">
        <v>5</v>
      </c>
      <c r="N608" s="46">
        <v>15.47</v>
      </c>
      <c r="O608" s="47">
        <f t="shared" si="224"/>
        <v>1312.7842000000001</v>
      </c>
      <c r="P608" s="164">
        <f t="shared" si="225"/>
        <v>15.47</v>
      </c>
      <c r="Q608" s="165">
        <f t="shared" si="226"/>
        <v>1312.7842000000001</v>
      </c>
      <c r="R608" s="166"/>
      <c r="S608" s="167">
        <f t="shared" si="222"/>
        <v>0</v>
      </c>
      <c r="T608" s="168">
        <f t="shared" si="223"/>
        <v>0</v>
      </c>
      <c r="U608" s="169"/>
      <c r="V608" s="170" t="s">
        <v>2455</v>
      </c>
      <c r="W608" s="169" t="s">
        <v>2487</v>
      </c>
      <c r="X608" s="160" t="s">
        <v>2472</v>
      </c>
      <c r="Y608" s="160"/>
      <c r="Z608" s="160" t="s">
        <v>3491</v>
      </c>
      <c r="AA608" s="171" t="s">
        <v>2463</v>
      </c>
    </row>
    <row r="609" spans="1:27" s="172" customFormat="1" x14ac:dyDescent="0.35">
      <c r="A609" s="157">
        <v>9</v>
      </c>
      <c r="B609" s="158" t="s">
        <v>3211</v>
      </c>
      <c r="C609" s="159" t="s">
        <v>39</v>
      </c>
      <c r="D609" s="158" t="s">
        <v>876</v>
      </c>
      <c r="E609" s="173" t="s">
        <v>1055</v>
      </c>
      <c r="F609" s="173" t="s">
        <v>1056</v>
      </c>
      <c r="G609" s="173" t="s">
        <v>3340</v>
      </c>
      <c r="H609" s="174" t="s">
        <v>98</v>
      </c>
      <c r="I609" s="175"/>
      <c r="J609" s="175"/>
      <c r="K609" s="175"/>
      <c r="L609" s="163" t="s">
        <v>2451</v>
      </c>
      <c r="M609" s="163">
        <v>5</v>
      </c>
      <c r="N609" s="46">
        <v>15.47</v>
      </c>
      <c r="O609" s="47">
        <f t="shared" si="224"/>
        <v>1312.7842000000001</v>
      </c>
      <c r="P609" s="164">
        <f t="shared" si="225"/>
        <v>15.47</v>
      </c>
      <c r="Q609" s="165">
        <f t="shared" si="226"/>
        <v>1312.7842000000001</v>
      </c>
      <c r="R609" s="166"/>
      <c r="S609" s="167">
        <f t="shared" si="222"/>
        <v>0</v>
      </c>
      <c r="T609" s="168">
        <f t="shared" si="223"/>
        <v>0</v>
      </c>
      <c r="U609" s="169"/>
      <c r="V609" s="170" t="s">
        <v>2455</v>
      </c>
      <c r="W609" s="169" t="s">
        <v>2487</v>
      </c>
      <c r="X609" s="173" t="s">
        <v>2464</v>
      </c>
      <c r="Y609" s="160" t="s">
        <v>3492</v>
      </c>
      <c r="Z609" s="160" t="s">
        <v>3493</v>
      </c>
      <c r="AA609" s="171" t="s">
        <v>2463</v>
      </c>
    </row>
    <row r="610" spans="1:27" s="172" customFormat="1" x14ac:dyDescent="0.35">
      <c r="A610" s="157">
        <v>19</v>
      </c>
      <c r="B610" s="158" t="s">
        <v>3212</v>
      </c>
      <c r="C610" s="159" t="s">
        <v>39</v>
      </c>
      <c r="D610" s="158" t="s">
        <v>876</v>
      </c>
      <c r="E610" s="173" t="s">
        <v>1055</v>
      </c>
      <c r="F610" s="173" t="s">
        <v>1056</v>
      </c>
      <c r="G610" s="173" t="s">
        <v>3341</v>
      </c>
      <c r="H610" s="174" t="s">
        <v>98</v>
      </c>
      <c r="I610" s="175"/>
      <c r="J610" s="175"/>
      <c r="K610" s="175"/>
      <c r="L610" s="163" t="s">
        <v>2451</v>
      </c>
      <c r="M610" s="163">
        <v>5</v>
      </c>
      <c r="N610" s="46">
        <v>15.47</v>
      </c>
      <c r="O610" s="47">
        <f t="shared" si="224"/>
        <v>1312.7842000000001</v>
      </c>
      <c r="P610" s="164">
        <f t="shared" si="225"/>
        <v>15.47</v>
      </c>
      <c r="Q610" s="165">
        <f t="shared" si="226"/>
        <v>1312.7842000000001</v>
      </c>
      <c r="R610" s="166"/>
      <c r="S610" s="167">
        <f t="shared" si="222"/>
        <v>0</v>
      </c>
      <c r="T610" s="168">
        <f t="shared" si="223"/>
        <v>0</v>
      </c>
      <c r="U610" s="169"/>
      <c r="V610" s="170" t="s">
        <v>2455</v>
      </c>
      <c r="W610" s="169" t="s">
        <v>2487</v>
      </c>
      <c r="X610" s="160" t="s">
        <v>2472</v>
      </c>
      <c r="Y610" s="160"/>
      <c r="Z610" s="160" t="s">
        <v>3494</v>
      </c>
      <c r="AA610" s="171" t="s">
        <v>2463</v>
      </c>
    </row>
    <row r="611" spans="1:27" s="172" customFormat="1" x14ac:dyDescent="0.35">
      <c r="A611" s="157" t="s">
        <v>3900</v>
      </c>
      <c r="B611" s="158" t="s">
        <v>1054</v>
      </c>
      <c r="C611" s="159" t="s">
        <v>39</v>
      </c>
      <c r="D611" s="158" t="s">
        <v>876</v>
      </c>
      <c r="E611" s="160" t="s">
        <v>1055</v>
      </c>
      <c r="F611" s="160" t="s">
        <v>1056</v>
      </c>
      <c r="G611" s="160" t="s">
        <v>1057</v>
      </c>
      <c r="H611" s="161" t="s">
        <v>158</v>
      </c>
      <c r="I611" s="162" t="s">
        <v>45</v>
      </c>
      <c r="J611" s="162"/>
      <c r="K611" s="162" t="s">
        <v>45</v>
      </c>
      <c r="L611" s="163" t="s">
        <v>2451</v>
      </c>
      <c r="M611" s="163">
        <v>5</v>
      </c>
      <c r="N611" s="46">
        <v>11.11</v>
      </c>
      <c r="O611" s="47">
        <f t="shared" si="224"/>
        <v>942.79459999999995</v>
      </c>
      <c r="P611" s="164">
        <f t="shared" si="225"/>
        <v>11.11</v>
      </c>
      <c r="Q611" s="165">
        <f t="shared" si="226"/>
        <v>942.79459999999995</v>
      </c>
      <c r="R611" s="166"/>
      <c r="S611" s="167">
        <f t="shared" si="222"/>
        <v>0</v>
      </c>
      <c r="T611" s="168">
        <f t="shared" si="223"/>
        <v>0</v>
      </c>
      <c r="U611" s="169"/>
      <c r="V611" s="170" t="s">
        <v>2455</v>
      </c>
      <c r="W611" s="169"/>
      <c r="X611" s="160" t="s">
        <v>2467</v>
      </c>
      <c r="Y611" s="160"/>
      <c r="Z611" s="160" t="s">
        <v>2785</v>
      </c>
      <c r="AA611" s="171" t="s">
        <v>2463</v>
      </c>
    </row>
    <row r="612" spans="1:27" s="172" customFormat="1" x14ac:dyDescent="0.35">
      <c r="A612" s="157" t="s">
        <v>3900</v>
      </c>
      <c r="B612" s="158" t="s">
        <v>1058</v>
      </c>
      <c r="C612" s="159" t="s">
        <v>39</v>
      </c>
      <c r="D612" s="158" t="s">
        <v>876</v>
      </c>
      <c r="E612" s="160" t="s">
        <v>1055</v>
      </c>
      <c r="F612" s="160" t="s">
        <v>1056</v>
      </c>
      <c r="G612" s="160" t="s">
        <v>1059</v>
      </c>
      <c r="H612" s="161" t="s">
        <v>158</v>
      </c>
      <c r="I612" s="162" t="s">
        <v>45</v>
      </c>
      <c r="J612" s="162"/>
      <c r="K612" s="162" t="s">
        <v>45</v>
      </c>
      <c r="L612" s="163" t="s">
        <v>2451</v>
      </c>
      <c r="M612" s="163">
        <v>5</v>
      </c>
      <c r="N612" s="46">
        <v>11.11</v>
      </c>
      <c r="O612" s="47">
        <f t="shared" si="224"/>
        <v>942.79459999999995</v>
      </c>
      <c r="P612" s="164">
        <f t="shared" si="225"/>
        <v>11.11</v>
      </c>
      <c r="Q612" s="165">
        <f t="shared" si="226"/>
        <v>942.79459999999995</v>
      </c>
      <c r="R612" s="166"/>
      <c r="S612" s="167">
        <f t="shared" si="222"/>
        <v>0</v>
      </c>
      <c r="T612" s="168">
        <f t="shared" si="223"/>
        <v>0</v>
      </c>
      <c r="U612" s="169"/>
      <c r="V612" s="170" t="s">
        <v>2455</v>
      </c>
      <c r="W612" s="169"/>
      <c r="X612" s="160" t="s">
        <v>2467</v>
      </c>
      <c r="Y612" s="160"/>
      <c r="Z612" s="160" t="s">
        <v>2786</v>
      </c>
      <c r="AA612" s="171" t="s">
        <v>2463</v>
      </c>
    </row>
    <row r="613" spans="1:27" s="172" customFormat="1" x14ac:dyDescent="0.35">
      <c r="A613" s="157" t="s">
        <v>3900</v>
      </c>
      <c r="B613" s="158" t="s">
        <v>1060</v>
      </c>
      <c r="C613" s="159" t="s">
        <v>39</v>
      </c>
      <c r="D613" s="158" t="s">
        <v>876</v>
      </c>
      <c r="E613" s="160" t="s">
        <v>1055</v>
      </c>
      <c r="F613" s="160" t="s">
        <v>1056</v>
      </c>
      <c r="G613" s="160" t="s">
        <v>1061</v>
      </c>
      <c r="H613" s="161" t="s">
        <v>158</v>
      </c>
      <c r="I613" s="162" t="s">
        <v>45</v>
      </c>
      <c r="J613" s="162"/>
      <c r="K613" s="162" t="s">
        <v>45</v>
      </c>
      <c r="L613" s="163" t="s">
        <v>2451</v>
      </c>
      <c r="M613" s="163">
        <v>5</v>
      </c>
      <c r="N613" s="46">
        <v>11.11</v>
      </c>
      <c r="O613" s="47">
        <f t="shared" si="224"/>
        <v>942.79459999999995</v>
      </c>
      <c r="P613" s="164">
        <f t="shared" si="225"/>
        <v>11.11</v>
      </c>
      <c r="Q613" s="165">
        <f t="shared" si="226"/>
        <v>942.79459999999995</v>
      </c>
      <c r="R613" s="166"/>
      <c r="S613" s="167">
        <f t="shared" si="222"/>
        <v>0</v>
      </c>
      <c r="T613" s="168">
        <f t="shared" si="223"/>
        <v>0</v>
      </c>
      <c r="U613" s="169"/>
      <c r="V613" s="170" t="s">
        <v>2455</v>
      </c>
      <c r="W613" s="169"/>
      <c r="X613" s="160" t="s">
        <v>2467</v>
      </c>
      <c r="Y613" s="160"/>
      <c r="Z613" s="160" t="s">
        <v>2787</v>
      </c>
      <c r="AA613" s="171" t="s">
        <v>2463</v>
      </c>
    </row>
    <row r="614" spans="1:27" s="172" customFormat="1" x14ac:dyDescent="0.35">
      <c r="A614" s="157" t="s">
        <v>3900</v>
      </c>
      <c r="B614" s="158" t="s">
        <v>3213</v>
      </c>
      <c r="C614" s="159" t="s">
        <v>39</v>
      </c>
      <c r="D614" s="158" t="s">
        <v>876</v>
      </c>
      <c r="E614" s="173" t="s">
        <v>1055</v>
      </c>
      <c r="F614" s="173" t="s">
        <v>1056</v>
      </c>
      <c r="G614" s="173" t="s">
        <v>3342</v>
      </c>
      <c r="H614" s="174" t="s">
        <v>98</v>
      </c>
      <c r="I614" s="175"/>
      <c r="J614" s="175"/>
      <c r="K614" s="175"/>
      <c r="L614" s="163" t="s">
        <v>2451</v>
      </c>
      <c r="M614" s="163">
        <v>5</v>
      </c>
      <c r="N614" s="46">
        <v>15.47</v>
      </c>
      <c r="O614" s="47">
        <f t="shared" si="224"/>
        <v>1312.7842000000001</v>
      </c>
      <c r="P614" s="164">
        <f t="shared" si="225"/>
        <v>15.47</v>
      </c>
      <c r="Q614" s="165">
        <f t="shared" si="226"/>
        <v>1312.7842000000001</v>
      </c>
      <c r="R614" s="166"/>
      <c r="S614" s="167">
        <f t="shared" si="222"/>
        <v>0</v>
      </c>
      <c r="T614" s="168">
        <f t="shared" si="223"/>
        <v>0</v>
      </c>
      <c r="U614" s="169"/>
      <c r="V614" s="170" t="s">
        <v>2455</v>
      </c>
      <c r="W614" s="169" t="s">
        <v>2487</v>
      </c>
      <c r="X614" s="160" t="s">
        <v>2469</v>
      </c>
      <c r="Y614" s="160"/>
      <c r="Z614" s="160" t="s">
        <v>3495</v>
      </c>
      <c r="AA614" s="171" t="s">
        <v>2463</v>
      </c>
    </row>
    <row r="615" spans="1:27" s="172" customFormat="1" x14ac:dyDescent="0.35">
      <c r="A615" s="157" t="s">
        <v>3900</v>
      </c>
      <c r="B615" s="158" t="s">
        <v>3214</v>
      </c>
      <c r="C615" s="159" t="s">
        <v>39</v>
      </c>
      <c r="D615" s="158" t="s">
        <v>876</v>
      </c>
      <c r="E615" s="173" t="s">
        <v>1055</v>
      </c>
      <c r="F615" s="173" t="s">
        <v>1056</v>
      </c>
      <c r="G615" s="173" t="s">
        <v>3343</v>
      </c>
      <c r="H615" s="174" t="s">
        <v>98</v>
      </c>
      <c r="I615" s="175"/>
      <c r="J615" s="175"/>
      <c r="K615" s="175"/>
      <c r="L615" s="163" t="s">
        <v>2451</v>
      </c>
      <c r="M615" s="163">
        <v>5</v>
      </c>
      <c r="N615" s="46">
        <v>15.47</v>
      </c>
      <c r="O615" s="47">
        <f t="shared" si="224"/>
        <v>1312.7842000000001</v>
      </c>
      <c r="P615" s="164">
        <f t="shared" si="225"/>
        <v>15.47</v>
      </c>
      <c r="Q615" s="165">
        <f t="shared" si="226"/>
        <v>1312.7842000000001</v>
      </c>
      <c r="R615" s="166"/>
      <c r="S615" s="167">
        <f t="shared" si="222"/>
        <v>0</v>
      </c>
      <c r="T615" s="168">
        <f t="shared" si="223"/>
        <v>0</v>
      </c>
      <c r="U615" s="169"/>
      <c r="V615" s="170" t="s">
        <v>2455</v>
      </c>
      <c r="W615" s="169" t="s">
        <v>2487</v>
      </c>
      <c r="X615" s="160" t="s">
        <v>2469</v>
      </c>
      <c r="Y615" s="160"/>
      <c r="Z615" s="160" t="s">
        <v>3496</v>
      </c>
      <c r="AA615" s="171" t="s">
        <v>2463</v>
      </c>
    </row>
    <row r="616" spans="1:27" s="172" customFormat="1" x14ac:dyDescent="0.35">
      <c r="A616" s="157" t="s">
        <v>3900</v>
      </c>
      <c r="B616" s="158" t="s">
        <v>3215</v>
      </c>
      <c r="C616" s="159" t="s">
        <v>39</v>
      </c>
      <c r="D616" s="158" t="s">
        <v>876</v>
      </c>
      <c r="E616" s="173" t="s">
        <v>1055</v>
      </c>
      <c r="F616" s="173" t="s">
        <v>1056</v>
      </c>
      <c r="G616" s="173" t="s">
        <v>3344</v>
      </c>
      <c r="H616" s="174" t="s">
        <v>98</v>
      </c>
      <c r="I616" s="175"/>
      <c r="J616" s="175"/>
      <c r="K616" s="175"/>
      <c r="L616" s="163" t="s">
        <v>2451</v>
      </c>
      <c r="M616" s="163">
        <v>5</v>
      </c>
      <c r="N616" s="46">
        <v>15.47</v>
      </c>
      <c r="O616" s="47">
        <f t="shared" si="224"/>
        <v>1312.7842000000001</v>
      </c>
      <c r="P616" s="164">
        <f t="shared" si="225"/>
        <v>15.47</v>
      </c>
      <c r="Q616" s="165">
        <f t="shared" si="226"/>
        <v>1312.7842000000001</v>
      </c>
      <c r="R616" s="166"/>
      <c r="S616" s="167">
        <f t="shared" si="222"/>
        <v>0</v>
      </c>
      <c r="T616" s="168">
        <f t="shared" si="223"/>
        <v>0</v>
      </c>
      <c r="U616" s="169"/>
      <c r="V616" s="170" t="s">
        <v>2455</v>
      </c>
      <c r="W616" s="169" t="s">
        <v>2487</v>
      </c>
      <c r="X616" s="160" t="s">
        <v>2469</v>
      </c>
      <c r="Y616" s="160"/>
      <c r="Z616" s="160" t="s">
        <v>3497</v>
      </c>
      <c r="AA616" s="171" t="s">
        <v>2463</v>
      </c>
    </row>
    <row r="617" spans="1:27" s="172" customFormat="1" x14ac:dyDescent="0.35">
      <c r="A617" s="157">
        <v>25</v>
      </c>
      <c r="B617" s="158" t="s">
        <v>3216</v>
      </c>
      <c r="C617" s="159" t="s">
        <v>39</v>
      </c>
      <c r="D617" s="158" t="s">
        <v>876</v>
      </c>
      <c r="E617" s="173" t="s">
        <v>1055</v>
      </c>
      <c r="F617" s="173" t="s">
        <v>1056</v>
      </c>
      <c r="G617" s="173" t="s">
        <v>3345</v>
      </c>
      <c r="H617" s="174" t="s">
        <v>98</v>
      </c>
      <c r="I617" s="175"/>
      <c r="J617" s="175"/>
      <c r="K617" s="175"/>
      <c r="L617" s="163" t="s">
        <v>2451</v>
      </c>
      <c r="M617" s="163">
        <v>5</v>
      </c>
      <c r="N617" s="46">
        <v>15.47</v>
      </c>
      <c r="O617" s="47">
        <f t="shared" si="224"/>
        <v>1312.7842000000001</v>
      </c>
      <c r="P617" s="164">
        <f t="shared" si="225"/>
        <v>15.47</v>
      </c>
      <c r="Q617" s="165">
        <f t="shared" si="226"/>
        <v>1312.7842000000001</v>
      </c>
      <c r="R617" s="166"/>
      <c r="S617" s="167">
        <f t="shared" si="222"/>
        <v>0</v>
      </c>
      <c r="T617" s="168">
        <f t="shared" si="223"/>
        <v>0</v>
      </c>
      <c r="U617" s="169"/>
      <c r="V617" s="170" t="s">
        <v>2455</v>
      </c>
      <c r="W617" s="169" t="s">
        <v>2487</v>
      </c>
      <c r="X617" s="160" t="s">
        <v>2469</v>
      </c>
      <c r="Y617" s="160"/>
      <c r="Z617" s="160" t="s">
        <v>3498</v>
      </c>
      <c r="AA617" s="171" t="s">
        <v>2463</v>
      </c>
    </row>
    <row r="618" spans="1:27" s="172" customFormat="1" x14ac:dyDescent="0.35">
      <c r="A618" s="157" t="s">
        <v>3900</v>
      </c>
      <c r="B618" s="158" t="s">
        <v>3217</v>
      </c>
      <c r="C618" s="159" t="s">
        <v>39</v>
      </c>
      <c r="D618" s="158" t="s">
        <v>876</v>
      </c>
      <c r="E618" s="173" t="s">
        <v>1055</v>
      </c>
      <c r="F618" s="173" t="s">
        <v>1056</v>
      </c>
      <c r="G618" s="173" t="s">
        <v>3346</v>
      </c>
      <c r="H618" s="174" t="s">
        <v>98</v>
      </c>
      <c r="I618" s="175"/>
      <c r="J618" s="175"/>
      <c r="K618" s="175"/>
      <c r="L618" s="163" t="s">
        <v>2451</v>
      </c>
      <c r="M618" s="163">
        <v>5</v>
      </c>
      <c r="N618" s="46">
        <v>15.47</v>
      </c>
      <c r="O618" s="47">
        <f t="shared" si="224"/>
        <v>1312.7842000000001</v>
      </c>
      <c r="P618" s="164">
        <f t="shared" si="225"/>
        <v>15.47</v>
      </c>
      <c r="Q618" s="165">
        <f t="shared" si="226"/>
        <v>1312.7842000000001</v>
      </c>
      <c r="R618" s="166"/>
      <c r="S618" s="167">
        <f t="shared" si="222"/>
        <v>0</v>
      </c>
      <c r="T618" s="168">
        <f t="shared" si="223"/>
        <v>0</v>
      </c>
      <c r="U618" s="169"/>
      <c r="V618" s="170" t="s">
        <v>2455</v>
      </c>
      <c r="W618" s="169" t="s">
        <v>2487</v>
      </c>
      <c r="X618" s="160" t="s">
        <v>2469</v>
      </c>
      <c r="Y618" s="160"/>
      <c r="Z618" s="160" t="s">
        <v>3499</v>
      </c>
      <c r="AA618" s="171" t="s">
        <v>2463</v>
      </c>
    </row>
    <row r="619" spans="1:27" s="172" customFormat="1" x14ac:dyDescent="0.35">
      <c r="A619" s="157">
        <v>99</v>
      </c>
      <c r="B619" s="158" t="s">
        <v>3218</v>
      </c>
      <c r="C619" s="159" t="s">
        <v>39</v>
      </c>
      <c r="D619" s="158" t="s">
        <v>876</v>
      </c>
      <c r="E619" s="173" t="s">
        <v>1055</v>
      </c>
      <c r="F619" s="173" t="s">
        <v>1056</v>
      </c>
      <c r="G619" s="173" t="s">
        <v>3347</v>
      </c>
      <c r="H619" s="174" t="s">
        <v>98</v>
      </c>
      <c r="I619" s="175"/>
      <c r="J619" s="175"/>
      <c r="K619" s="175"/>
      <c r="L619" s="163" t="s">
        <v>2451</v>
      </c>
      <c r="M619" s="163">
        <v>5</v>
      </c>
      <c r="N619" s="46">
        <v>15.47</v>
      </c>
      <c r="O619" s="47">
        <f t="shared" si="224"/>
        <v>1312.7842000000001</v>
      </c>
      <c r="P619" s="164">
        <f t="shared" si="225"/>
        <v>15.47</v>
      </c>
      <c r="Q619" s="165">
        <f t="shared" si="226"/>
        <v>1312.7842000000001</v>
      </c>
      <c r="R619" s="166"/>
      <c r="S619" s="167">
        <f t="shared" si="222"/>
        <v>0</v>
      </c>
      <c r="T619" s="168">
        <f t="shared" si="223"/>
        <v>0</v>
      </c>
      <c r="U619" s="169"/>
      <c r="V619" s="170" t="s">
        <v>2455</v>
      </c>
      <c r="W619" s="169" t="s">
        <v>2487</v>
      </c>
      <c r="X619" s="160" t="s">
        <v>2469</v>
      </c>
      <c r="Y619" s="160"/>
      <c r="Z619" s="160" t="s">
        <v>3500</v>
      </c>
      <c r="AA619" s="171" t="s">
        <v>2463</v>
      </c>
    </row>
    <row r="620" spans="1:27" s="172" customFormat="1" x14ac:dyDescent="0.35">
      <c r="A620" s="157">
        <v>57</v>
      </c>
      <c r="B620" s="158" t="s">
        <v>3219</v>
      </c>
      <c r="C620" s="159" t="s">
        <v>39</v>
      </c>
      <c r="D620" s="158" t="s">
        <v>876</v>
      </c>
      <c r="E620" s="173" t="s">
        <v>1055</v>
      </c>
      <c r="F620" s="173" t="s">
        <v>1056</v>
      </c>
      <c r="G620" s="173" t="s">
        <v>3348</v>
      </c>
      <c r="H620" s="174" t="s">
        <v>98</v>
      </c>
      <c r="I620" s="175"/>
      <c r="J620" s="175"/>
      <c r="K620" s="175"/>
      <c r="L620" s="163" t="s">
        <v>2451</v>
      </c>
      <c r="M620" s="163">
        <v>5</v>
      </c>
      <c r="N620" s="46">
        <v>15.47</v>
      </c>
      <c r="O620" s="47">
        <f t="shared" si="224"/>
        <v>1312.7842000000001</v>
      </c>
      <c r="P620" s="164">
        <f t="shared" si="225"/>
        <v>15.47</v>
      </c>
      <c r="Q620" s="165">
        <f t="shared" si="226"/>
        <v>1312.7842000000001</v>
      </c>
      <c r="R620" s="166"/>
      <c r="S620" s="167">
        <f t="shared" si="222"/>
        <v>0</v>
      </c>
      <c r="T620" s="168">
        <f t="shared" si="223"/>
        <v>0</v>
      </c>
      <c r="U620" s="169"/>
      <c r="V620" s="170" t="s">
        <v>2455</v>
      </c>
      <c r="W620" s="169" t="s">
        <v>2487</v>
      </c>
      <c r="X620" s="160" t="s">
        <v>2469</v>
      </c>
      <c r="Y620" s="160"/>
      <c r="Z620" s="160" t="s">
        <v>3501</v>
      </c>
      <c r="AA620" s="171" t="s">
        <v>2463</v>
      </c>
    </row>
    <row r="621" spans="1:27" s="172" customFormat="1" x14ac:dyDescent="0.35">
      <c r="A621" s="157">
        <v>74</v>
      </c>
      <c r="B621" s="158" t="s">
        <v>3220</v>
      </c>
      <c r="C621" s="159" t="s">
        <v>39</v>
      </c>
      <c r="D621" s="158" t="s">
        <v>876</v>
      </c>
      <c r="E621" s="173" t="s">
        <v>1055</v>
      </c>
      <c r="F621" s="173" t="s">
        <v>1056</v>
      </c>
      <c r="G621" s="173" t="s">
        <v>3349</v>
      </c>
      <c r="H621" s="174" t="s">
        <v>98</v>
      </c>
      <c r="I621" s="175"/>
      <c r="J621" s="175"/>
      <c r="K621" s="175"/>
      <c r="L621" s="163" t="s">
        <v>2451</v>
      </c>
      <c r="M621" s="163">
        <v>5</v>
      </c>
      <c r="N621" s="46">
        <v>15.47</v>
      </c>
      <c r="O621" s="47">
        <f t="shared" si="224"/>
        <v>1312.7842000000001</v>
      </c>
      <c r="P621" s="164">
        <f t="shared" si="225"/>
        <v>15.47</v>
      </c>
      <c r="Q621" s="165">
        <f t="shared" si="226"/>
        <v>1312.7842000000001</v>
      </c>
      <c r="R621" s="166"/>
      <c r="S621" s="167">
        <f t="shared" si="222"/>
        <v>0</v>
      </c>
      <c r="T621" s="168">
        <f t="shared" si="223"/>
        <v>0</v>
      </c>
      <c r="U621" s="169"/>
      <c r="V621" s="170" t="s">
        <v>2455</v>
      </c>
      <c r="W621" s="169" t="s">
        <v>2487</v>
      </c>
      <c r="X621" s="160" t="s">
        <v>2469</v>
      </c>
      <c r="Y621" s="160"/>
      <c r="Z621" s="160" t="s">
        <v>3502</v>
      </c>
      <c r="AA621" s="171" t="s">
        <v>2463</v>
      </c>
    </row>
    <row r="622" spans="1:27" s="172" customFormat="1" x14ac:dyDescent="0.35">
      <c r="A622" s="157">
        <v>85</v>
      </c>
      <c r="B622" s="158" t="s">
        <v>3221</v>
      </c>
      <c r="C622" s="159" t="s">
        <v>39</v>
      </c>
      <c r="D622" s="158" t="s">
        <v>876</v>
      </c>
      <c r="E622" s="173" t="s">
        <v>1055</v>
      </c>
      <c r="F622" s="173" t="s">
        <v>1056</v>
      </c>
      <c r="G622" s="173" t="s">
        <v>3350</v>
      </c>
      <c r="H622" s="174" t="s">
        <v>98</v>
      </c>
      <c r="I622" s="175"/>
      <c r="J622" s="175"/>
      <c r="K622" s="175"/>
      <c r="L622" s="163" t="s">
        <v>2451</v>
      </c>
      <c r="M622" s="163">
        <v>5</v>
      </c>
      <c r="N622" s="46">
        <v>15.47</v>
      </c>
      <c r="O622" s="47">
        <f t="shared" si="224"/>
        <v>1312.7842000000001</v>
      </c>
      <c r="P622" s="164">
        <f t="shared" si="225"/>
        <v>15.47</v>
      </c>
      <c r="Q622" s="165">
        <f t="shared" si="226"/>
        <v>1312.7842000000001</v>
      </c>
      <c r="R622" s="166"/>
      <c r="S622" s="167">
        <f t="shared" si="222"/>
        <v>0</v>
      </c>
      <c r="T622" s="168">
        <f t="shared" si="223"/>
        <v>0</v>
      </c>
      <c r="U622" s="169"/>
      <c r="V622" s="170" t="s">
        <v>2455</v>
      </c>
      <c r="W622" s="169" t="s">
        <v>2487</v>
      </c>
      <c r="X622" s="160" t="s">
        <v>2469</v>
      </c>
      <c r="Y622" s="160"/>
      <c r="Z622" s="160" t="s">
        <v>3503</v>
      </c>
      <c r="AA622" s="171" t="s">
        <v>2463</v>
      </c>
    </row>
    <row r="623" spans="1:27" s="126" customFormat="1" hidden="1" x14ac:dyDescent="0.35">
      <c r="A623" s="156">
        <v>0</v>
      </c>
      <c r="B623" s="109" t="s">
        <v>3222</v>
      </c>
      <c r="C623" s="110" t="s">
        <v>39</v>
      </c>
      <c r="D623" s="109" t="s">
        <v>876</v>
      </c>
      <c r="E623" s="111" t="s">
        <v>1055</v>
      </c>
      <c r="F623" s="111" t="s">
        <v>1056</v>
      </c>
      <c r="G623" s="111" t="s">
        <v>3351</v>
      </c>
      <c r="H623" s="112" t="s">
        <v>98</v>
      </c>
      <c r="I623" s="113"/>
      <c r="J623" s="113"/>
      <c r="K623" s="113"/>
      <c r="L623" s="114" t="s">
        <v>2451</v>
      </c>
      <c r="M623" s="114">
        <v>5</v>
      </c>
      <c r="N623" s="148">
        <v>15.47</v>
      </c>
      <c r="O623" s="149">
        <f t="shared" si="224"/>
        <v>1312.7842000000001</v>
      </c>
      <c r="P623" s="118">
        <f t="shared" si="225"/>
        <v>15.47</v>
      </c>
      <c r="Q623" s="119">
        <f t="shared" si="226"/>
        <v>1312.7842000000001</v>
      </c>
      <c r="R623" s="120"/>
      <c r="S623" s="121">
        <f t="shared" si="222"/>
        <v>0</v>
      </c>
      <c r="T623" s="122">
        <f t="shared" si="223"/>
        <v>0</v>
      </c>
      <c r="U623" s="123"/>
      <c r="V623" s="124" t="s">
        <v>2455</v>
      </c>
      <c r="W623" s="123" t="s">
        <v>2487</v>
      </c>
      <c r="X623" s="115" t="s">
        <v>2469</v>
      </c>
      <c r="Y623" s="115"/>
      <c r="Z623" s="115" t="s">
        <v>3504</v>
      </c>
      <c r="AA623" s="147" t="s">
        <v>2463</v>
      </c>
    </row>
    <row r="624" spans="1:27" s="172" customFormat="1" x14ac:dyDescent="0.35">
      <c r="A624" s="157">
        <v>6</v>
      </c>
      <c r="B624" s="158" t="s">
        <v>3544</v>
      </c>
      <c r="C624" s="159" t="s">
        <v>39</v>
      </c>
      <c r="D624" s="158" t="s">
        <v>876</v>
      </c>
      <c r="E624" s="178" t="s">
        <v>1055</v>
      </c>
      <c r="F624" s="178" t="s">
        <v>1056</v>
      </c>
      <c r="G624" s="178" t="s">
        <v>3352</v>
      </c>
      <c r="H624" s="179" t="s">
        <v>98</v>
      </c>
      <c r="I624" s="180"/>
      <c r="J624" s="180"/>
      <c r="K624" s="180"/>
      <c r="L624" s="163" t="s">
        <v>2451</v>
      </c>
      <c r="M624" s="163">
        <v>5</v>
      </c>
      <c r="N624" s="46">
        <v>15.47</v>
      </c>
      <c r="O624" s="47">
        <f>N624*$R$8</f>
        <v>1312.7842000000001</v>
      </c>
      <c r="P624" s="164">
        <f>IF($R$9="-",N624,IF($R$9="в кассу предприятия",N624,IF($R$9="на р/счет.",N624*1.075,"-")))</f>
        <v>15.47</v>
      </c>
      <c r="Q624" s="165">
        <f>IF($R$9="-",O624,IF($R$9="в кассу предприятия",O624,IF($R$9="на р/счет.",O624*1.075,"-")))</f>
        <v>1312.7842000000001</v>
      </c>
      <c r="R624" s="166"/>
      <c r="S624" s="167">
        <f>IF($R$9="","-",P624*R624)</f>
        <v>0</v>
      </c>
      <c r="T624" s="168">
        <f>IF($R$9="","-",Q624*R624)</f>
        <v>0</v>
      </c>
      <c r="U624" s="169"/>
      <c r="V624" s="170" t="s">
        <v>2455</v>
      </c>
      <c r="W624" s="169"/>
      <c r="X624" s="160"/>
      <c r="Y624" s="160"/>
      <c r="Z624" s="160"/>
      <c r="AA624" s="171" t="s">
        <v>2463</v>
      </c>
    </row>
    <row r="625" spans="1:27" s="126" customFormat="1" hidden="1" x14ac:dyDescent="0.35">
      <c r="A625" s="144">
        <v>0</v>
      </c>
      <c r="B625" s="109" t="s">
        <v>3223</v>
      </c>
      <c r="C625" s="110" t="s">
        <v>39</v>
      </c>
      <c r="D625" s="109" t="s">
        <v>876</v>
      </c>
      <c r="E625" s="111" t="s">
        <v>1055</v>
      </c>
      <c r="F625" s="111" t="s">
        <v>1056</v>
      </c>
      <c r="G625" s="111" t="s">
        <v>3352</v>
      </c>
      <c r="H625" s="112" t="s">
        <v>64</v>
      </c>
      <c r="I625" s="113"/>
      <c r="J625" s="113"/>
      <c r="K625" s="113"/>
      <c r="L625" s="114" t="s">
        <v>2451</v>
      </c>
      <c r="M625" s="114">
        <v>5</v>
      </c>
      <c r="N625" s="148">
        <v>17.45</v>
      </c>
      <c r="O625" s="149">
        <f t="shared" si="224"/>
        <v>1480.807</v>
      </c>
      <c r="P625" s="118">
        <f t="shared" si="225"/>
        <v>17.45</v>
      </c>
      <c r="Q625" s="119">
        <f t="shared" si="226"/>
        <v>1480.807</v>
      </c>
      <c r="R625" s="120"/>
      <c r="S625" s="121">
        <f t="shared" si="222"/>
        <v>0</v>
      </c>
      <c r="T625" s="122">
        <f t="shared" si="223"/>
        <v>0</v>
      </c>
      <c r="U625" s="123"/>
      <c r="V625" s="124" t="s">
        <v>2455</v>
      </c>
      <c r="W625" s="123" t="s">
        <v>2487</v>
      </c>
      <c r="X625" s="111" t="s">
        <v>2464</v>
      </c>
      <c r="Y625" s="115" t="s">
        <v>3505</v>
      </c>
      <c r="Z625" s="115" t="s">
        <v>3506</v>
      </c>
      <c r="AA625" s="125" t="s">
        <v>2463</v>
      </c>
    </row>
    <row r="626" spans="1:27" s="126" customFormat="1" hidden="1" x14ac:dyDescent="0.35">
      <c r="A626" s="144">
        <v>0</v>
      </c>
      <c r="B626" s="109" t="s">
        <v>3224</v>
      </c>
      <c r="C626" s="110" t="s">
        <v>39</v>
      </c>
      <c r="D626" s="109" t="s">
        <v>876</v>
      </c>
      <c r="E626" s="111" t="s">
        <v>1055</v>
      </c>
      <c r="F626" s="111" t="s">
        <v>1056</v>
      </c>
      <c r="G626" s="111" t="s">
        <v>3353</v>
      </c>
      <c r="H626" s="112" t="s">
        <v>98</v>
      </c>
      <c r="I626" s="113"/>
      <c r="J626" s="113"/>
      <c r="K626" s="113"/>
      <c r="L626" s="114" t="s">
        <v>2451</v>
      </c>
      <c r="M626" s="114">
        <v>5</v>
      </c>
      <c r="N626" s="148">
        <v>13.63</v>
      </c>
      <c r="O626" s="149">
        <f t="shared" si="224"/>
        <v>1156.6418000000001</v>
      </c>
      <c r="P626" s="118">
        <f t="shared" si="225"/>
        <v>13.63</v>
      </c>
      <c r="Q626" s="119">
        <f t="shared" si="226"/>
        <v>1156.6418000000001</v>
      </c>
      <c r="R626" s="120"/>
      <c r="S626" s="121">
        <f t="shared" si="222"/>
        <v>0</v>
      </c>
      <c r="T626" s="122">
        <f t="shared" si="223"/>
        <v>0</v>
      </c>
      <c r="U626" s="123"/>
      <c r="V626" s="124" t="s">
        <v>2455</v>
      </c>
      <c r="W626" s="123" t="s">
        <v>2487</v>
      </c>
      <c r="X626" s="111" t="s">
        <v>2464</v>
      </c>
      <c r="Y626" s="115" t="s">
        <v>3505</v>
      </c>
      <c r="Z626" s="115" t="s">
        <v>3507</v>
      </c>
      <c r="AA626" s="125" t="s">
        <v>2463</v>
      </c>
    </row>
    <row r="627" spans="1:27" s="126" customFormat="1" hidden="1" x14ac:dyDescent="0.35">
      <c r="A627" s="144">
        <v>0</v>
      </c>
      <c r="B627" s="109" t="s">
        <v>3225</v>
      </c>
      <c r="C627" s="110" t="s">
        <v>39</v>
      </c>
      <c r="D627" s="109" t="s">
        <v>876</v>
      </c>
      <c r="E627" s="111" t="s">
        <v>1055</v>
      </c>
      <c r="F627" s="111" t="s">
        <v>1056</v>
      </c>
      <c r="G627" s="111" t="s">
        <v>3354</v>
      </c>
      <c r="H627" s="112" t="s">
        <v>158</v>
      </c>
      <c r="I627" s="113"/>
      <c r="J627" s="113"/>
      <c r="K627" s="113"/>
      <c r="L627" s="114" t="s">
        <v>2451</v>
      </c>
      <c r="M627" s="114">
        <v>5</v>
      </c>
      <c r="N627" s="148">
        <v>9.5299999999999994</v>
      </c>
      <c r="O627" s="149">
        <f t="shared" si="224"/>
        <v>808.71579999999994</v>
      </c>
      <c r="P627" s="118">
        <f t="shared" si="225"/>
        <v>9.5299999999999994</v>
      </c>
      <c r="Q627" s="119">
        <f t="shared" si="226"/>
        <v>808.71579999999994</v>
      </c>
      <c r="R627" s="120"/>
      <c r="S627" s="121">
        <f t="shared" si="222"/>
        <v>0</v>
      </c>
      <c r="T627" s="122">
        <f t="shared" si="223"/>
        <v>0</v>
      </c>
      <c r="U627" s="123"/>
      <c r="V627" s="124" t="s">
        <v>2455</v>
      </c>
      <c r="W627" s="123" t="s">
        <v>2487</v>
      </c>
      <c r="X627" s="111" t="s">
        <v>2464</v>
      </c>
      <c r="Y627" s="115" t="s">
        <v>3505</v>
      </c>
      <c r="Z627" s="115" t="s">
        <v>3508</v>
      </c>
      <c r="AA627" s="125" t="s">
        <v>2463</v>
      </c>
    </row>
    <row r="628" spans="1:27" s="126" customFormat="1" hidden="1" x14ac:dyDescent="0.35">
      <c r="A628" s="144">
        <v>0</v>
      </c>
      <c r="B628" s="109" t="s">
        <v>3226</v>
      </c>
      <c r="C628" s="127" t="s">
        <v>39</v>
      </c>
      <c r="D628" s="109" t="s">
        <v>876</v>
      </c>
      <c r="E628" s="132" t="s">
        <v>1055</v>
      </c>
      <c r="F628" s="132" t="s">
        <v>1056</v>
      </c>
      <c r="G628" s="132" t="s">
        <v>3355</v>
      </c>
      <c r="H628" s="133" t="s">
        <v>64</v>
      </c>
      <c r="I628" s="134"/>
      <c r="J628" s="134"/>
      <c r="K628" s="134"/>
      <c r="L628" s="114" t="s">
        <v>2451</v>
      </c>
      <c r="M628" s="114">
        <v>5</v>
      </c>
      <c r="N628" s="148">
        <v>17.45</v>
      </c>
      <c r="O628" s="149">
        <f t="shared" si="224"/>
        <v>1480.807</v>
      </c>
      <c r="P628" s="128">
        <f t="shared" si="225"/>
        <v>17.45</v>
      </c>
      <c r="Q628" s="119">
        <f t="shared" si="226"/>
        <v>1480.807</v>
      </c>
      <c r="R628" s="120"/>
      <c r="S628" s="121">
        <f t="shared" si="222"/>
        <v>0</v>
      </c>
      <c r="T628" s="122">
        <f t="shared" si="223"/>
        <v>0</v>
      </c>
      <c r="U628" s="129"/>
      <c r="V628" s="124" t="s">
        <v>2455</v>
      </c>
      <c r="W628" s="129" t="s">
        <v>2487</v>
      </c>
      <c r="X628" s="132" t="s">
        <v>2464</v>
      </c>
      <c r="Y628" s="115" t="s">
        <v>3505</v>
      </c>
      <c r="Z628" s="115" t="s">
        <v>3509</v>
      </c>
      <c r="AA628" s="125" t="s">
        <v>2463</v>
      </c>
    </row>
    <row r="629" spans="1:27" s="126" customFormat="1" hidden="1" x14ac:dyDescent="0.35">
      <c r="A629" s="144">
        <v>0</v>
      </c>
      <c r="B629" s="109" t="s">
        <v>3227</v>
      </c>
      <c r="C629" s="110" t="s">
        <v>39</v>
      </c>
      <c r="D629" s="109" t="s">
        <v>876</v>
      </c>
      <c r="E629" s="111" t="s">
        <v>1055</v>
      </c>
      <c r="F629" s="111" t="s">
        <v>1056</v>
      </c>
      <c r="G629" s="111" t="s">
        <v>3356</v>
      </c>
      <c r="H629" s="112" t="s">
        <v>98</v>
      </c>
      <c r="I629" s="113"/>
      <c r="J629" s="113"/>
      <c r="K629" s="113"/>
      <c r="L629" s="114" t="s">
        <v>2451</v>
      </c>
      <c r="M629" s="114">
        <v>5</v>
      </c>
      <c r="N629" s="148">
        <v>13.63</v>
      </c>
      <c r="O629" s="149">
        <f t="shared" si="224"/>
        <v>1156.6418000000001</v>
      </c>
      <c r="P629" s="118">
        <f t="shared" si="225"/>
        <v>13.63</v>
      </c>
      <c r="Q629" s="119">
        <f t="shared" si="226"/>
        <v>1156.6418000000001</v>
      </c>
      <c r="R629" s="120"/>
      <c r="S629" s="121">
        <f t="shared" si="222"/>
        <v>0</v>
      </c>
      <c r="T629" s="122">
        <f t="shared" si="223"/>
        <v>0</v>
      </c>
      <c r="U629" s="123"/>
      <c r="V629" s="124" t="s">
        <v>2455</v>
      </c>
      <c r="W629" s="123" t="s">
        <v>2487</v>
      </c>
      <c r="X629" s="111" t="s">
        <v>2464</v>
      </c>
      <c r="Y629" s="115" t="s">
        <v>3505</v>
      </c>
      <c r="Z629" s="115" t="s">
        <v>3510</v>
      </c>
      <c r="AA629" s="125" t="s">
        <v>2463</v>
      </c>
    </row>
    <row r="630" spans="1:27" s="126" customFormat="1" hidden="1" x14ac:dyDescent="0.35">
      <c r="A630" s="144">
        <v>0</v>
      </c>
      <c r="B630" s="109" t="s">
        <v>3228</v>
      </c>
      <c r="C630" s="110" t="s">
        <v>39</v>
      </c>
      <c r="D630" s="109" t="s">
        <v>876</v>
      </c>
      <c r="E630" s="111" t="s">
        <v>1055</v>
      </c>
      <c r="F630" s="111" t="s">
        <v>1056</v>
      </c>
      <c r="G630" s="111" t="s">
        <v>3357</v>
      </c>
      <c r="H630" s="112" t="s">
        <v>64</v>
      </c>
      <c r="I630" s="113"/>
      <c r="J630" s="113"/>
      <c r="K630" s="113"/>
      <c r="L630" s="114" t="s">
        <v>2451</v>
      </c>
      <c r="M630" s="114">
        <v>5</v>
      </c>
      <c r="N630" s="148">
        <v>17.45</v>
      </c>
      <c r="O630" s="149">
        <f t="shared" si="224"/>
        <v>1480.807</v>
      </c>
      <c r="P630" s="118">
        <f t="shared" si="225"/>
        <v>17.45</v>
      </c>
      <c r="Q630" s="119">
        <f t="shared" si="226"/>
        <v>1480.807</v>
      </c>
      <c r="R630" s="120"/>
      <c r="S630" s="121">
        <f t="shared" si="222"/>
        <v>0</v>
      </c>
      <c r="T630" s="122">
        <f t="shared" si="223"/>
        <v>0</v>
      </c>
      <c r="U630" s="123"/>
      <c r="V630" s="124" t="s">
        <v>2455</v>
      </c>
      <c r="W630" s="123" t="s">
        <v>2487</v>
      </c>
      <c r="X630" s="111" t="s">
        <v>2464</v>
      </c>
      <c r="Y630" s="115" t="s">
        <v>3505</v>
      </c>
      <c r="Z630" s="115" t="s">
        <v>3511</v>
      </c>
      <c r="AA630" s="125" t="s">
        <v>2463</v>
      </c>
    </row>
    <row r="631" spans="1:27" s="172" customFormat="1" x14ac:dyDescent="0.35">
      <c r="A631" s="157">
        <v>75</v>
      </c>
      <c r="B631" s="158" t="s">
        <v>3229</v>
      </c>
      <c r="C631" s="159" t="s">
        <v>39</v>
      </c>
      <c r="D631" s="158" t="s">
        <v>876</v>
      </c>
      <c r="E631" s="173" t="s">
        <v>1055</v>
      </c>
      <c r="F631" s="173" t="s">
        <v>1056</v>
      </c>
      <c r="G631" s="173" t="s">
        <v>3358</v>
      </c>
      <c r="H631" s="174" t="s">
        <v>251</v>
      </c>
      <c r="I631" s="175"/>
      <c r="J631" s="175"/>
      <c r="K631" s="175"/>
      <c r="L631" s="163" t="s">
        <v>2451</v>
      </c>
      <c r="M631" s="163">
        <v>5</v>
      </c>
      <c r="N631" s="46">
        <v>9.5299999999999994</v>
      </c>
      <c r="O631" s="47">
        <f t="shared" si="224"/>
        <v>808.71579999999994</v>
      </c>
      <c r="P631" s="164">
        <f t="shared" si="225"/>
        <v>9.5299999999999994</v>
      </c>
      <c r="Q631" s="165">
        <f t="shared" si="226"/>
        <v>808.71579999999994</v>
      </c>
      <c r="R631" s="166"/>
      <c r="S631" s="167">
        <f t="shared" si="222"/>
        <v>0</v>
      </c>
      <c r="T631" s="168">
        <f t="shared" si="223"/>
        <v>0</v>
      </c>
      <c r="U631" s="169"/>
      <c r="V631" s="170" t="s">
        <v>2455</v>
      </c>
      <c r="W631" s="169" t="s">
        <v>2487</v>
      </c>
      <c r="X631" s="173" t="s">
        <v>2464</v>
      </c>
      <c r="Y631" s="160" t="s">
        <v>3505</v>
      </c>
      <c r="Z631" s="160" t="s">
        <v>3512</v>
      </c>
      <c r="AA631" s="171" t="s">
        <v>2463</v>
      </c>
    </row>
    <row r="632" spans="1:27" s="126" customFormat="1" hidden="1" x14ac:dyDescent="0.35">
      <c r="A632" s="144">
        <v>0</v>
      </c>
      <c r="B632" s="109" t="s">
        <v>3230</v>
      </c>
      <c r="C632" s="110" t="s">
        <v>39</v>
      </c>
      <c r="D632" s="109" t="s">
        <v>876</v>
      </c>
      <c r="E632" s="111" t="s">
        <v>1055</v>
      </c>
      <c r="F632" s="111" t="s">
        <v>1056</v>
      </c>
      <c r="G632" s="111" t="s">
        <v>3359</v>
      </c>
      <c r="H632" s="112" t="s">
        <v>158</v>
      </c>
      <c r="I632" s="113"/>
      <c r="J632" s="113"/>
      <c r="K632" s="113"/>
      <c r="L632" s="114" t="s">
        <v>2451</v>
      </c>
      <c r="M632" s="114">
        <v>5</v>
      </c>
      <c r="N632" s="148">
        <v>9.5299999999999994</v>
      </c>
      <c r="O632" s="149">
        <f t="shared" si="224"/>
        <v>808.71579999999994</v>
      </c>
      <c r="P632" s="118">
        <f t="shared" si="225"/>
        <v>9.5299999999999994</v>
      </c>
      <c r="Q632" s="119">
        <f t="shared" si="226"/>
        <v>808.71579999999994</v>
      </c>
      <c r="R632" s="120"/>
      <c r="S632" s="121">
        <f t="shared" si="222"/>
        <v>0</v>
      </c>
      <c r="T632" s="122">
        <f t="shared" si="223"/>
        <v>0</v>
      </c>
      <c r="U632" s="123"/>
      <c r="V632" s="124" t="s">
        <v>2455</v>
      </c>
      <c r="W632" s="123" t="s">
        <v>2487</v>
      </c>
      <c r="X632" s="111" t="s">
        <v>2464</v>
      </c>
      <c r="Y632" s="115" t="s">
        <v>3505</v>
      </c>
      <c r="Z632" s="115" t="s">
        <v>3513</v>
      </c>
      <c r="AA632" s="125" t="s">
        <v>2463</v>
      </c>
    </row>
    <row r="633" spans="1:27" s="126" customFormat="1" hidden="1" x14ac:dyDescent="0.35">
      <c r="A633" s="144">
        <v>0</v>
      </c>
      <c r="B633" s="109" t="s">
        <v>3231</v>
      </c>
      <c r="C633" s="110" t="s">
        <v>39</v>
      </c>
      <c r="D633" s="109" t="s">
        <v>876</v>
      </c>
      <c r="E633" s="111" t="s">
        <v>1055</v>
      </c>
      <c r="F633" s="111" t="s">
        <v>1056</v>
      </c>
      <c r="G633" s="111" t="s">
        <v>3360</v>
      </c>
      <c r="H633" s="112" t="s">
        <v>98</v>
      </c>
      <c r="I633" s="113"/>
      <c r="J633" s="113"/>
      <c r="K633" s="113"/>
      <c r="L633" s="114" t="s">
        <v>2451</v>
      </c>
      <c r="M633" s="114">
        <v>5</v>
      </c>
      <c r="N633" s="148">
        <v>13.63</v>
      </c>
      <c r="O633" s="149">
        <f t="shared" si="224"/>
        <v>1156.6418000000001</v>
      </c>
      <c r="P633" s="118">
        <f t="shared" si="225"/>
        <v>13.63</v>
      </c>
      <c r="Q633" s="119">
        <f t="shared" si="226"/>
        <v>1156.6418000000001</v>
      </c>
      <c r="R633" s="120"/>
      <c r="S633" s="121">
        <f t="shared" si="222"/>
        <v>0</v>
      </c>
      <c r="T633" s="122">
        <f t="shared" si="223"/>
        <v>0</v>
      </c>
      <c r="U633" s="123"/>
      <c r="V633" s="124" t="s">
        <v>2455</v>
      </c>
      <c r="W633" s="123" t="s">
        <v>2487</v>
      </c>
      <c r="X633" s="111" t="s">
        <v>2464</v>
      </c>
      <c r="Y633" s="115" t="s">
        <v>3505</v>
      </c>
      <c r="Z633" s="115" t="s">
        <v>3514</v>
      </c>
      <c r="AA633" s="125" t="s">
        <v>2463</v>
      </c>
    </row>
    <row r="634" spans="1:27" s="126" customFormat="1" hidden="1" x14ac:dyDescent="0.35">
      <c r="A634" s="144">
        <v>0</v>
      </c>
      <c r="B634" s="109" t="s">
        <v>3232</v>
      </c>
      <c r="C634" s="110" t="s">
        <v>39</v>
      </c>
      <c r="D634" s="109" t="s">
        <v>876</v>
      </c>
      <c r="E634" s="111" t="s">
        <v>1055</v>
      </c>
      <c r="F634" s="111" t="s">
        <v>1056</v>
      </c>
      <c r="G634" s="111" t="s">
        <v>3361</v>
      </c>
      <c r="H634" s="112" t="s">
        <v>251</v>
      </c>
      <c r="I634" s="113"/>
      <c r="J634" s="113"/>
      <c r="K634" s="113"/>
      <c r="L634" s="114" t="s">
        <v>2451</v>
      </c>
      <c r="M634" s="114">
        <v>5</v>
      </c>
      <c r="N634" s="148">
        <v>9.5299999999999994</v>
      </c>
      <c r="O634" s="149">
        <f t="shared" si="224"/>
        <v>808.71579999999994</v>
      </c>
      <c r="P634" s="118">
        <f t="shared" si="225"/>
        <v>9.5299999999999994</v>
      </c>
      <c r="Q634" s="119">
        <f t="shared" si="226"/>
        <v>808.71579999999994</v>
      </c>
      <c r="R634" s="120"/>
      <c r="S634" s="121">
        <f t="shared" si="222"/>
        <v>0</v>
      </c>
      <c r="T634" s="122">
        <f t="shared" si="223"/>
        <v>0</v>
      </c>
      <c r="U634" s="123"/>
      <c r="V634" s="124" t="s">
        <v>2455</v>
      </c>
      <c r="W634" s="123" t="s">
        <v>2487</v>
      </c>
      <c r="X634" s="111" t="s">
        <v>2464</v>
      </c>
      <c r="Y634" s="115" t="s">
        <v>3505</v>
      </c>
      <c r="Z634" s="115" t="s">
        <v>3515</v>
      </c>
      <c r="AA634" s="125" t="s">
        <v>2463</v>
      </c>
    </row>
    <row r="635" spans="1:27" s="126" customFormat="1" hidden="1" x14ac:dyDescent="0.35">
      <c r="A635" s="144">
        <v>0</v>
      </c>
      <c r="B635" s="109" t="s">
        <v>3233</v>
      </c>
      <c r="C635" s="110" t="s">
        <v>39</v>
      </c>
      <c r="D635" s="109" t="s">
        <v>876</v>
      </c>
      <c r="E635" s="111" t="s">
        <v>1055</v>
      </c>
      <c r="F635" s="111" t="s">
        <v>1056</v>
      </c>
      <c r="G635" s="111" t="s">
        <v>3362</v>
      </c>
      <c r="H635" s="112" t="s">
        <v>251</v>
      </c>
      <c r="I635" s="113"/>
      <c r="J635" s="113"/>
      <c r="K635" s="113"/>
      <c r="L635" s="114" t="s">
        <v>2451</v>
      </c>
      <c r="M635" s="114">
        <v>5</v>
      </c>
      <c r="N635" s="148">
        <v>9.5299999999999994</v>
      </c>
      <c r="O635" s="149">
        <f t="shared" si="224"/>
        <v>808.71579999999994</v>
      </c>
      <c r="P635" s="118">
        <f t="shared" si="225"/>
        <v>9.5299999999999994</v>
      </c>
      <c r="Q635" s="119">
        <f t="shared" si="226"/>
        <v>808.71579999999994</v>
      </c>
      <c r="R635" s="120"/>
      <c r="S635" s="121">
        <f t="shared" si="222"/>
        <v>0</v>
      </c>
      <c r="T635" s="122">
        <f t="shared" si="223"/>
        <v>0</v>
      </c>
      <c r="U635" s="123"/>
      <c r="V635" s="124" t="s">
        <v>2455</v>
      </c>
      <c r="W635" s="123" t="s">
        <v>2487</v>
      </c>
      <c r="X635" s="111" t="s">
        <v>2464</v>
      </c>
      <c r="Y635" s="115" t="s">
        <v>3505</v>
      </c>
      <c r="Z635" s="115" t="s">
        <v>3516</v>
      </c>
      <c r="AA635" s="125" t="s">
        <v>2463</v>
      </c>
    </row>
    <row r="636" spans="1:27" s="172" customFormat="1" x14ac:dyDescent="0.35">
      <c r="A636" s="157" t="s">
        <v>3900</v>
      </c>
      <c r="B636" s="158" t="s">
        <v>3234</v>
      </c>
      <c r="C636" s="159" t="s">
        <v>39</v>
      </c>
      <c r="D636" s="158" t="s">
        <v>876</v>
      </c>
      <c r="E636" s="173" t="s">
        <v>1055</v>
      </c>
      <c r="F636" s="173" t="s">
        <v>1056</v>
      </c>
      <c r="G636" s="173" t="s">
        <v>3363</v>
      </c>
      <c r="H636" s="174" t="s">
        <v>98</v>
      </c>
      <c r="I636" s="175"/>
      <c r="J636" s="175"/>
      <c r="K636" s="175"/>
      <c r="L636" s="163" t="s">
        <v>2451</v>
      </c>
      <c r="M636" s="163">
        <v>5</v>
      </c>
      <c r="N636" s="46">
        <v>15.47</v>
      </c>
      <c r="O636" s="47">
        <f t="shared" si="224"/>
        <v>1312.7842000000001</v>
      </c>
      <c r="P636" s="164">
        <f t="shared" si="225"/>
        <v>15.47</v>
      </c>
      <c r="Q636" s="165">
        <f t="shared" si="226"/>
        <v>1312.7842000000001</v>
      </c>
      <c r="R636" s="166"/>
      <c r="S636" s="167">
        <f t="shared" si="222"/>
        <v>0</v>
      </c>
      <c r="T636" s="168">
        <f t="shared" si="223"/>
        <v>0</v>
      </c>
      <c r="U636" s="169"/>
      <c r="V636" s="170" t="s">
        <v>2455</v>
      </c>
      <c r="W636" s="169" t="s">
        <v>2487</v>
      </c>
      <c r="X636" s="160" t="s">
        <v>2472</v>
      </c>
      <c r="Y636" s="160"/>
      <c r="Z636" s="160" t="s">
        <v>3517</v>
      </c>
      <c r="AA636" s="171" t="s">
        <v>2463</v>
      </c>
    </row>
    <row r="637" spans="1:27" s="172" customFormat="1" x14ac:dyDescent="0.35">
      <c r="A637" s="157" t="s">
        <v>3900</v>
      </c>
      <c r="B637" s="158" t="s">
        <v>3235</v>
      </c>
      <c r="C637" s="159" t="s">
        <v>39</v>
      </c>
      <c r="D637" s="158" t="s">
        <v>876</v>
      </c>
      <c r="E637" s="173" t="s">
        <v>1055</v>
      </c>
      <c r="F637" s="173" t="s">
        <v>1056</v>
      </c>
      <c r="G637" s="173" t="s">
        <v>3364</v>
      </c>
      <c r="H637" s="174" t="s">
        <v>98</v>
      </c>
      <c r="I637" s="175"/>
      <c r="J637" s="175"/>
      <c r="K637" s="175"/>
      <c r="L637" s="163" t="s">
        <v>2451</v>
      </c>
      <c r="M637" s="163">
        <v>5</v>
      </c>
      <c r="N637" s="46">
        <v>15.47</v>
      </c>
      <c r="O637" s="47">
        <f t="shared" si="224"/>
        <v>1312.7842000000001</v>
      </c>
      <c r="P637" s="164">
        <f t="shared" si="225"/>
        <v>15.47</v>
      </c>
      <c r="Q637" s="165">
        <f t="shared" si="226"/>
        <v>1312.7842000000001</v>
      </c>
      <c r="R637" s="166"/>
      <c r="S637" s="167">
        <f t="shared" si="222"/>
        <v>0</v>
      </c>
      <c r="T637" s="168">
        <f t="shared" si="223"/>
        <v>0</v>
      </c>
      <c r="U637" s="169"/>
      <c r="V637" s="170" t="s">
        <v>2455</v>
      </c>
      <c r="W637" s="169" t="s">
        <v>2487</v>
      </c>
      <c r="X637" s="160" t="s">
        <v>2472</v>
      </c>
      <c r="Y637" s="160"/>
      <c r="Z637" s="160" t="s">
        <v>3518</v>
      </c>
      <c r="AA637" s="171" t="s">
        <v>2463</v>
      </c>
    </row>
    <row r="638" spans="1:27" s="172" customFormat="1" x14ac:dyDescent="0.35">
      <c r="A638" s="157" t="s">
        <v>3900</v>
      </c>
      <c r="B638" s="158" t="s">
        <v>3236</v>
      </c>
      <c r="C638" s="159" t="s">
        <v>39</v>
      </c>
      <c r="D638" s="158" t="s">
        <v>876</v>
      </c>
      <c r="E638" s="173" t="s">
        <v>1055</v>
      </c>
      <c r="F638" s="173" t="s">
        <v>1056</v>
      </c>
      <c r="G638" s="173" t="s">
        <v>3365</v>
      </c>
      <c r="H638" s="174" t="s">
        <v>98</v>
      </c>
      <c r="I638" s="175"/>
      <c r="J638" s="175"/>
      <c r="K638" s="175"/>
      <c r="L638" s="163" t="s">
        <v>2451</v>
      </c>
      <c r="M638" s="163">
        <v>5</v>
      </c>
      <c r="N638" s="46">
        <v>15.47</v>
      </c>
      <c r="O638" s="47">
        <f t="shared" si="224"/>
        <v>1312.7842000000001</v>
      </c>
      <c r="P638" s="164">
        <f t="shared" si="225"/>
        <v>15.47</v>
      </c>
      <c r="Q638" s="165">
        <f t="shared" si="226"/>
        <v>1312.7842000000001</v>
      </c>
      <c r="R638" s="166"/>
      <c r="S638" s="167">
        <f t="shared" si="222"/>
        <v>0</v>
      </c>
      <c r="T638" s="168">
        <f t="shared" si="223"/>
        <v>0</v>
      </c>
      <c r="U638" s="169"/>
      <c r="V638" s="170" t="s">
        <v>2455</v>
      </c>
      <c r="W638" s="169" t="s">
        <v>2487</v>
      </c>
      <c r="X638" s="160" t="s">
        <v>2472</v>
      </c>
      <c r="Y638" s="160"/>
      <c r="Z638" s="160" t="s">
        <v>3519</v>
      </c>
      <c r="AA638" s="171" t="s">
        <v>2463</v>
      </c>
    </row>
    <row r="639" spans="1:27" s="172" customFormat="1" x14ac:dyDescent="0.35">
      <c r="A639" s="157">
        <v>61</v>
      </c>
      <c r="B639" s="158" t="s">
        <v>3237</v>
      </c>
      <c r="C639" s="159" t="s">
        <v>39</v>
      </c>
      <c r="D639" s="158" t="s">
        <v>876</v>
      </c>
      <c r="E639" s="173" t="s">
        <v>1055</v>
      </c>
      <c r="F639" s="173" t="s">
        <v>1056</v>
      </c>
      <c r="G639" s="173" t="s">
        <v>3366</v>
      </c>
      <c r="H639" s="174" t="s">
        <v>98</v>
      </c>
      <c r="I639" s="175"/>
      <c r="J639" s="175"/>
      <c r="K639" s="175"/>
      <c r="L639" s="163" t="s">
        <v>2451</v>
      </c>
      <c r="M639" s="163">
        <v>5</v>
      </c>
      <c r="N639" s="46">
        <v>15.47</v>
      </c>
      <c r="O639" s="47">
        <f t="shared" si="224"/>
        <v>1312.7842000000001</v>
      </c>
      <c r="P639" s="164">
        <f t="shared" si="225"/>
        <v>15.47</v>
      </c>
      <c r="Q639" s="165">
        <f t="shared" si="226"/>
        <v>1312.7842000000001</v>
      </c>
      <c r="R639" s="166"/>
      <c r="S639" s="167">
        <f t="shared" si="222"/>
        <v>0</v>
      </c>
      <c r="T639" s="168">
        <f t="shared" si="223"/>
        <v>0</v>
      </c>
      <c r="U639" s="169"/>
      <c r="V639" s="170" t="s">
        <v>2455</v>
      </c>
      <c r="W639" s="169" t="s">
        <v>2487</v>
      </c>
      <c r="X639" s="160" t="s">
        <v>2472</v>
      </c>
      <c r="Y639" s="160"/>
      <c r="Z639" s="160" t="s">
        <v>3520</v>
      </c>
      <c r="AA639" s="171" t="s">
        <v>2463</v>
      </c>
    </row>
    <row r="640" spans="1:27" s="172" customFormat="1" x14ac:dyDescent="0.35">
      <c r="A640" s="157" t="s">
        <v>3900</v>
      </c>
      <c r="B640" s="158" t="s">
        <v>3238</v>
      </c>
      <c r="C640" s="159" t="s">
        <v>39</v>
      </c>
      <c r="D640" s="158" t="s">
        <v>876</v>
      </c>
      <c r="E640" s="173" t="s">
        <v>1055</v>
      </c>
      <c r="F640" s="173" t="s">
        <v>1056</v>
      </c>
      <c r="G640" s="173" t="s">
        <v>3367</v>
      </c>
      <c r="H640" s="174" t="s">
        <v>98</v>
      </c>
      <c r="I640" s="175"/>
      <c r="J640" s="175"/>
      <c r="K640" s="175"/>
      <c r="L640" s="163" t="s">
        <v>2451</v>
      </c>
      <c r="M640" s="163">
        <v>5</v>
      </c>
      <c r="N640" s="46">
        <v>15.47</v>
      </c>
      <c r="O640" s="47">
        <f t="shared" si="224"/>
        <v>1312.7842000000001</v>
      </c>
      <c r="P640" s="164">
        <f t="shared" si="225"/>
        <v>15.47</v>
      </c>
      <c r="Q640" s="165">
        <f t="shared" si="226"/>
        <v>1312.7842000000001</v>
      </c>
      <c r="R640" s="166"/>
      <c r="S640" s="167">
        <f t="shared" si="222"/>
        <v>0</v>
      </c>
      <c r="T640" s="168">
        <f t="shared" si="223"/>
        <v>0</v>
      </c>
      <c r="U640" s="169"/>
      <c r="V640" s="170" t="s">
        <v>2455</v>
      </c>
      <c r="W640" s="169" t="s">
        <v>2487</v>
      </c>
      <c r="X640" s="160" t="s">
        <v>2472</v>
      </c>
      <c r="Y640" s="160"/>
      <c r="Z640" s="160" t="s">
        <v>3521</v>
      </c>
      <c r="AA640" s="171" t="s">
        <v>2463</v>
      </c>
    </row>
    <row r="641" spans="1:27" s="172" customFormat="1" x14ac:dyDescent="0.35">
      <c r="A641" s="157" t="s">
        <v>3900</v>
      </c>
      <c r="B641" s="158" t="s">
        <v>3239</v>
      </c>
      <c r="C641" s="159" t="s">
        <v>39</v>
      </c>
      <c r="D641" s="158" t="s">
        <v>876</v>
      </c>
      <c r="E641" s="173" t="s">
        <v>1055</v>
      </c>
      <c r="F641" s="173" t="s">
        <v>1056</v>
      </c>
      <c r="G641" s="173" t="s">
        <v>3368</v>
      </c>
      <c r="H641" s="174" t="s">
        <v>98</v>
      </c>
      <c r="I641" s="175"/>
      <c r="J641" s="175"/>
      <c r="K641" s="175"/>
      <c r="L641" s="163" t="s">
        <v>2451</v>
      </c>
      <c r="M641" s="163">
        <v>5</v>
      </c>
      <c r="N641" s="46">
        <v>15.47</v>
      </c>
      <c r="O641" s="47">
        <f t="shared" si="224"/>
        <v>1312.7842000000001</v>
      </c>
      <c r="P641" s="164">
        <f t="shared" si="225"/>
        <v>15.47</v>
      </c>
      <c r="Q641" s="165">
        <f t="shared" si="226"/>
        <v>1312.7842000000001</v>
      </c>
      <c r="R641" s="166"/>
      <c r="S641" s="167">
        <f t="shared" si="222"/>
        <v>0</v>
      </c>
      <c r="T641" s="168">
        <f t="shared" si="223"/>
        <v>0</v>
      </c>
      <c r="U641" s="169"/>
      <c r="V641" s="170" t="s">
        <v>2455</v>
      </c>
      <c r="W641" s="169" t="s">
        <v>2487</v>
      </c>
      <c r="X641" s="160" t="s">
        <v>2472</v>
      </c>
      <c r="Y641" s="160"/>
      <c r="Z641" s="160" t="s">
        <v>3522</v>
      </c>
      <c r="AA641" s="171" t="s">
        <v>2463</v>
      </c>
    </row>
    <row r="642" spans="1:27" s="172" customFormat="1" x14ac:dyDescent="0.35">
      <c r="A642" s="157" t="s">
        <v>3900</v>
      </c>
      <c r="B642" s="158" t="s">
        <v>1062</v>
      </c>
      <c r="C642" s="159" t="s">
        <v>39</v>
      </c>
      <c r="D642" s="158" t="s">
        <v>876</v>
      </c>
      <c r="E642" s="173" t="s">
        <v>1055</v>
      </c>
      <c r="F642" s="173" t="s">
        <v>1056</v>
      </c>
      <c r="G642" s="173" t="s">
        <v>1063</v>
      </c>
      <c r="H642" s="174" t="s">
        <v>158</v>
      </c>
      <c r="I642" s="175" t="s">
        <v>45</v>
      </c>
      <c r="J642" s="175"/>
      <c r="K642" s="175" t="s">
        <v>45</v>
      </c>
      <c r="L642" s="163" t="s">
        <v>2451</v>
      </c>
      <c r="M642" s="163">
        <v>5</v>
      </c>
      <c r="N642" s="46">
        <v>11.11</v>
      </c>
      <c r="O642" s="47">
        <f t="shared" si="224"/>
        <v>942.79459999999995</v>
      </c>
      <c r="P642" s="164">
        <f t="shared" si="225"/>
        <v>11.11</v>
      </c>
      <c r="Q642" s="165">
        <f t="shared" si="226"/>
        <v>942.79459999999995</v>
      </c>
      <c r="R642" s="166"/>
      <c r="S642" s="167">
        <f t="shared" si="222"/>
        <v>0</v>
      </c>
      <c r="T642" s="168">
        <f t="shared" si="223"/>
        <v>0</v>
      </c>
      <c r="U642" s="169"/>
      <c r="V642" s="170" t="s">
        <v>2455</v>
      </c>
      <c r="W642" s="169" t="s">
        <v>2487</v>
      </c>
      <c r="X642" s="173" t="s">
        <v>2560</v>
      </c>
      <c r="Y642" s="160"/>
      <c r="Z642" s="160" t="s">
        <v>2788</v>
      </c>
      <c r="AA642" s="171" t="s">
        <v>2463</v>
      </c>
    </row>
    <row r="643" spans="1:27" s="172" customFormat="1" x14ac:dyDescent="0.35">
      <c r="A643" s="157" t="s">
        <v>3900</v>
      </c>
      <c r="B643" s="158" t="s">
        <v>1064</v>
      </c>
      <c r="C643" s="159" t="s">
        <v>39</v>
      </c>
      <c r="D643" s="158" t="s">
        <v>876</v>
      </c>
      <c r="E643" s="173" t="s">
        <v>1055</v>
      </c>
      <c r="F643" s="173" t="s">
        <v>1056</v>
      </c>
      <c r="G643" s="173" t="s">
        <v>1065</v>
      </c>
      <c r="H643" s="174" t="s">
        <v>158</v>
      </c>
      <c r="I643" s="175" t="s">
        <v>45</v>
      </c>
      <c r="J643" s="175"/>
      <c r="K643" s="175" t="s">
        <v>45</v>
      </c>
      <c r="L643" s="163" t="s">
        <v>2451</v>
      </c>
      <c r="M643" s="163">
        <v>5</v>
      </c>
      <c r="N643" s="46">
        <v>11.11</v>
      </c>
      <c r="O643" s="47">
        <f t="shared" si="224"/>
        <v>942.79459999999995</v>
      </c>
      <c r="P643" s="164">
        <f t="shared" si="225"/>
        <v>11.11</v>
      </c>
      <c r="Q643" s="165">
        <f t="shared" si="226"/>
        <v>942.79459999999995</v>
      </c>
      <c r="R643" s="166"/>
      <c r="S643" s="167">
        <f t="shared" ref="S643:S706" si="227">IF($R$9="","-",P643*R643)</f>
        <v>0</v>
      </c>
      <c r="T643" s="168">
        <f t="shared" ref="T643:T706" si="228">IF($R$9="","-",Q643*R643)</f>
        <v>0</v>
      </c>
      <c r="U643" s="169"/>
      <c r="V643" s="170" t="s">
        <v>2455</v>
      </c>
      <c r="W643" s="169" t="s">
        <v>2487</v>
      </c>
      <c r="X643" s="173" t="s">
        <v>2560</v>
      </c>
      <c r="Y643" s="160"/>
      <c r="Z643" s="160" t="s">
        <v>2789</v>
      </c>
      <c r="AA643" s="171" t="s">
        <v>2463</v>
      </c>
    </row>
    <row r="644" spans="1:27" s="172" customFormat="1" x14ac:dyDescent="0.35">
      <c r="A644" s="157" t="s">
        <v>3900</v>
      </c>
      <c r="B644" s="158" t="s">
        <v>1066</v>
      </c>
      <c r="C644" s="159" t="s">
        <v>39</v>
      </c>
      <c r="D644" s="158" t="s">
        <v>876</v>
      </c>
      <c r="E644" s="173" t="s">
        <v>1055</v>
      </c>
      <c r="F644" s="173" t="s">
        <v>1056</v>
      </c>
      <c r="G644" s="173" t="s">
        <v>1067</v>
      </c>
      <c r="H644" s="174" t="s">
        <v>158</v>
      </c>
      <c r="I644" s="175" t="s">
        <v>45</v>
      </c>
      <c r="J644" s="175"/>
      <c r="K644" s="175" t="s">
        <v>45</v>
      </c>
      <c r="L644" s="163" t="s">
        <v>2451</v>
      </c>
      <c r="M644" s="163">
        <v>5</v>
      </c>
      <c r="N644" s="46">
        <v>11.11</v>
      </c>
      <c r="O644" s="47">
        <f t="shared" si="224"/>
        <v>942.79459999999995</v>
      </c>
      <c r="P644" s="164">
        <f t="shared" si="225"/>
        <v>11.11</v>
      </c>
      <c r="Q644" s="165">
        <f t="shared" si="226"/>
        <v>942.79459999999995</v>
      </c>
      <c r="R644" s="166"/>
      <c r="S644" s="167">
        <f t="shared" si="227"/>
        <v>0</v>
      </c>
      <c r="T644" s="168">
        <f t="shared" si="228"/>
        <v>0</v>
      </c>
      <c r="U644" s="169"/>
      <c r="V644" s="170" t="s">
        <v>2455</v>
      </c>
      <c r="W644" s="169" t="s">
        <v>2487</v>
      </c>
      <c r="X644" s="173" t="s">
        <v>2560</v>
      </c>
      <c r="Y644" s="160"/>
      <c r="Z644" s="160" t="s">
        <v>2790</v>
      </c>
      <c r="AA644" s="171" t="s">
        <v>2463</v>
      </c>
    </row>
    <row r="645" spans="1:27" s="172" customFormat="1" x14ac:dyDescent="0.35">
      <c r="A645" s="157" t="s">
        <v>3900</v>
      </c>
      <c r="B645" s="158" t="s">
        <v>1068</v>
      </c>
      <c r="C645" s="159" t="s">
        <v>39</v>
      </c>
      <c r="D645" s="158" t="s">
        <v>876</v>
      </c>
      <c r="E645" s="173" t="s">
        <v>1055</v>
      </c>
      <c r="F645" s="173" t="s">
        <v>1056</v>
      </c>
      <c r="G645" s="173" t="s">
        <v>1069</v>
      </c>
      <c r="H645" s="174" t="s">
        <v>158</v>
      </c>
      <c r="I645" s="175" t="s">
        <v>45</v>
      </c>
      <c r="J645" s="175"/>
      <c r="K645" s="175" t="s">
        <v>45</v>
      </c>
      <c r="L645" s="163" t="s">
        <v>2451</v>
      </c>
      <c r="M645" s="163">
        <v>5</v>
      </c>
      <c r="N645" s="46">
        <v>11.11</v>
      </c>
      <c r="O645" s="47">
        <f t="shared" si="224"/>
        <v>942.79459999999995</v>
      </c>
      <c r="P645" s="164">
        <f t="shared" si="225"/>
        <v>11.11</v>
      </c>
      <c r="Q645" s="165">
        <f t="shared" si="226"/>
        <v>942.79459999999995</v>
      </c>
      <c r="R645" s="166"/>
      <c r="S645" s="167">
        <f t="shared" si="227"/>
        <v>0</v>
      </c>
      <c r="T645" s="168">
        <f t="shared" si="228"/>
        <v>0</v>
      </c>
      <c r="U645" s="169"/>
      <c r="V645" s="170" t="s">
        <v>2455</v>
      </c>
      <c r="W645" s="169" t="s">
        <v>2487</v>
      </c>
      <c r="X645" s="173" t="s">
        <v>2560</v>
      </c>
      <c r="Y645" s="160"/>
      <c r="Z645" s="160" t="s">
        <v>2791</v>
      </c>
      <c r="AA645" s="171" t="s">
        <v>2463</v>
      </c>
    </row>
    <row r="646" spans="1:27" s="172" customFormat="1" x14ac:dyDescent="0.35">
      <c r="A646" s="157">
        <v>7</v>
      </c>
      <c r="B646" s="158" t="s">
        <v>3240</v>
      </c>
      <c r="C646" s="159" t="s">
        <v>39</v>
      </c>
      <c r="D646" s="158" t="s">
        <v>876</v>
      </c>
      <c r="E646" s="173" t="s">
        <v>1055</v>
      </c>
      <c r="F646" s="173" t="s">
        <v>1056</v>
      </c>
      <c r="G646" s="173" t="s">
        <v>3369</v>
      </c>
      <c r="H646" s="174" t="s">
        <v>98</v>
      </c>
      <c r="I646" s="175"/>
      <c r="J646" s="175"/>
      <c r="K646" s="175"/>
      <c r="L646" s="163" t="s">
        <v>2451</v>
      </c>
      <c r="M646" s="163">
        <v>5</v>
      </c>
      <c r="N646" s="46">
        <v>15.47</v>
      </c>
      <c r="O646" s="47">
        <f t="shared" si="224"/>
        <v>1312.7842000000001</v>
      </c>
      <c r="P646" s="164">
        <f t="shared" si="225"/>
        <v>15.47</v>
      </c>
      <c r="Q646" s="165">
        <f t="shared" si="226"/>
        <v>1312.7842000000001</v>
      </c>
      <c r="R646" s="166"/>
      <c r="S646" s="167">
        <f t="shared" si="227"/>
        <v>0</v>
      </c>
      <c r="T646" s="168">
        <f t="shared" si="228"/>
        <v>0</v>
      </c>
      <c r="U646" s="169"/>
      <c r="V646" s="170" t="s">
        <v>2455</v>
      </c>
      <c r="W646" s="169" t="s">
        <v>2487</v>
      </c>
      <c r="X646" s="160" t="s">
        <v>2472</v>
      </c>
      <c r="Y646" s="160"/>
      <c r="Z646" s="160" t="s">
        <v>3523</v>
      </c>
      <c r="AA646" s="171" t="s">
        <v>2463</v>
      </c>
    </row>
    <row r="647" spans="1:27" s="126" customFormat="1" hidden="1" x14ac:dyDescent="0.35">
      <c r="A647" s="144">
        <v>0</v>
      </c>
      <c r="B647" s="109" t="s">
        <v>3241</v>
      </c>
      <c r="C647" s="110" t="s">
        <v>39</v>
      </c>
      <c r="D647" s="109" t="s">
        <v>876</v>
      </c>
      <c r="E647" s="111" t="s">
        <v>1055</v>
      </c>
      <c r="F647" s="111" t="s">
        <v>1056</v>
      </c>
      <c r="G647" s="111" t="s">
        <v>3370</v>
      </c>
      <c r="H647" s="112" t="s">
        <v>98</v>
      </c>
      <c r="I647" s="113"/>
      <c r="J647" s="113"/>
      <c r="K647" s="113"/>
      <c r="L647" s="114" t="s">
        <v>2451</v>
      </c>
      <c r="M647" s="114">
        <v>5</v>
      </c>
      <c r="N647" s="148">
        <v>15.47</v>
      </c>
      <c r="O647" s="149">
        <f t="shared" si="224"/>
        <v>1312.7842000000001</v>
      </c>
      <c r="P647" s="118">
        <f t="shared" si="225"/>
        <v>15.47</v>
      </c>
      <c r="Q647" s="119">
        <f t="shared" si="226"/>
        <v>1312.7842000000001</v>
      </c>
      <c r="R647" s="120"/>
      <c r="S647" s="121">
        <f t="shared" si="227"/>
        <v>0</v>
      </c>
      <c r="T647" s="122">
        <f t="shared" si="228"/>
        <v>0</v>
      </c>
      <c r="U647" s="123"/>
      <c r="V647" s="124" t="s">
        <v>2455</v>
      </c>
      <c r="W647" s="123" t="s">
        <v>2487</v>
      </c>
      <c r="X647" s="115" t="s">
        <v>2472</v>
      </c>
      <c r="Y647" s="115"/>
      <c r="Z647" s="115" t="s">
        <v>3524</v>
      </c>
      <c r="AA647" s="147" t="s">
        <v>2463</v>
      </c>
    </row>
    <row r="648" spans="1:27" s="172" customFormat="1" x14ac:dyDescent="0.35">
      <c r="A648" s="157">
        <v>33</v>
      </c>
      <c r="B648" s="158" t="s">
        <v>3242</v>
      </c>
      <c r="C648" s="159" t="s">
        <v>39</v>
      </c>
      <c r="D648" s="158" t="s">
        <v>876</v>
      </c>
      <c r="E648" s="173" t="s">
        <v>1055</v>
      </c>
      <c r="F648" s="173" t="s">
        <v>1056</v>
      </c>
      <c r="G648" s="173" t="s">
        <v>3371</v>
      </c>
      <c r="H648" s="174" t="s">
        <v>98</v>
      </c>
      <c r="I648" s="175"/>
      <c r="J648" s="175"/>
      <c r="K648" s="175"/>
      <c r="L648" s="163" t="s">
        <v>2451</v>
      </c>
      <c r="M648" s="163">
        <v>5</v>
      </c>
      <c r="N648" s="46">
        <v>15.47</v>
      </c>
      <c r="O648" s="47">
        <f t="shared" si="224"/>
        <v>1312.7842000000001</v>
      </c>
      <c r="P648" s="164">
        <f t="shared" si="225"/>
        <v>15.47</v>
      </c>
      <c r="Q648" s="165">
        <f t="shared" si="226"/>
        <v>1312.7842000000001</v>
      </c>
      <c r="R648" s="166"/>
      <c r="S648" s="167">
        <f t="shared" si="227"/>
        <v>0</v>
      </c>
      <c r="T648" s="168">
        <f t="shared" si="228"/>
        <v>0</v>
      </c>
      <c r="U648" s="169"/>
      <c r="V648" s="170" t="s">
        <v>2455</v>
      </c>
      <c r="W648" s="169" t="s">
        <v>2487</v>
      </c>
      <c r="X648" s="173" t="s">
        <v>2464</v>
      </c>
      <c r="Y648" s="160" t="s">
        <v>3525</v>
      </c>
      <c r="Z648" s="160" t="s">
        <v>3526</v>
      </c>
      <c r="AA648" s="171" t="s">
        <v>2463</v>
      </c>
    </row>
    <row r="649" spans="1:27" s="126" customFormat="1" hidden="1" x14ac:dyDescent="0.35">
      <c r="A649" s="144">
        <v>0</v>
      </c>
      <c r="B649" s="109" t="s">
        <v>3243</v>
      </c>
      <c r="C649" s="127" t="s">
        <v>39</v>
      </c>
      <c r="D649" s="109" t="s">
        <v>876</v>
      </c>
      <c r="E649" s="132" t="s">
        <v>1055</v>
      </c>
      <c r="F649" s="132" t="s">
        <v>1056</v>
      </c>
      <c r="G649" s="132" t="s">
        <v>3372</v>
      </c>
      <c r="H649" s="133" t="s">
        <v>98</v>
      </c>
      <c r="I649" s="134"/>
      <c r="J649" s="134"/>
      <c r="K649" s="134"/>
      <c r="L649" s="114" t="s">
        <v>2451</v>
      </c>
      <c r="M649" s="114">
        <v>5</v>
      </c>
      <c r="N649" s="148">
        <v>15.47</v>
      </c>
      <c r="O649" s="149">
        <f t="shared" si="224"/>
        <v>1312.7842000000001</v>
      </c>
      <c r="P649" s="128">
        <f t="shared" si="225"/>
        <v>15.47</v>
      </c>
      <c r="Q649" s="119">
        <f t="shared" si="226"/>
        <v>1312.7842000000001</v>
      </c>
      <c r="R649" s="120"/>
      <c r="S649" s="121">
        <f t="shared" si="227"/>
        <v>0</v>
      </c>
      <c r="T649" s="122">
        <f t="shared" si="228"/>
        <v>0</v>
      </c>
      <c r="U649" s="129"/>
      <c r="V649" s="124" t="s">
        <v>2455</v>
      </c>
      <c r="W649" s="129" t="s">
        <v>2487</v>
      </c>
      <c r="X649" s="115" t="s">
        <v>2472</v>
      </c>
      <c r="Y649" s="115"/>
      <c r="Z649" s="115" t="s">
        <v>3527</v>
      </c>
      <c r="AA649" s="125" t="s">
        <v>2463</v>
      </c>
    </row>
    <row r="650" spans="1:27" s="172" customFormat="1" x14ac:dyDescent="0.35">
      <c r="A650" s="157">
        <v>24</v>
      </c>
      <c r="B650" s="158" t="s">
        <v>3244</v>
      </c>
      <c r="C650" s="159" t="s">
        <v>39</v>
      </c>
      <c r="D650" s="158" t="s">
        <v>876</v>
      </c>
      <c r="E650" s="173" t="s">
        <v>1055</v>
      </c>
      <c r="F650" s="173" t="s">
        <v>1056</v>
      </c>
      <c r="G650" s="173" t="s">
        <v>3373</v>
      </c>
      <c r="H650" s="174" t="s">
        <v>98</v>
      </c>
      <c r="I650" s="175"/>
      <c r="J650" s="175"/>
      <c r="K650" s="175"/>
      <c r="L650" s="163" t="s">
        <v>2451</v>
      </c>
      <c r="M650" s="163">
        <v>5</v>
      </c>
      <c r="N650" s="46">
        <v>15.47</v>
      </c>
      <c r="O650" s="47">
        <f t="shared" si="224"/>
        <v>1312.7842000000001</v>
      </c>
      <c r="P650" s="164">
        <f t="shared" si="225"/>
        <v>15.47</v>
      </c>
      <c r="Q650" s="165">
        <f t="shared" si="226"/>
        <v>1312.7842000000001</v>
      </c>
      <c r="R650" s="166"/>
      <c r="S650" s="167">
        <f t="shared" si="227"/>
        <v>0</v>
      </c>
      <c r="T650" s="168">
        <f t="shared" si="228"/>
        <v>0</v>
      </c>
      <c r="U650" s="169"/>
      <c r="V650" s="170" t="s">
        <v>2455</v>
      </c>
      <c r="W650" s="169" t="s">
        <v>2487</v>
      </c>
      <c r="X650" s="160" t="s">
        <v>2472</v>
      </c>
      <c r="Y650" s="160"/>
      <c r="Z650" s="160" t="s">
        <v>3528</v>
      </c>
      <c r="AA650" s="171" t="s">
        <v>2463</v>
      </c>
    </row>
    <row r="651" spans="1:27" s="172" customFormat="1" x14ac:dyDescent="0.35">
      <c r="A651" s="157">
        <v>30</v>
      </c>
      <c r="B651" s="158" t="s">
        <v>3245</v>
      </c>
      <c r="C651" s="159" t="s">
        <v>39</v>
      </c>
      <c r="D651" s="158" t="s">
        <v>876</v>
      </c>
      <c r="E651" s="173" t="s">
        <v>1055</v>
      </c>
      <c r="F651" s="173" t="s">
        <v>1056</v>
      </c>
      <c r="G651" s="173" t="s">
        <v>3374</v>
      </c>
      <c r="H651" s="174" t="s">
        <v>98</v>
      </c>
      <c r="I651" s="175"/>
      <c r="J651" s="175"/>
      <c r="K651" s="175"/>
      <c r="L651" s="163" t="s">
        <v>2451</v>
      </c>
      <c r="M651" s="163">
        <v>5</v>
      </c>
      <c r="N651" s="46">
        <v>15.47</v>
      </c>
      <c r="O651" s="47">
        <f t="shared" si="224"/>
        <v>1312.7842000000001</v>
      </c>
      <c r="P651" s="164">
        <f t="shared" si="225"/>
        <v>15.47</v>
      </c>
      <c r="Q651" s="165">
        <f t="shared" si="226"/>
        <v>1312.7842000000001</v>
      </c>
      <c r="R651" s="166"/>
      <c r="S651" s="167">
        <f t="shared" si="227"/>
        <v>0</v>
      </c>
      <c r="T651" s="168">
        <f t="shared" si="228"/>
        <v>0</v>
      </c>
      <c r="U651" s="169"/>
      <c r="V651" s="170" t="s">
        <v>2455</v>
      </c>
      <c r="W651" s="169" t="s">
        <v>2487</v>
      </c>
      <c r="X651" s="160" t="s">
        <v>2472</v>
      </c>
      <c r="Y651" s="160"/>
      <c r="Z651" s="160" t="s">
        <v>3529</v>
      </c>
      <c r="AA651" s="171" t="s">
        <v>2463</v>
      </c>
    </row>
    <row r="652" spans="1:27" s="172" customFormat="1" x14ac:dyDescent="0.35">
      <c r="A652" s="157">
        <v>26</v>
      </c>
      <c r="B652" s="158" t="s">
        <v>3246</v>
      </c>
      <c r="C652" s="159" t="s">
        <v>208</v>
      </c>
      <c r="D652" s="158" t="s">
        <v>876</v>
      </c>
      <c r="E652" s="173" t="s">
        <v>1071</v>
      </c>
      <c r="F652" s="173" t="s">
        <v>1072</v>
      </c>
      <c r="G652" s="173" t="s">
        <v>3375</v>
      </c>
      <c r="H652" s="174" t="s">
        <v>368</v>
      </c>
      <c r="I652" s="175"/>
      <c r="J652" s="175"/>
      <c r="K652" s="175"/>
      <c r="L652" s="163" t="s">
        <v>2452</v>
      </c>
      <c r="M652" s="163">
        <v>5</v>
      </c>
      <c r="N652" s="49">
        <f t="shared" ref="N652:N654" si="229">O652/$R$8</f>
        <v>3.26419985859062</v>
      </c>
      <c r="O652" s="47">
        <v>277</v>
      </c>
      <c r="P652" s="176">
        <f t="shared" si="225"/>
        <v>3.26419985859062</v>
      </c>
      <c r="Q652" s="177">
        <f t="shared" si="226"/>
        <v>277</v>
      </c>
      <c r="R652" s="166"/>
      <c r="S652" s="167">
        <f t="shared" si="227"/>
        <v>0</v>
      </c>
      <c r="T652" s="168">
        <f t="shared" si="228"/>
        <v>0</v>
      </c>
      <c r="U652" s="169"/>
      <c r="V652" s="170" t="s">
        <v>2455</v>
      </c>
      <c r="W652" s="169"/>
      <c r="X652" s="160"/>
      <c r="Y652" s="160"/>
      <c r="Z652" s="160"/>
      <c r="AA652" s="171" t="s">
        <v>2463</v>
      </c>
    </row>
    <row r="653" spans="1:27" s="172" customFormat="1" x14ac:dyDescent="0.35">
      <c r="A653" s="157">
        <v>25</v>
      </c>
      <c r="B653" s="158" t="s">
        <v>3247</v>
      </c>
      <c r="C653" s="159" t="s">
        <v>208</v>
      </c>
      <c r="D653" s="158" t="s">
        <v>876</v>
      </c>
      <c r="E653" s="173" t="s">
        <v>1071</v>
      </c>
      <c r="F653" s="173" t="s">
        <v>1072</v>
      </c>
      <c r="G653" s="173" t="s">
        <v>3375</v>
      </c>
      <c r="H653" s="174" t="s">
        <v>64</v>
      </c>
      <c r="I653" s="175" t="s">
        <v>53</v>
      </c>
      <c r="J653" s="175"/>
      <c r="K653" s="175"/>
      <c r="L653" s="163" t="s">
        <v>2452</v>
      </c>
      <c r="M653" s="163">
        <v>5</v>
      </c>
      <c r="N653" s="49">
        <f t="shared" si="229"/>
        <v>5.9745463115720012</v>
      </c>
      <c r="O653" s="47">
        <v>507</v>
      </c>
      <c r="P653" s="176">
        <f t="shared" ref="P653:P654" si="230">IF($R$9="-",N653,IF($R$9="в кассу предприятия",N653,IF($R$9="на р/счет.",N653*1.075,"-")))</f>
        <v>5.9745463115720012</v>
      </c>
      <c r="Q653" s="177">
        <f t="shared" ref="Q653:Q654" si="231">IF($R$9="-",O653,IF($R$9="в кассу предприятия",O653,IF($R$9="на р/счет.",O653*1.075,"-")))</f>
        <v>507</v>
      </c>
      <c r="R653" s="166"/>
      <c r="S653" s="167">
        <f t="shared" si="227"/>
        <v>0</v>
      </c>
      <c r="T653" s="168">
        <f t="shared" si="228"/>
        <v>0</v>
      </c>
      <c r="U653" s="169"/>
      <c r="V653" s="170" t="s">
        <v>2455</v>
      </c>
      <c r="W653" s="169"/>
      <c r="X653" s="160"/>
      <c r="Y653" s="160"/>
      <c r="Z653" s="160"/>
      <c r="AA653" s="171" t="s">
        <v>2463</v>
      </c>
    </row>
    <row r="654" spans="1:27" s="172" customFormat="1" x14ac:dyDescent="0.35">
      <c r="A654" s="157">
        <v>17</v>
      </c>
      <c r="B654" s="158" t="s">
        <v>3248</v>
      </c>
      <c r="C654" s="159" t="s">
        <v>208</v>
      </c>
      <c r="D654" s="158" t="s">
        <v>876</v>
      </c>
      <c r="E654" s="173" t="s">
        <v>1071</v>
      </c>
      <c r="F654" s="173" t="s">
        <v>1072</v>
      </c>
      <c r="G654" s="173" t="s">
        <v>3376</v>
      </c>
      <c r="H654" s="174" t="s">
        <v>368</v>
      </c>
      <c r="I654" s="175"/>
      <c r="J654" s="175"/>
      <c r="K654" s="175"/>
      <c r="L654" s="163" t="s">
        <v>2452</v>
      </c>
      <c r="M654" s="163">
        <v>5</v>
      </c>
      <c r="N654" s="49">
        <f t="shared" si="229"/>
        <v>3.26419985859062</v>
      </c>
      <c r="O654" s="47">
        <v>277</v>
      </c>
      <c r="P654" s="176">
        <f t="shared" si="230"/>
        <v>3.26419985859062</v>
      </c>
      <c r="Q654" s="177">
        <f t="shared" si="231"/>
        <v>277</v>
      </c>
      <c r="R654" s="166"/>
      <c r="S654" s="167">
        <f t="shared" si="227"/>
        <v>0</v>
      </c>
      <c r="T654" s="168">
        <f t="shared" si="228"/>
        <v>0</v>
      </c>
      <c r="U654" s="169"/>
      <c r="V654" s="170" t="s">
        <v>2455</v>
      </c>
      <c r="W654" s="169"/>
      <c r="X654" s="160"/>
      <c r="Y654" s="160"/>
      <c r="Z654" s="160"/>
      <c r="AA654" s="171" t="s">
        <v>2463</v>
      </c>
    </row>
    <row r="655" spans="1:27" s="126" customFormat="1" hidden="1" x14ac:dyDescent="0.35">
      <c r="A655" s="144">
        <v>0</v>
      </c>
      <c r="B655" s="109" t="s">
        <v>1070</v>
      </c>
      <c r="C655" s="110" t="s">
        <v>39</v>
      </c>
      <c r="D655" s="109" t="s">
        <v>876</v>
      </c>
      <c r="E655" s="111" t="s">
        <v>1071</v>
      </c>
      <c r="F655" s="111" t="s">
        <v>1072</v>
      </c>
      <c r="G655" s="111" t="s">
        <v>1073</v>
      </c>
      <c r="H655" s="112" t="s">
        <v>64</v>
      </c>
      <c r="I655" s="113" t="s">
        <v>103</v>
      </c>
      <c r="J655" s="113"/>
      <c r="K655" s="113" t="s">
        <v>45</v>
      </c>
      <c r="L655" s="114" t="s">
        <v>2451</v>
      </c>
      <c r="M655" s="114">
        <v>5</v>
      </c>
      <c r="N655" s="148">
        <v>15.24</v>
      </c>
      <c r="O655" s="149">
        <f t="shared" ref="O655:O656" si="232">N655*$R$8</f>
        <v>1293.2664</v>
      </c>
      <c r="P655" s="118">
        <f t="shared" ref="P655:P656" si="233">IF($R$9="-",N655,IF($R$9="в кассу предприятия",N655,IF($R$9="на р/счет.",N655*1.075,"-")))</f>
        <v>15.24</v>
      </c>
      <c r="Q655" s="119">
        <f t="shared" ref="Q655:Q656" si="234">IF($R$9="-",O655,IF($R$9="в кассу предприятия",O655,IF($R$9="на р/счет.",O655*1.075,"-")))</f>
        <v>1293.2664</v>
      </c>
      <c r="R655" s="120"/>
      <c r="S655" s="121">
        <f t="shared" si="227"/>
        <v>0</v>
      </c>
      <c r="T655" s="122">
        <f t="shared" si="228"/>
        <v>0</v>
      </c>
      <c r="U655" s="123"/>
      <c r="V655" s="124" t="s">
        <v>2455</v>
      </c>
      <c r="W655" s="114" t="s">
        <v>2487</v>
      </c>
      <c r="X655" s="115" t="s">
        <v>2751</v>
      </c>
      <c r="Y655" s="115"/>
      <c r="Z655" s="115" t="s">
        <v>2792</v>
      </c>
      <c r="AA655" s="125" t="s">
        <v>2463</v>
      </c>
    </row>
    <row r="656" spans="1:27" s="172" customFormat="1" x14ac:dyDescent="0.35">
      <c r="A656" s="157" t="s">
        <v>3900</v>
      </c>
      <c r="B656" s="158" t="s">
        <v>1074</v>
      </c>
      <c r="C656" s="159" t="s">
        <v>39</v>
      </c>
      <c r="D656" s="158" t="s">
        <v>876</v>
      </c>
      <c r="E656" s="173" t="s">
        <v>1071</v>
      </c>
      <c r="F656" s="173" t="s">
        <v>1072</v>
      </c>
      <c r="G656" s="173" t="s">
        <v>1075</v>
      </c>
      <c r="H656" s="174" t="s">
        <v>1076</v>
      </c>
      <c r="I656" s="175" t="s">
        <v>45</v>
      </c>
      <c r="J656" s="175"/>
      <c r="K656" s="175" t="s">
        <v>45</v>
      </c>
      <c r="L656" s="163" t="s">
        <v>2451</v>
      </c>
      <c r="M656" s="163">
        <v>16</v>
      </c>
      <c r="N656" s="46">
        <v>8.5500000000000007</v>
      </c>
      <c r="O656" s="47">
        <f t="shared" si="232"/>
        <v>725.55300000000011</v>
      </c>
      <c r="P656" s="164">
        <f t="shared" si="233"/>
        <v>8.5500000000000007</v>
      </c>
      <c r="Q656" s="165">
        <f t="shared" si="234"/>
        <v>725.55300000000011</v>
      </c>
      <c r="R656" s="166"/>
      <c r="S656" s="167">
        <f t="shared" si="227"/>
        <v>0</v>
      </c>
      <c r="T656" s="168">
        <f t="shared" si="228"/>
        <v>0</v>
      </c>
      <c r="U656" s="169"/>
      <c r="V656" s="170" t="s">
        <v>2455</v>
      </c>
      <c r="W656" s="169" t="s">
        <v>2487</v>
      </c>
      <c r="X656" s="160" t="s">
        <v>2751</v>
      </c>
      <c r="Y656" s="160"/>
      <c r="Z656" s="160" t="s">
        <v>2793</v>
      </c>
      <c r="AA656" s="171" t="s">
        <v>2463</v>
      </c>
    </row>
    <row r="657" spans="1:27" s="126" customFormat="1" hidden="1" x14ac:dyDescent="0.35">
      <c r="A657" s="156">
        <v>0</v>
      </c>
      <c r="B657" s="109" t="s">
        <v>3249</v>
      </c>
      <c r="C657" s="110" t="s">
        <v>208</v>
      </c>
      <c r="D657" s="109" t="s">
        <v>876</v>
      </c>
      <c r="E657" s="111" t="s">
        <v>1071</v>
      </c>
      <c r="F657" s="111" t="s">
        <v>1072</v>
      </c>
      <c r="G657" s="111" t="s">
        <v>3377</v>
      </c>
      <c r="H657" s="112" t="s">
        <v>368</v>
      </c>
      <c r="I657" s="113"/>
      <c r="J657" s="113"/>
      <c r="K657" s="113"/>
      <c r="L657" s="114" t="s">
        <v>2452</v>
      </c>
      <c r="M657" s="114">
        <v>5</v>
      </c>
      <c r="N657" s="49">
        <f>O657/$R$8</f>
        <v>3.26419985859062</v>
      </c>
      <c r="O657" s="47">
        <v>277</v>
      </c>
      <c r="P657" s="130">
        <f>IF($R$9="-",N657,IF($R$9="в кассу предприятия",N657,IF($R$9="на р/счет.",N657*1.075,"-")))</f>
        <v>3.26419985859062</v>
      </c>
      <c r="Q657" s="131">
        <f>IF($R$9="-",O657,IF($R$9="в кассу предприятия",O657,IF($R$9="на р/счет.",O657*1.075,"-")))</f>
        <v>277</v>
      </c>
      <c r="R657" s="120"/>
      <c r="S657" s="121">
        <f t="shared" si="227"/>
        <v>0</v>
      </c>
      <c r="T657" s="122">
        <f t="shared" si="228"/>
        <v>0</v>
      </c>
      <c r="U657" s="123"/>
      <c r="V657" s="124" t="s">
        <v>2455</v>
      </c>
      <c r="W657" s="123"/>
      <c r="X657" s="115"/>
      <c r="Y657" s="115"/>
      <c r="Z657" s="115"/>
      <c r="AA657" s="147" t="s">
        <v>2463</v>
      </c>
    </row>
    <row r="658" spans="1:27" s="172" customFormat="1" x14ac:dyDescent="0.35">
      <c r="A658" s="157" t="s">
        <v>3900</v>
      </c>
      <c r="B658" s="158" t="s">
        <v>1077</v>
      </c>
      <c r="C658" s="159" t="s">
        <v>39</v>
      </c>
      <c r="D658" s="158" t="s">
        <v>876</v>
      </c>
      <c r="E658" s="160" t="s">
        <v>1071</v>
      </c>
      <c r="F658" s="160" t="s">
        <v>1072</v>
      </c>
      <c r="G658" s="160" t="s">
        <v>1078</v>
      </c>
      <c r="H658" s="161" t="s">
        <v>98</v>
      </c>
      <c r="I658" s="162" t="s">
        <v>1079</v>
      </c>
      <c r="J658" s="162"/>
      <c r="K658" s="162" t="s">
        <v>45</v>
      </c>
      <c r="L658" s="163" t="s">
        <v>2451</v>
      </c>
      <c r="M658" s="163">
        <v>5</v>
      </c>
      <c r="N658" s="46">
        <v>10.18</v>
      </c>
      <c r="O658" s="47">
        <f>N658*$R$8</f>
        <v>863.87479999999994</v>
      </c>
      <c r="P658" s="164">
        <f t="shared" ref="P658:P660" si="235">IF($R$9="-",N658,IF($R$9="в кассу предприятия",N658,IF($R$9="на р/счет.",N658*1.075,"-")))</f>
        <v>10.18</v>
      </c>
      <c r="Q658" s="165">
        <f t="shared" ref="Q658:Q660" si="236">IF($R$9="-",O658,IF($R$9="в кассу предприятия",O658,IF($R$9="на р/счет.",O658*1.075,"-")))</f>
        <v>863.87479999999994</v>
      </c>
      <c r="R658" s="166"/>
      <c r="S658" s="167">
        <f t="shared" si="227"/>
        <v>0</v>
      </c>
      <c r="T658" s="168">
        <f t="shared" si="228"/>
        <v>0</v>
      </c>
      <c r="U658" s="169"/>
      <c r="V658" s="170" t="s">
        <v>2455</v>
      </c>
      <c r="W658" s="169"/>
      <c r="X658" s="160" t="s">
        <v>2794</v>
      </c>
      <c r="Y658" s="160"/>
      <c r="Z658" s="160" t="s">
        <v>2795</v>
      </c>
      <c r="AA658" s="171" t="s">
        <v>2463</v>
      </c>
    </row>
    <row r="659" spans="1:27" s="172" customFormat="1" x14ac:dyDescent="0.35">
      <c r="A659" s="157">
        <v>27</v>
      </c>
      <c r="B659" s="158" t="s">
        <v>1080</v>
      </c>
      <c r="C659" s="159" t="s">
        <v>208</v>
      </c>
      <c r="D659" s="158" t="s">
        <v>876</v>
      </c>
      <c r="E659" s="160" t="s">
        <v>1071</v>
      </c>
      <c r="F659" s="160" t="s">
        <v>1072</v>
      </c>
      <c r="G659" s="160" t="s">
        <v>1081</v>
      </c>
      <c r="H659" s="161" t="s">
        <v>64</v>
      </c>
      <c r="I659" s="162" t="s">
        <v>51</v>
      </c>
      <c r="J659" s="162"/>
      <c r="K659" s="162" t="s">
        <v>45</v>
      </c>
      <c r="L659" s="163" t="s">
        <v>2452</v>
      </c>
      <c r="M659" s="163">
        <v>5</v>
      </c>
      <c r="N659" s="49">
        <f t="shared" ref="N659:N660" si="237">O659/$R$8</f>
        <v>4.0537355644591093</v>
      </c>
      <c r="O659" s="47">
        <v>344</v>
      </c>
      <c r="P659" s="176">
        <f t="shared" si="235"/>
        <v>4.0537355644591093</v>
      </c>
      <c r="Q659" s="177">
        <f t="shared" si="236"/>
        <v>344</v>
      </c>
      <c r="R659" s="166"/>
      <c r="S659" s="167">
        <f t="shared" si="227"/>
        <v>0</v>
      </c>
      <c r="T659" s="168">
        <f t="shared" si="228"/>
        <v>0</v>
      </c>
      <c r="U659" s="169" t="s">
        <v>36</v>
      </c>
      <c r="V659" s="170" t="s">
        <v>2455</v>
      </c>
      <c r="W659" s="169"/>
      <c r="X659" s="160" t="s">
        <v>2469</v>
      </c>
      <c r="Y659" s="160"/>
      <c r="Z659" s="160" t="s">
        <v>45</v>
      </c>
      <c r="AA659" s="171" t="s">
        <v>2463</v>
      </c>
    </row>
    <row r="660" spans="1:27" s="172" customFormat="1" x14ac:dyDescent="0.35">
      <c r="A660" s="157">
        <v>22</v>
      </c>
      <c r="B660" s="158" t="s">
        <v>3250</v>
      </c>
      <c r="C660" s="159" t="s">
        <v>208</v>
      </c>
      <c r="D660" s="158" t="s">
        <v>876</v>
      </c>
      <c r="E660" s="173" t="s">
        <v>1071</v>
      </c>
      <c r="F660" s="173" t="s">
        <v>1072</v>
      </c>
      <c r="G660" s="173" t="s">
        <v>1083</v>
      </c>
      <c r="H660" s="174" t="s">
        <v>368</v>
      </c>
      <c r="I660" s="175"/>
      <c r="J660" s="175"/>
      <c r="K660" s="175"/>
      <c r="L660" s="163" t="s">
        <v>2452</v>
      </c>
      <c r="M660" s="163">
        <v>5</v>
      </c>
      <c r="N660" s="49">
        <f t="shared" si="237"/>
        <v>5.8331369314164503</v>
      </c>
      <c r="O660" s="47">
        <v>495</v>
      </c>
      <c r="P660" s="176">
        <f t="shared" si="235"/>
        <v>5.8331369314164503</v>
      </c>
      <c r="Q660" s="177">
        <f t="shared" si="236"/>
        <v>495</v>
      </c>
      <c r="R660" s="166"/>
      <c r="S660" s="167">
        <f t="shared" si="227"/>
        <v>0</v>
      </c>
      <c r="T660" s="168">
        <f t="shared" si="228"/>
        <v>0</v>
      </c>
      <c r="U660" s="169"/>
      <c r="V660" s="170" t="s">
        <v>2455</v>
      </c>
      <c r="W660" s="169"/>
      <c r="X660" s="160" t="s">
        <v>2763</v>
      </c>
      <c r="Y660" s="160"/>
      <c r="Z660" s="160" t="s">
        <v>2796</v>
      </c>
      <c r="AA660" s="171" t="s">
        <v>2463</v>
      </c>
    </row>
    <row r="661" spans="1:27" s="172" customFormat="1" x14ac:dyDescent="0.35">
      <c r="A661" s="157">
        <v>50</v>
      </c>
      <c r="B661" s="158" t="s">
        <v>1082</v>
      </c>
      <c r="C661" s="159" t="s">
        <v>39</v>
      </c>
      <c r="D661" s="158" t="s">
        <v>876</v>
      </c>
      <c r="E661" s="160" t="s">
        <v>1071</v>
      </c>
      <c r="F661" s="160" t="s">
        <v>1072</v>
      </c>
      <c r="G661" s="160" t="s">
        <v>1083</v>
      </c>
      <c r="H661" s="161" t="s">
        <v>98</v>
      </c>
      <c r="I661" s="162" t="s">
        <v>1079</v>
      </c>
      <c r="J661" s="162"/>
      <c r="K661" s="162" t="s">
        <v>45</v>
      </c>
      <c r="L661" s="163" t="s">
        <v>2451</v>
      </c>
      <c r="M661" s="163">
        <v>5</v>
      </c>
      <c r="N661" s="46">
        <v>10.18</v>
      </c>
      <c r="O661" s="47">
        <f>N661*$R$8</f>
        <v>863.87479999999994</v>
      </c>
      <c r="P661" s="164">
        <f t="shared" ref="P661" si="238">IF($R$9="-",N661,IF($R$9="в кассу предприятия",N661,IF($R$9="на р/счет.",N661*1.075,"-")))</f>
        <v>10.18</v>
      </c>
      <c r="Q661" s="165">
        <f t="shared" ref="Q661" si="239">IF($R$9="-",O661,IF($R$9="в кассу предприятия",O661,IF($R$9="на р/счет.",O661*1.075,"-")))</f>
        <v>863.87479999999994</v>
      </c>
      <c r="R661" s="166"/>
      <c r="S661" s="167">
        <f t="shared" si="227"/>
        <v>0</v>
      </c>
      <c r="T661" s="168">
        <f t="shared" si="228"/>
        <v>0</v>
      </c>
      <c r="U661" s="169"/>
      <c r="V661" s="170" t="s">
        <v>2455</v>
      </c>
      <c r="W661" s="169"/>
      <c r="X661" s="160" t="s">
        <v>2763</v>
      </c>
      <c r="Y661" s="160"/>
      <c r="Z661" s="160" t="s">
        <v>2796</v>
      </c>
      <c r="AA661" s="171" t="s">
        <v>2463</v>
      </c>
    </row>
    <row r="662" spans="1:27" s="126" customFormat="1" hidden="1" x14ac:dyDescent="0.35">
      <c r="A662" s="144">
        <v>0</v>
      </c>
      <c r="B662" s="109" t="s">
        <v>1084</v>
      </c>
      <c r="C662" s="110" t="s">
        <v>208</v>
      </c>
      <c r="D662" s="109" t="s">
        <v>876</v>
      </c>
      <c r="E662" s="115" t="s">
        <v>1071</v>
      </c>
      <c r="F662" s="115" t="s">
        <v>1072</v>
      </c>
      <c r="G662" s="115" t="s">
        <v>1085</v>
      </c>
      <c r="H662" s="116" t="s">
        <v>368</v>
      </c>
      <c r="I662" s="117" t="s">
        <v>45</v>
      </c>
      <c r="J662" s="117"/>
      <c r="K662" s="117" t="s">
        <v>45</v>
      </c>
      <c r="L662" s="114" t="s">
        <v>2452</v>
      </c>
      <c r="M662" s="114">
        <v>5</v>
      </c>
      <c r="N662" s="49">
        <f>O662/$R$8</f>
        <v>3.26419985859062</v>
      </c>
      <c r="O662" s="47">
        <v>277</v>
      </c>
      <c r="P662" s="130">
        <f>IF($R$9="-",N662,IF($R$9="в кассу предприятия",N662,IF($R$9="на р/счет.",N662*1.075,"-")))</f>
        <v>3.26419985859062</v>
      </c>
      <c r="Q662" s="131">
        <f>IF($R$9="-",O662,IF($R$9="в кассу предприятия",O662,IF($R$9="на р/счет.",O662*1.075,"-")))</f>
        <v>277</v>
      </c>
      <c r="R662" s="120"/>
      <c r="S662" s="121">
        <f t="shared" si="227"/>
        <v>0</v>
      </c>
      <c r="T662" s="122">
        <f t="shared" si="228"/>
        <v>0</v>
      </c>
      <c r="U662" s="123" t="s">
        <v>36</v>
      </c>
      <c r="V662" s="124" t="s">
        <v>2455</v>
      </c>
      <c r="W662" s="123"/>
      <c r="X662" s="115" t="s">
        <v>2485</v>
      </c>
      <c r="Y662" s="115"/>
      <c r="Z662" s="115" t="s">
        <v>45</v>
      </c>
      <c r="AA662" s="147" t="s">
        <v>2463</v>
      </c>
    </row>
    <row r="663" spans="1:27" s="172" customFormat="1" x14ac:dyDescent="0.35">
      <c r="A663" s="157" t="s">
        <v>3900</v>
      </c>
      <c r="B663" s="158" t="s">
        <v>1086</v>
      </c>
      <c r="C663" s="159" t="s">
        <v>39</v>
      </c>
      <c r="D663" s="158" t="s">
        <v>876</v>
      </c>
      <c r="E663" s="173" t="s">
        <v>1071</v>
      </c>
      <c r="F663" s="173" t="s">
        <v>1072</v>
      </c>
      <c r="G663" s="173" t="s">
        <v>1087</v>
      </c>
      <c r="H663" s="174" t="s">
        <v>64</v>
      </c>
      <c r="I663" s="175" t="s">
        <v>45</v>
      </c>
      <c r="J663" s="175"/>
      <c r="K663" s="175" t="s">
        <v>45</v>
      </c>
      <c r="L663" s="163" t="s">
        <v>2451</v>
      </c>
      <c r="M663" s="163">
        <v>5</v>
      </c>
      <c r="N663" s="46">
        <v>17.37</v>
      </c>
      <c r="O663" s="47">
        <f t="shared" ref="O663:O665" si="240">N663*$R$8</f>
        <v>1474.0182</v>
      </c>
      <c r="P663" s="164">
        <f t="shared" ref="P663:P667" si="241">IF($R$9="-",N663,IF($R$9="в кассу предприятия",N663,IF($R$9="на р/счет.",N663*1.075,"-")))</f>
        <v>17.37</v>
      </c>
      <c r="Q663" s="165">
        <f t="shared" ref="Q663:Q667" si="242">IF($R$9="-",O663,IF($R$9="в кассу предприятия",O663,IF($R$9="на р/счет.",O663*1.075,"-")))</f>
        <v>1474.0182</v>
      </c>
      <c r="R663" s="166"/>
      <c r="S663" s="167">
        <f t="shared" si="227"/>
        <v>0</v>
      </c>
      <c r="T663" s="168">
        <f t="shared" si="228"/>
        <v>0</v>
      </c>
      <c r="U663" s="169"/>
      <c r="V663" s="170" t="s">
        <v>2455</v>
      </c>
      <c r="W663" s="169" t="s">
        <v>2487</v>
      </c>
      <c r="X663" s="160" t="s">
        <v>2469</v>
      </c>
      <c r="Y663" s="160"/>
      <c r="Z663" s="160" t="s">
        <v>2797</v>
      </c>
      <c r="AA663" s="171" t="s">
        <v>2463</v>
      </c>
    </row>
    <row r="664" spans="1:27" s="172" customFormat="1" x14ac:dyDescent="0.35">
      <c r="A664" s="157" t="s">
        <v>3900</v>
      </c>
      <c r="B664" s="158" t="s">
        <v>1088</v>
      </c>
      <c r="C664" s="159" t="s">
        <v>39</v>
      </c>
      <c r="D664" s="158" t="s">
        <v>876</v>
      </c>
      <c r="E664" s="173" t="s">
        <v>1071</v>
      </c>
      <c r="F664" s="173" t="s">
        <v>1072</v>
      </c>
      <c r="G664" s="173" t="s">
        <v>1089</v>
      </c>
      <c r="H664" s="174" t="s">
        <v>50</v>
      </c>
      <c r="I664" s="175" t="s">
        <v>45</v>
      </c>
      <c r="J664" s="175"/>
      <c r="K664" s="175" t="s">
        <v>45</v>
      </c>
      <c r="L664" s="163" t="s">
        <v>2451</v>
      </c>
      <c r="M664" s="163">
        <v>1</v>
      </c>
      <c r="N664" s="46">
        <v>30.740000000000002</v>
      </c>
      <c r="O664" s="47">
        <f t="shared" si="240"/>
        <v>2608.5964000000004</v>
      </c>
      <c r="P664" s="164">
        <f t="shared" si="241"/>
        <v>30.740000000000002</v>
      </c>
      <c r="Q664" s="165">
        <f t="shared" si="242"/>
        <v>2608.5964000000004</v>
      </c>
      <c r="R664" s="166"/>
      <c r="S664" s="167">
        <f t="shared" si="227"/>
        <v>0</v>
      </c>
      <c r="T664" s="168">
        <f t="shared" si="228"/>
        <v>0</v>
      </c>
      <c r="U664" s="169"/>
      <c r="V664" s="170" t="s">
        <v>2455</v>
      </c>
      <c r="W664" s="169" t="s">
        <v>2487</v>
      </c>
      <c r="X664" s="160" t="s">
        <v>2798</v>
      </c>
      <c r="Y664" s="160"/>
      <c r="Z664" s="160" t="s">
        <v>2799</v>
      </c>
      <c r="AA664" s="171" t="s">
        <v>2463</v>
      </c>
    </row>
    <row r="665" spans="1:27" s="172" customFormat="1" x14ac:dyDescent="0.35">
      <c r="A665" s="157" t="s">
        <v>3900</v>
      </c>
      <c r="B665" s="158" t="s">
        <v>3251</v>
      </c>
      <c r="C665" s="159" t="s">
        <v>39</v>
      </c>
      <c r="D665" s="158" t="s">
        <v>876</v>
      </c>
      <c r="E665" s="173" t="s">
        <v>1071</v>
      </c>
      <c r="F665" s="173" t="s">
        <v>1072</v>
      </c>
      <c r="G665" s="173" t="s">
        <v>3378</v>
      </c>
      <c r="H665" s="174" t="s">
        <v>3379</v>
      </c>
      <c r="I665" s="175"/>
      <c r="J665" s="175"/>
      <c r="K665" s="175"/>
      <c r="L665" s="163" t="s">
        <v>3532</v>
      </c>
      <c r="M665" s="163">
        <v>5</v>
      </c>
      <c r="N665" s="46">
        <v>11.05</v>
      </c>
      <c r="O665" s="47">
        <f t="shared" si="240"/>
        <v>937.70300000000009</v>
      </c>
      <c r="P665" s="164">
        <f t="shared" si="241"/>
        <v>11.05</v>
      </c>
      <c r="Q665" s="165">
        <f t="shared" si="242"/>
        <v>937.70300000000009</v>
      </c>
      <c r="R665" s="166"/>
      <c r="S665" s="167">
        <f t="shared" si="227"/>
        <v>0</v>
      </c>
      <c r="T665" s="168">
        <f t="shared" si="228"/>
        <v>0</v>
      </c>
      <c r="U665" s="169"/>
      <c r="V665" s="170" t="s">
        <v>2455</v>
      </c>
      <c r="W665" s="169" t="s">
        <v>2487</v>
      </c>
      <c r="X665" s="173" t="s">
        <v>3530</v>
      </c>
      <c r="Y665" s="160"/>
      <c r="Z665" s="160"/>
      <c r="AA665" s="171" t="s">
        <v>2463</v>
      </c>
    </row>
    <row r="666" spans="1:27" s="172" customFormat="1" x14ac:dyDescent="0.35">
      <c r="A666" s="157">
        <v>15</v>
      </c>
      <c r="B666" s="158" t="s">
        <v>1090</v>
      </c>
      <c r="C666" s="159" t="s">
        <v>208</v>
      </c>
      <c r="D666" s="158" t="s">
        <v>876</v>
      </c>
      <c r="E666" s="160" t="s">
        <v>1071</v>
      </c>
      <c r="F666" s="160" t="s">
        <v>1072</v>
      </c>
      <c r="G666" s="160" t="s">
        <v>1091</v>
      </c>
      <c r="H666" s="161" t="s">
        <v>368</v>
      </c>
      <c r="I666" s="162" t="s">
        <v>45</v>
      </c>
      <c r="J666" s="162"/>
      <c r="K666" s="162" t="s">
        <v>45</v>
      </c>
      <c r="L666" s="163" t="s">
        <v>2452</v>
      </c>
      <c r="M666" s="163">
        <v>5</v>
      </c>
      <c r="N666" s="49">
        <f t="shared" ref="N666:N667" si="243">O666/$R$8</f>
        <v>3.26419985859062</v>
      </c>
      <c r="O666" s="47">
        <v>277</v>
      </c>
      <c r="P666" s="176">
        <f t="shared" si="241"/>
        <v>3.26419985859062</v>
      </c>
      <c r="Q666" s="177">
        <f t="shared" si="242"/>
        <v>277</v>
      </c>
      <c r="R666" s="166"/>
      <c r="S666" s="167">
        <f t="shared" si="227"/>
        <v>0</v>
      </c>
      <c r="T666" s="168">
        <f t="shared" si="228"/>
        <v>0</v>
      </c>
      <c r="U666" s="169" t="s">
        <v>36</v>
      </c>
      <c r="V666" s="170" t="s">
        <v>2455</v>
      </c>
      <c r="W666" s="169"/>
      <c r="X666" s="160" t="s">
        <v>2469</v>
      </c>
      <c r="Y666" s="160"/>
      <c r="Z666" s="160" t="s">
        <v>45</v>
      </c>
      <c r="AA666" s="171" t="s">
        <v>2463</v>
      </c>
    </row>
    <row r="667" spans="1:27" s="126" customFormat="1" hidden="1" x14ac:dyDescent="0.35">
      <c r="A667" s="156">
        <v>0</v>
      </c>
      <c r="B667" s="109" t="s">
        <v>1092</v>
      </c>
      <c r="C667" s="110" t="s">
        <v>208</v>
      </c>
      <c r="D667" s="109" t="s">
        <v>876</v>
      </c>
      <c r="E667" s="115" t="s">
        <v>1071</v>
      </c>
      <c r="F667" s="115" t="s">
        <v>1072</v>
      </c>
      <c r="G667" s="115" t="s">
        <v>1091</v>
      </c>
      <c r="H667" s="116" t="s">
        <v>64</v>
      </c>
      <c r="I667" s="117" t="s">
        <v>45</v>
      </c>
      <c r="J667" s="117"/>
      <c r="K667" s="117" t="s">
        <v>45</v>
      </c>
      <c r="L667" s="114" t="s">
        <v>2452</v>
      </c>
      <c r="M667" s="114">
        <v>5</v>
      </c>
      <c r="N667" s="49">
        <f t="shared" si="243"/>
        <v>4.0655196794720716</v>
      </c>
      <c r="O667" s="47">
        <v>345</v>
      </c>
      <c r="P667" s="130">
        <f t="shared" si="241"/>
        <v>4.0655196794720716</v>
      </c>
      <c r="Q667" s="131">
        <f t="shared" si="242"/>
        <v>345</v>
      </c>
      <c r="R667" s="120"/>
      <c r="S667" s="121">
        <f t="shared" si="227"/>
        <v>0</v>
      </c>
      <c r="T667" s="122">
        <f t="shared" si="228"/>
        <v>0</v>
      </c>
      <c r="U667" s="123" t="s">
        <v>36</v>
      </c>
      <c r="V667" s="124" t="s">
        <v>2455</v>
      </c>
      <c r="W667" s="123"/>
      <c r="X667" s="115" t="s">
        <v>2469</v>
      </c>
      <c r="Y667" s="115"/>
      <c r="Z667" s="115" t="s">
        <v>45</v>
      </c>
      <c r="AA667" s="147" t="s">
        <v>2463</v>
      </c>
    </row>
    <row r="668" spans="1:27" s="172" customFormat="1" x14ac:dyDescent="0.35">
      <c r="A668" s="157" t="s">
        <v>3900</v>
      </c>
      <c r="B668" s="158" t="s">
        <v>1093</v>
      </c>
      <c r="C668" s="159" t="s">
        <v>39</v>
      </c>
      <c r="D668" s="158" t="s">
        <v>876</v>
      </c>
      <c r="E668" s="173" t="s">
        <v>1071</v>
      </c>
      <c r="F668" s="173" t="s">
        <v>1072</v>
      </c>
      <c r="G668" s="173" t="s">
        <v>1094</v>
      </c>
      <c r="H668" s="174" t="s">
        <v>1076</v>
      </c>
      <c r="I668" s="175" t="s">
        <v>45</v>
      </c>
      <c r="J668" s="175"/>
      <c r="K668" s="175" t="s">
        <v>45</v>
      </c>
      <c r="L668" s="163" t="s">
        <v>2451</v>
      </c>
      <c r="M668" s="163">
        <v>16</v>
      </c>
      <c r="N668" s="46">
        <v>8.5500000000000007</v>
      </c>
      <c r="O668" s="47">
        <f t="shared" ref="O668:O669" si="244">N668*$R$8</f>
        <v>725.55300000000011</v>
      </c>
      <c r="P668" s="164">
        <f t="shared" ref="P668:P672" si="245">IF($R$9="-",N668,IF($R$9="в кассу предприятия",N668,IF($R$9="на р/счет.",N668*1.075,"-")))</f>
        <v>8.5500000000000007</v>
      </c>
      <c r="Q668" s="165">
        <f t="shared" ref="Q668:Q672" si="246">IF($R$9="-",O668,IF($R$9="в кассу предприятия",O668,IF($R$9="на р/счет.",O668*1.075,"-")))</f>
        <v>725.55300000000011</v>
      </c>
      <c r="R668" s="166"/>
      <c r="S668" s="167">
        <f t="shared" si="227"/>
        <v>0</v>
      </c>
      <c r="T668" s="168">
        <f t="shared" si="228"/>
        <v>0</v>
      </c>
      <c r="U668" s="169"/>
      <c r="V668" s="170" t="s">
        <v>2455</v>
      </c>
      <c r="W668" s="169" t="s">
        <v>2487</v>
      </c>
      <c r="X668" s="160" t="s">
        <v>2751</v>
      </c>
      <c r="Y668" s="160"/>
      <c r="Z668" s="160" t="s">
        <v>2800</v>
      </c>
      <c r="AA668" s="171" t="s">
        <v>2463</v>
      </c>
    </row>
    <row r="669" spans="1:27" s="172" customFormat="1" x14ac:dyDescent="0.35">
      <c r="A669" s="157">
        <v>50</v>
      </c>
      <c r="B669" s="158" t="s">
        <v>1095</v>
      </c>
      <c r="C669" s="159" t="s">
        <v>39</v>
      </c>
      <c r="D669" s="158" t="s">
        <v>876</v>
      </c>
      <c r="E669" s="160" t="s">
        <v>1071</v>
      </c>
      <c r="F669" s="160" t="s">
        <v>1072</v>
      </c>
      <c r="G669" s="160" t="s">
        <v>1096</v>
      </c>
      <c r="H669" s="161" t="s">
        <v>98</v>
      </c>
      <c r="I669" s="162" t="s">
        <v>1079</v>
      </c>
      <c r="J669" s="162"/>
      <c r="K669" s="162" t="s">
        <v>45</v>
      </c>
      <c r="L669" s="163" t="s">
        <v>2451</v>
      </c>
      <c r="M669" s="163">
        <v>5</v>
      </c>
      <c r="N669" s="46">
        <v>10.18</v>
      </c>
      <c r="O669" s="47">
        <f t="shared" si="244"/>
        <v>863.87479999999994</v>
      </c>
      <c r="P669" s="164">
        <f t="shared" si="245"/>
        <v>10.18</v>
      </c>
      <c r="Q669" s="165">
        <f t="shared" si="246"/>
        <v>863.87479999999994</v>
      </c>
      <c r="R669" s="166"/>
      <c r="S669" s="167">
        <f t="shared" si="227"/>
        <v>0</v>
      </c>
      <c r="T669" s="168">
        <f t="shared" si="228"/>
        <v>0</v>
      </c>
      <c r="U669" s="169"/>
      <c r="V669" s="170" t="s">
        <v>2455</v>
      </c>
      <c r="W669" s="169"/>
      <c r="X669" s="160" t="s">
        <v>2798</v>
      </c>
      <c r="Y669" s="160"/>
      <c r="Z669" s="160" t="s">
        <v>2801</v>
      </c>
      <c r="AA669" s="171" t="s">
        <v>2463</v>
      </c>
    </row>
    <row r="670" spans="1:27" s="172" customFormat="1" x14ac:dyDescent="0.35">
      <c r="A670" s="157">
        <v>61</v>
      </c>
      <c r="B670" s="158" t="s">
        <v>1097</v>
      </c>
      <c r="C670" s="159" t="s">
        <v>208</v>
      </c>
      <c r="D670" s="158" t="s">
        <v>876</v>
      </c>
      <c r="E670" s="160" t="s">
        <v>1071</v>
      </c>
      <c r="F670" s="160" t="s">
        <v>1072</v>
      </c>
      <c r="G670" s="160" t="s">
        <v>1098</v>
      </c>
      <c r="H670" s="161" t="s">
        <v>64</v>
      </c>
      <c r="I670" s="162" t="s">
        <v>53</v>
      </c>
      <c r="J670" s="162"/>
      <c r="K670" s="162" t="s">
        <v>45</v>
      </c>
      <c r="L670" s="163" t="s">
        <v>2452</v>
      </c>
      <c r="M670" s="163">
        <v>5</v>
      </c>
      <c r="N670" s="49">
        <f t="shared" ref="N670:N672" si="247">O670/$R$8</f>
        <v>3.1110063634221072</v>
      </c>
      <c r="O670" s="47">
        <v>264</v>
      </c>
      <c r="P670" s="176">
        <f t="shared" si="245"/>
        <v>3.1110063634221072</v>
      </c>
      <c r="Q670" s="177">
        <f t="shared" si="246"/>
        <v>264</v>
      </c>
      <c r="R670" s="166"/>
      <c r="S670" s="167">
        <f t="shared" si="227"/>
        <v>0</v>
      </c>
      <c r="T670" s="168">
        <f t="shared" si="228"/>
        <v>0</v>
      </c>
      <c r="U670" s="169" t="s">
        <v>36</v>
      </c>
      <c r="V670" s="170" t="s">
        <v>2455</v>
      </c>
      <c r="W670" s="169"/>
      <c r="X670" s="160" t="s">
        <v>2469</v>
      </c>
      <c r="Y670" s="160"/>
      <c r="Z670" s="160" t="s">
        <v>45</v>
      </c>
      <c r="AA670" s="171" t="s">
        <v>2463</v>
      </c>
    </row>
    <row r="671" spans="1:27" s="172" customFormat="1" x14ac:dyDescent="0.35">
      <c r="A671" s="157">
        <v>20</v>
      </c>
      <c r="B671" s="158" t="s">
        <v>1099</v>
      </c>
      <c r="C671" s="159" t="s">
        <v>208</v>
      </c>
      <c r="D671" s="158" t="s">
        <v>876</v>
      </c>
      <c r="E671" s="160" t="s">
        <v>1071</v>
      </c>
      <c r="F671" s="160" t="s">
        <v>1072</v>
      </c>
      <c r="G671" s="160" t="s">
        <v>1100</v>
      </c>
      <c r="H671" s="161" t="s">
        <v>98</v>
      </c>
      <c r="I671" s="162" t="s">
        <v>45</v>
      </c>
      <c r="J671" s="162"/>
      <c r="K671" s="162" t="s">
        <v>45</v>
      </c>
      <c r="L671" s="163" t="s">
        <v>2452</v>
      </c>
      <c r="M671" s="163">
        <v>5</v>
      </c>
      <c r="N671" s="49">
        <f t="shared" si="247"/>
        <v>4.2422814046665094</v>
      </c>
      <c r="O671" s="47">
        <v>360</v>
      </c>
      <c r="P671" s="176">
        <f t="shared" si="245"/>
        <v>4.2422814046665094</v>
      </c>
      <c r="Q671" s="177">
        <f t="shared" si="246"/>
        <v>360</v>
      </c>
      <c r="R671" s="166"/>
      <c r="S671" s="167">
        <f t="shared" si="227"/>
        <v>0</v>
      </c>
      <c r="T671" s="168">
        <f t="shared" si="228"/>
        <v>0</v>
      </c>
      <c r="U671" s="169" t="s">
        <v>36</v>
      </c>
      <c r="V671" s="170" t="s">
        <v>2455</v>
      </c>
      <c r="W671" s="169"/>
      <c r="X671" s="160" t="s">
        <v>2469</v>
      </c>
      <c r="Y671" s="160"/>
      <c r="Z671" s="160" t="s">
        <v>45</v>
      </c>
      <c r="AA671" s="171" t="s">
        <v>2463</v>
      </c>
    </row>
    <row r="672" spans="1:27" s="172" customFormat="1" x14ac:dyDescent="0.35">
      <c r="A672" s="157">
        <v>14</v>
      </c>
      <c r="B672" s="158" t="s">
        <v>1101</v>
      </c>
      <c r="C672" s="159" t="s">
        <v>208</v>
      </c>
      <c r="D672" s="158" t="s">
        <v>876</v>
      </c>
      <c r="E672" s="160" t="s">
        <v>1071</v>
      </c>
      <c r="F672" s="160" t="s">
        <v>1072</v>
      </c>
      <c r="G672" s="160" t="s">
        <v>1100</v>
      </c>
      <c r="H672" s="161" t="s">
        <v>64</v>
      </c>
      <c r="I672" s="162" t="s">
        <v>45</v>
      </c>
      <c r="J672" s="162"/>
      <c r="K672" s="162" t="s">
        <v>45</v>
      </c>
      <c r="L672" s="163" t="s">
        <v>2452</v>
      </c>
      <c r="M672" s="163">
        <v>5</v>
      </c>
      <c r="N672" s="49">
        <f t="shared" si="247"/>
        <v>5.4206929059627624</v>
      </c>
      <c r="O672" s="47">
        <v>460</v>
      </c>
      <c r="P672" s="176">
        <f t="shared" si="245"/>
        <v>5.4206929059627624</v>
      </c>
      <c r="Q672" s="177">
        <f t="shared" si="246"/>
        <v>460</v>
      </c>
      <c r="R672" s="166"/>
      <c r="S672" s="167">
        <f t="shared" si="227"/>
        <v>0</v>
      </c>
      <c r="T672" s="168">
        <f t="shared" si="228"/>
        <v>0</v>
      </c>
      <c r="U672" s="169" t="s">
        <v>36</v>
      </c>
      <c r="V672" s="170" t="s">
        <v>2455</v>
      </c>
      <c r="W672" s="169"/>
      <c r="X672" s="160" t="s">
        <v>2469</v>
      </c>
      <c r="Y672" s="160"/>
      <c r="Z672" s="160" t="s">
        <v>45</v>
      </c>
      <c r="AA672" s="171" t="s">
        <v>2463</v>
      </c>
    </row>
    <row r="673" spans="1:27" s="172" customFormat="1" x14ac:dyDescent="0.35">
      <c r="A673" s="157">
        <v>80</v>
      </c>
      <c r="B673" s="158" t="s">
        <v>1102</v>
      </c>
      <c r="C673" s="159" t="s">
        <v>39</v>
      </c>
      <c r="D673" s="158" t="s">
        <v>876</v>
      </c>
      <c r="E673" s="173" t="s">
        <v>1071</v>
      </c>
      <c r="F673" s="173" t="s">
        <v>1072</v>
      </c>
      <c r="G673" s="173" t="s">
        <v>1103</v>
      </c>
      <c r="H673" s="174" t="s">
        <v>64</v>
      </c>
      <c r="I673" s="175" t="s">
        <v>45</v>
      </c>
      <c r="J673" s="175"/>
      <c r="K673" s="175" t="s">
        <v>45</v>
      </c>
      <c r="L673" s="163" t="s">
        <v>2451</v>
      </c>
      <c r="M673" s="163">
        <v>5</v>
      </c>
      <c r="N673" s="46">
        <v>17.37</v>
      </c>
      <c r="O673" s="47">
        <f t="shared" ref="O673:O675" si="248">N673*$R$8</f>
        <v>1474.0182</v>
      </c>
      <c r="P673" s="164">
        <f t="shared" ref="P673:P677" si="249">IF($R$9="-",N673,IF($R$9="в кассу предприятия",N673,IF($R$9="на р/счет.",N673*1.075,"-")))</f>
        <v>17.37</v>
      </c>
      <c r="Q673" s="165">
        <f t="shared" ref="Q673:Q677" si="250">IF($R$9="-",O673,IF($R$9="в кассу предприятия",O673,IF($R$9="на р/счет.",O673*1.075,"-")))</f>
        <v>1474.0182</v>
      </c>
      <c r="R673" s="166"/>
      <c r="S673" s="167">
        <f t="shared" si="227"/>
        <v>0</v>
      </c>
      <c r="T673" s="168">
        <f t="shared" si="228"/>
        <v>0</v>
      </c>
      <c r="U673" s="169"/>
      <c r="V673" s="170" t="s">
        <v>2455</v>
      </c>
      <c r="W673" s="169" t="s">
        <v>2487</v>
      </c>
      <c r="X673" s="160" t="s">
        <v>2798</v>
      </c>
      <c r="Y673" s="160"/>
      <c r="Z673" s="160" t="s">
        <v>2802</v>
      </c>
      <c r="AA673" s="171" t="s">
        <v>2463</v>
      </c>
    </row>
    <row r="674" spans="1:27" s="172" customFormat="1" x14ac:dyDescent="0.35">
      <c r="A674" s="157">
        <v>54</v>
      </c>
      <c r="B674" s="158" t="s">
        <v>1104</v>
      </c>
      <c r="C674" s="159" t="s">
        <v>39</v>
      </c>
      <c r="D674" s="158" t="s">
        <v>876</v>
      </c>
      <c r="E674" s="173" t="s">
        <v>1071</v>
      </c>
      <c r="F674" s="173" t="s">
        <v>1072</v>
      </c>
      <c r="G674" s="173" t="s">
        <v>1105</v>
      </c>
      <c r="H674" s="174" t="s">
        <v>50</v>
      </c>
      <c r="I674" s="175" t="s">
        <v>45</v>
      </c>
      <c r="J674" s="175"/>
      <c r="K674" s="175" t="s">
        <v>45</v>
      </c>
      <c r="L674" s="163" t="s">
        <v>2451</v>
      </c>
      <c r="M674" s="163">
        <v>1</v>
      </c>
      <c r="N674" s="46">
        <v>30.740000000000002</v>
      </c>
      <c r="O674" s="47">
        <f t="shared" si="248"/>
        <v>2608.5964000000004</v>
      </c>
      <c r="P674" s="164">
        <f t="shared" si="249"/>
        <v>30.740000000000002</v>
      </c>
      <c r="Q674" s="165">
        <f t="shared" si="250"/>
        <v>2608.5964000000004</v>
      </c>
      <c r="R674" s="166"/>
      <c r="S674" s="167">
        <f t="shared" si="227"/>
        <v>0</v>
      </c>
      <c r="T674" s="168">
        <f t="shared" si="228"/>
        <v>0</v>
      </c>
      <c r="U674" s="169"/>
      <c r="V674" s="170" t="s">
        <v>2455</v>
      </c>
      <c r="W674" s="169" t="s">
        <v>2487</v>
      </c>
      <c r="X674" s="160" t="s">
        <v>2751</v>
      </c>
      <c r="Y674" s="160"/>
      <c r="Z674" s="160" t="s">
        <v>2803</v>
      </c>
      <c r="AA674" s="171" t="s">
        <v>2463</v>
      </c>
    </row>
    <row r="675" spans="1:27" s="172" customFormat="1" x14ac:dyDescent="0.35">
      <c r="A675" s="157" t="s">
        <v>3900</v>
      </c>
      <c r="B675" s="158" t="s">
        <v>1106</v>
      </c>
      <c r="C675" s="159" t="s">
        <v>39</v>
      </c>
      <c r="D675" s="158" t="s">
        <v>876</v>
      </c>
      <c r="E675" s="160" t="s">
        <v>1071</v>
      </c>
      <c r="F675" s="160" t="s">
        <v>1072</v>
      </c>
      <c r="G675" s="160" t="s">
        <v>1107</v>
      </c>
      <c r="H675" s="161" t="s">
        <v>98</v>
      </c>
      <c r="I675" s="162" t="s">
        <v>1079</v>
      </c>
      <c r="J675" s="162"/>
      <c r="K675" s="162" t="s">
        <v>45</v>
      </c>
      <c r="L675" s="163" t="s">
        <v>2451</v>
      </c>
      <c r="M675" s="163">
        <v>5</v>
      </c>
      <c r="N675" s="46">
        <v>10.18</v>
      </c>
      <c r="O675" s="47">
        <f t="shared" si="248"/>
        <v>863.87479999999994</v>
      </c>
      <c r="P675" s="164">
        <f t="shared" si="249"/>
        <v>10.18</v>
      </c>
      <c r="Q675" s="165">
        <f t="shared" si="250"/>
        <v>863.87479999999994</v>
      </c>
      <c r="R675" s="166"/>
      <c r="S675" s="167">
        <f t="shared" si="227"/>
        <v>0</v>
      </c>
      <c r="T675" s="168">
        <f t="shared" si="228"/>
        <v>0</v>
      </c>
      <c r="U675" s="169"/>
      <c r="V675" s="170" t="s">
        <v>2455</v>
      </c>
      <c r="W675" s="169"/>
      <c r="X675" s="160" t="s">
        <v>2804</v>
      </c>
      <c r="Y675" s="160"/>
      <c r="Z675" s="160" t="s">
        <v>2805</v>
      </c>
      <c r="AA675" s="171" t="s">
        <v>2463</v>
      </c>
    </row>
    <row r="676" spans="1:27" s="172" customFormat="1" x14ac:dyDescent="0.35">
      <c r="A676" s="157">
        <v>76</v>
      </c>
      <c r="B676" s="158" t="s">
        <v>3252</v>
      </c>
      <c r="C676" s="159" t="s">
        <v>208</v>
      </c>
      <c r="D676" s="158" t="s">
        <v>876</v>
      </c>
      <c r="E676" s="173" t="s">
        <v>1071</v>
      </c>
      <c r="F676" s="173" t="s">
        <v>1072</v>
      </c>
      <c r="G676" s="173" t="s">
        <v>3380</v>
      </c>
      <c r="H676" s="174" t="s">
        <v>368</v>
      </c>
      <c r="I676" s="175" t="s">
        <v>53</v>
      </c>
      <c r="J676" s="175"/>
      <c r="K676" s="175"/>
      <c r="L676" s="163" t="s">
        <v>2452</v>
      </c>
      <c r="M676" s="163">
        <v>5</v>
      </c>
      <c r="N676" s="49">
        <f t="shared" ref="N676:N677" si="251">O676/$R$8</f>
        <v>3.4763139288239455</v>
      </c>
      <c r="O676" s="47">
        <v>295</v>
      </c>
      <c r="P676" s="176">
        <f t="shared" si="249"/>
        <v>3.4763139288239455</v>
      </c>
      <c r="Q676" s="177">
        <f t="shared" si="250"/>
        <v>295</v>
      </c>
      <c r="R676" s="166"/>
      <c r="S676" s="167">
        <f t="shared" si="227"/>
        <v>0</v>
      </c>
      <c r="T676" s="168">
        <f t="shared" si="228"/>
        <v>0</v>
      </c>
      <c r="U676" s="169"/>
      <c r="V676" s="170" t="s">
        <v>2455</v>
      </c>
      <c r="W676" s="169"/>
      <c r="X676" s="160"/>
      <c r="Y676" s="160"/>
      <c r="Z676" s="160"/>
      <c r="AA676" s="171" t="s">
        <v>2463</v>
      </c>
    </row>
    <row r="677" spans="1:27" s="172" customFormat="1" x14ac:dyDescent="0.35">
      <c r="A677" s="157">
        <v>24</v>
      </c>
      <c r="B677" s="158" t="s">
        <v>3253</v>
      </c>
      <c r="C677" s="159" t="s">
        <v>208</v>
      </c>
      <c r="D677" s="158" t="s">
        <v>876</v>
      </c>
      <c r="E677" s="173" t="s">
        <v>1071</v>
      </c>
      <c r="F677" s="173" t="s">
        <v>1072</v>
      </c>
      <c r="G677" s="173" t="s">
        <v>3380</v>
      </c>
      <c r="H677" s="174" t="s">
        <v>64</v>
      </c>
      <c r="I677" s="175"/>
      <c r="J677" s="175"/>
      <c r="K677" s="175"/>
      <c r="L677" s="163" t="s">
        <v>2452</v>
      </c>
      <c r="M677" s="163">
        <v>5</v>
      </c>
      <c r="N677" s="49">
        <f t="shared" si="251"/>
        <v>4.5840207400424227</v>
      </c>
      <c r="O677" s="47">
        <v>389</v>
      </c>
      <c r="P677" s="176">
        <f t="shared" si="249"/>
        <v>4.5840207400424227</v>
      </c>
      <c r="Q677" s="177">
        <f t="shared" si="250"/>
        <v>389</v>
      </c>
      <c r="R677" s="166"/>
      <c r="S677" s="167">
        <f t="shared" si="227"/>
        <v>0</v>
      </c>
      <c r="T677" s="168">
        <f t="shared" si="228"/>
        <v>0</v>
      </c>
      <c r="U677" s="169"/>
      <c r="V677" s="170" t="s">
        <v>2455</v>
      </c>
      <c r="W677" s="169"/>
      <c r="X677" s="160"/>
      <c r="Y677" s="160"/>
      <c r="Z677" s="160"/>
      <c r="AA677" s="171" t="s">
        <v>2463</v>
      </c>
    </row>
    <row r="678" spans="1:27" s="172" customFormat="1" x14ac:dyDescent="0.35">
      <c r="A678" s="157">
        <v>95</v>
      </c>
      <c r="B678" s="158" t="s">
        <v>1108</v>
      </c>
      <c r="C678" s="159" t="s">
        <v>39</v>
      </c>
      <c r="D678" s="158" t="s">
        <v>876</v>
      </c>
      <c r="E678" s="160" t="s">
        <v>1071</v>
      </c>
      <c r="F678" s="160" t="s">
        <v>1072</v>
      </c>
      <c r="G678" s="160" t="s">
        <v>1109</v>
      </c>
      <c r="H678" s="161" t="s">
        <v>64</v>
      </c>
      <c r="I678" s="162" t="s">
        <v>58</v>
      </c>
      <c r="J678" s="162"/>
      <c r="K678" s="162" t="s">
        <v>45</v>
      </c>
      <c r="L678" s="163" t="s">
        <v>2451</v>
      </c>
      <c r="M678" s="163">
        <v>5</v>
      </c>
      <c r="N678" s="46">
        <v>14.33</v>
      </c>
      <c r="O678" s="47">
        <f t="shared" ref="O678:O680" si="252">N678*$R$8</f>
        <v>1216.0437999999999</v>
      </c>
      <c r="P678" s="164">
        <f t="shared" ref="P678:P680" si="253">IF($R$9="-",N678,IF($R$9="в кассу предприятия",N678,IF($R$9="на р/счет.",N678*1.075,"-")))</f>
        <v>14.33</v>
      </c>
      <c r="Q678" s="165">
        <f t="shared" ref="Q678:Q680" si="254">IF($R$9="-",O678,IF($R$9="в кассу предприятия",O678,IF($R$9="на р/счет.",O678*1.075,"-")))</f>
        <v>1216.0437999999999</v>
      </c>
      <c r="R678" s="166"/>
      <c r="S678" s="167">
        <f t="shared" si="227"/>
        <v>0</v>
      </c>
      <c r="T678" s="168">
        <f t="shared" si="228"/>
        <v>0</v>
      </c>
      <c r="U678" s="169"/>
      <c r="V678" s="170" t="s">
        <v>2455</v>
      </c>
      <c r="W678" s="169"/>
      <c r="X678" s="160" t="s">
        <v>2469</v>
      </c>
      <c r="Y678" s="160"/>
      <c r="Z678" s="160" t="s">
        <v>2806</v>
      </c>
      <c r="AA678" s="171" t="s">
        <v>2463</v>
      </c>
    </row>
    <row r="679" spans="1:27" s="126" customFormat="1" hidden="1" x14ac:dyDescent="0.35">
      <c r="A679" s="144">
        <v>0</v>
      </c>
      <c r="B679" s="109" t="s">
        <v>1110</v>
      </c>
      <c r="C679" s="110" t="s">
        <v>39</v>
      </c>
      <c r="D679" s="109" t="s">
        <v>876</v>
      </c>
      <c r="E679" s="115" t="s">
        <v>1071</v>
      </c>
      <c r="F679" s="115" t="s">
        <v>1072</v>
      </c>
      <c r="G679" s="115" t="s">
        <v>1111</v>
      </c>
      <c r="H679" s="116" t="s">
        <v>98</v>
      </c>
      <c r="I679" s="117" t="s">
        <v>1079</v>
      </c>
      <c r="J679" s="117"/>
      <c r="K679" s="117" t="s">
        <v>45</v>
      </c>
      <c r="L679" s="114" t="s">
        <v>2451</v>
      </c>
      <c r="M679" s="114">
        <v>5</v>
      </c>
      <c r="N679" s="148">
        <v>10.18</v>
      </c>
      <c r="O679" s="149">
        <f t="shared" si="252"/>
        <v>863.87479999999994</v>
      </c>
      <c r="P679" s="118">
        <f t="shared" si="253"/>
        <v>10.18</v>
      </c>
      <c r="Q679" s="119">
        <f t="shared" si="254"/>
        <v>863.87479999999994</v>
      </c>
      <c r="R679" s="120"/>
      <c r="S679" s="121">
        <f t="shared" si="227"/>
        <v>0</v>
      </c>
      <c r="T679" s="122">
        <f t="shared" si="228"/>
        <v>0</v>
      </c>
      <c r="U679" s="123"/>
      <c r="V679" s="124" t="s">
        <v>2455</v>
      </c>
      <c r="W679" s="114"/>
      <c r="X679" s="115" t="s">
        <v>2467</v>
      </c>
      <c r="Y679" s="115"/>
      <c r="Z679" s="115" t="s">
        <v>2807</v>
      </c>
      <c r="AA679" s="125" t="s">
        <v>2463</v>
      </c>
    </row>
    <row r="680" spans="1:27" s="172" customFormat="1" x14ac:dyDescent="0.35">
      <c r="A680" s="157" t="s">
        <v>3900</v>
      </c>
      <c r="B680" s="158" t="s">
        <v>1112</v>
      </c>
      <c r="C680" s="159" t="s">
        <v>39</v>
      </c>
      <c r="D680" s="158" t="s">
        <v>876</v>
      </c>
      <c r="E680" s="160" t="s">
        <v>1071</v>
      </c>
      <c r="F680" s="160" t="s">
        <v>1072</v>
      </c>
      <c r="G680" s="160" t="s">
        <v>1113</v>
      </c>
      <c r="H680" s="161" t="s">
        <v>98</v>
      </c>
      <c r="I680" s="162" t="s">
        <v>1079</v>
      </c>
      <c r="J680" s="162"/>
      <c r="K680" s="162" t="s">
        <v>45</v>
      </c>
      <c r="L680" s="163" t="s">
        <v>2451</v>
      </c>
      <c r="M680" s="163">
        <v>5</v>
      </c>
      <c r="N680" s="46">
        <v>10.18</v>
      </c>
      <c r="O680" s="47">
        <f t="shared" si="252"/>
        <v>863.87479999999994</v>
      </c>
      <c r="P680" s="164">
        <f t="shared" si="253"/>
        <v>10.18</v>
      </c>
      <c r="Q680" s="165">
        <f t="shared" si="254"/>
        <v>863.87479999999994</v>
      </c>
      <c r="R680" s="166"/>
      <c r="S680" s="167">
        <f t="shared" si="227"/>
        <v>0</v>
      </c>
      <c r="T680" s="168">
        <f t="shared" si="228"/>
        <v>0</v>
      </c>
      <c r="U680" s="169"/>
      <c r="V680" s="170" t="s">
        <v>2455</v>
      </c>
      <c r="W680" s="169"/>
      <c r="X680" s="160" t="s">
        <v>2804</v>
      </c>
      <c r="Y680" s="160"/>
      <c r="Z680" s="160" t="s">
        <v>2808</v>
      </c>
      <c r="AA680" s="171" t="s">
        <v>2463</v>
      </c>
    </row>
    <row r="681" spans="1:27" s="172" customFormat="1" x14ac:dyDescent="0.35">
      <c r="A681" s="157">
        <v>30</v>
      </c>
      <c r="B681" s="158" t="s">
        <v>3254</v>
      </c>
      <c r="C681" s="159" t="s">
        <v>208</v>
      </c>
      <c r="D681" s="158" t="s">
        <v>876</v>
      </c>
      <c r="E681" s="173" t="s">
        <v>1071</v>
      </c>
      <c r="F681" s="173" t="s">
        <v>1072</v>
      </c>
      <c r="G681" s="173" t="s">
        <v>1113</v>
      </c>
      <c r="H681" s="174" t="s">
        <v>98</v>
      </c>
      <c r="I681" s="175"/>
      <c r="J681" s="175"/>
      <c r="K681" s="175"/>
      <c r="L681" s="163" t="s">
        <v>2452</v>
      </c>
      <c r="M681" s="163">
        <v>5</v>
      </c>
      <c r="N681" s="49">
        <f>O681/$R$8</f>
        <v>4.5840207400424227</v>
      </c>
      <c r="O681" s="47">
        <v>389</v>
      </c>
      <c r="P681" s="176">
        <f>IF($R$9="-",N681,IF($R$9="в кассу предприятия",N681,IF($R$9="на р/счет.",N681*1.075,"-")))</f>
        <v>4.5840207400424227</v>
      </c>
      <c r="Q681" s="177">
        <f>IF($R$9="-",O681,IF($R$9="в кассу предприятия",O681,IF($R$9="на р/счет.",O681*1.075,"-")))</f>
        <v>389</v>
      </c>
      <c r="R681" s="166"/>
      <c r="S681" s="167">
        <f t="shared" si="227"/>
        <v>0</v>
      </c>
      <c r="T681" s="168">
        <f t="shared" si="228"/>
        <v>0</v>
      </c>
      <c r="U681" s="169"/>
      <c r="V681" s="170" t="s">
        <v>2455</v>
      </c>
      <c r="W681" s="169"/>
      <c r="X681" s="160" t="s">
        <v>2804</v>
      </c>
      <c r="Y681" s="160"/>
      <c r="Z681" s="160" t="s">
        <v>2808</v>
      </c>
      <c r="AA681" s="171" t="s">
        <v>2463</v>
      </c>
    </row>
    <row r="682" spans="1:27" s="172" customFormat="1" x14ac:dyDescent="0.35">
      <c r="A682" s="157" t="s">
        <v>3900</v>
      </c>
      <c r="B682" s="158" t="s">
        <v>1114</v>
      </c>
      <c r="C682" s="159" t="s">
        <v>39</v>
      </c>
      <c r="D682" s="158" t="s">
        <v>876</v>
      </c>
      <c r="E682" s="173" t="s">
        <v>1071</v>
      </c>
      <c r="F682" s="173" t="s">
        <v>1072</v>
      </c>
      <c r="G682" s="173" t="s">
        <v>1115</v>
      </c>
      <c r="H682" s="174" t="s">
        <v>64</v>
      </c>
      <c r="I682" s="175" t="s">
        <v>45</v>
      </c>
      <c r="J682" s="175"/>
      <c r="K682" s="175" t="s">
        <v>45</v>
      </c>
      <c r="L682" s="163" t="s">
        <v>2451</v>
      </c>
      <c r="M682" s="163">
        <v>5</v>
      </c>
      <c r="N682" s="46">
        <v>17.37</v>
      </c>
      <c r="O682" s="47">
        <f>N682*$R$8</f>
        <v>1474.0182</v>
      </c>
      <c r="P682" s="164">
        <f t="shared" ref="P682" si="255">IF($R$9="-",N682,IF($R$9="в кассу предприятия",N682,IF($R$9="на р/счет.",N682*1.075,"-")))</f>
        <v>17.37</v>
      </c>
      <c r="Q682" s="165">
        <f t="shared" ref="Q682" si="256">IF($R$9="-",O682,IF($R$9="в кассу предприятия",O682,IF($R$9="на р/счет.",O682*1.075,"-")))</f>
        <v>1474.0182</v>
      </c>
      <c r="R682" s="166"/>
      <c r="S682" s="167">
        <f t="shared" si="227"/>
        <v>0</v>
      </c>
      <c r="T682" s="168">
        <f t="shared" si="228"/>
        <v>0</v>
      </c>
      <c r="U682" s="169"/>
      <c r="V682" s="170" t="s">
        <v>2455</v>
      </c>
      <c r="W682" s="169" t="s">
        <v>2487</v>
      </c>
      <c r="X682" s="160" t="s">
        <v>2804</v>
      </c>
      <c r="Y682" s="160"/>
      <c r="Z682" s="160" t="s">
        <v>2809</v>
      </c>
      <c r="AA682" s="171" t="s">
        <v>2463</v>
      </c>
    </row>
    <row r="683" spans="1:27" s="126" customFormat="1" hidden="1" x14ac:dyDescent="0.35">
      <c r="A683" s="144">
        <v>0</v>
      </c>
      <c r="B683" s="109" t="s">
        <v>3255</v>
      </c>
      <c r="C683" s="127" t="s">
        <v>208</v>
      </c>
      <c r="D683" s="109" t="s">
        <v>876</v>
      </c>
      <c r="E683" s="132" t="s">
        <v>1071</v>
      </c>
      <c r="F683" s="132" t="s">
        <v>1072</v>
      </c>
      <c r="G683" s="132" t="s">
        <v>3381</v>
      </c>
      <c r="H683" s="133" t="s">
        <v>64</v>
      </c>
      <c r="I683" s="134"/>
      <c r="J683" s="134"/>
      <c r="K683" s="134"/>
      <c r="L683" s="114" t="s">
        <v>2452</v>
      </c>
      <c r="M683" s="114">
        <v>5</v>
      </c>
      <c r="N683" s="151">
        <f>O683/$R$8</f>
        <v>5.2792835258072115</v>
      </c>
      <c r="O683" s="149">
        <v>448</v>
      </c>
      <c r="P683" s="135">
        <f>IF($R$9="-",N683,IF($R$9="в кассу предприятия",N683,IF($R$9="на р/счет.",N683*1.075,"-")))</f>
        <v>5.2792835258072115</v>
      </c>
      <c r="Q683" s="136">
        <f>IF($R$9="-",O683,IF($R$9="в кассу предприятия",O683,IF($R$9="на р/счет.",O683*1.075,"-")))</f>
        <v>448</v>
      </c>
      <c r="R683" s="120"/>
      <c r="S683" s="121">
        <f t="shared" si="227"/>
        <v>0</v>
      </c>
      <c r="T683" s="122">
        <f t="shared" si="228"/>
        <v>0</v>
      </c>
      <c r="U683" s="129"/>
      <c r="V683" s="124" t="s">
        <v>2455</v>
      </c>
      <c r="W683" s="129"/>
      <c r="X683" s="115"/>
      <c r="Y683" s="115"/>
      <c r="Z683" s="115"/>
      <c r="AA683" s="125" t="s">
        <v>2463</v>
      </c>
    </row>
    <row r="684" spans="1:27" s="126" customFormat="1" hidden="1" x14ac:dyDescent="0.35">
      <c r="A684" s="144">
        <v>0</v>
      </c>
      <c r="B684" s="109" t="s">
        <v>1116</v>
      </c>
      <c r="C684" s="110" t="s">
        <v>39</v>
      </c>
      <c r="D684" s="109" t="s">
        <v>876</v>
      </c>
      <c r="E684" s="111" t="s">
        <v>1071</v>
      </c>
      <c r="F684" s="111" t="s">
        <v>1072</v>
      </c>
      <c r="G684" s="111" t="s">
        <v>1117</v>
      </c>
      <c r="H684" s="112" t="s">
        <v>98</v>
      </c>
      <c r="I684" s="113" t="s">
        <v>1079</v>
      </c>
      <c r="J684" s="113"/>
      <c r="K684" s="113" t="s">
        <v>45</v>
      </c>
      <c r="L684" s="114" t="s">
        <v>2451</v>
      </c>
      <c r="M684" s="114">
        <v>5</v>
      </c>
      <c r="N684" s="46">
        <v>10.18</v>
      </c>
      <c r="O684" s="47">
        <f>N684*$R$8</f>
        <v>863.87479999999994</v>
      </c>
      <c r="P684" s="118">
        <f t="shared" ref="P684:P686" si="257">IF($R$9="-",N684,IF($R$9="в кассу предприятия",N684,IF($R$9="на р/счет.",N684*1.075,"-")))</f>
        <v>10.18</v>
      </c>
      <c r="Q684" s="119">
        <f t="shared" ref="Q684:Q686" si="258">IF($R$9="-",O684,IF($R$9="в кассу предприятия",O684,IF($R$9="на р/счет.",O684*1.075,"-")))</f>
        <v>863.87479999999994</v>
      </c>
      <c r="R684" s="120"/>
      <c r="S684" s="121">
        <f t="shared" si="227"/>
        <v>0</v>
      </c>
      <c r="T684" s="122">
        <f t="shared" si="228"/>
        <v>0</v>
      </c>
      <c r="U684" s="123"/>
      <c r="V684" s="124" t="s">
        <v>2455</v>
      </c>
      <c r="W684" s="123" t="s">
        <v>2487</v>
      </c>
      <c r="X684" s="115" t="s">
        <v>2810</v>
      </c>
      <c r="Y684" s="115"/>
      <c r="Z684" s="115" t="s">
        <v>2811</v>
      </c>
      <c r="AA684" s="147" t="s">
        <v>2463</v>
      </c>
    </row>
    <row r="685" spans="1:27" s="126" customFormat="1" hidden="1" x14ac:dyDescent="0.35">
      <c r="A685" s="144">
        <v>0</v>
      </c>
      <c r="B685" s="109" t="s">
        <v>1118</v>
      </c>
      <c r="C685" s="110" t="s">
        <v>208</v>
      </c>
      <c r="D685" s="109" t="s">
        <v>876</v>
      </c>
      <c r="E685" s="115" t="s">
        <v>1071</v>
      </c>
      <c r="F685" s="115" t="s">
        <v>1072</v>
      </c>
      <c r="G685" s="115" t="s">
        <v>1119</v>
      </c>
      <c r="H685" s="116" t="s">
        <v>64</v>
      </c>
      <c r="I685" s="117" t="s">
        <v>45</v>
      </c>
      <c r="J685" s="117"/>
      <c r="K685" s="117" t="s">
        <v>45</v>
      </c>
      <c r="L685" s="114" t="s">
        <v>2452</v>
      </c>
      <c r="M685" s="114">
        <v>5</v>
      </c>
      <c r="N685" s="151">
        <f t="shared" ref="N685:N686" si="259">O685/$R$8</f>
        <v>6.0688192316757013</v>
      </c>
      <c r="O685" s="149">
        <v>515</v>
      </c>
      <c r="P685" s="130">
        <f t="shared" si="257"/>
        <v>6.0688192316757013</v>
      </c>
      <c r="Q685" s="131">
        <f t="shared" si="258"/>
        <v>515</v>
      </c>
      <c r="R685" s="120"/>
      <c r="S685" s="121">
        <f t="shared" si="227"/>
        <v>0</v>
      </c>
      <c r="T685" s="122">
        <f t="shared" si="228"/>
        <v>0</v>
      </c>
      <c r="U685" s="123" t="s">
        <v>36</v>
      </c>
      <c r="V685" s="124" t="s">
        <v>2455</v>
      </c>
      <c r="W685" s="123"/>
      <c r="X685" s="115" t="s">
        <v>2467</v>
      </c>
      <c r="Y685" s="115"/>
      <c r="Z685" s="115" t="s">
        <v>45</v>
      </c>
      <c r="AA685" s="125" t="s">
        <v>2463</v>
      </c>
    </row>
    <row r="686" spans="1:27" s="172" customFormat="1" x14ac:dyDescent="0.35">
      <c r="A686" s="157">
        <v>22</v>
      </c>
      <c r="B686" s="158" t="s">
        <v>1120</v>
      </c>
      <c r="C686" s="159" t="s">
        <v>208</v>
      </c>
      <c r="D686" s="158" t="s">
        <v>876</v>
      </c>
      <c r="E686" s="160" t="s">
        <v>1071</v>
      </c>
      <c r="F686" s="160" t="s">
        <v>1072</v>
      </c>
      <c r="G686" s="160" t="s">
        <v>1121</v>
      </c>
      <c r="H686" s="161" t="s">
        <v>43</v>
      </c>
      <c r="I686" s="162" t="s">
        <v>53</v>
      </c>
      <c r="J686" s="162"/>
      <c r="K686" s="162" t="s">
        <v>45</v>
      </c>
      <c r="L686" s="163" t="s">
        <v>2452</v>
      </c>
      <c r="M686" s="163">
        <v>1</v>
      </c>
      <c r="N686" s="49">
        <f t="shared" si="259"/>
        <v>14.494461465943907</v>
      </c>
      <c r="O686" s="47">
        <v>1230</v>
      </c>
      <c r="P686" s="176">
        <f t="shared" si="257"/>
        <v>14.494461465943907</v>
      </c>
      <c r="Q686" s="177">
        <f t="shared" si="258"/>
        <v>1230</v>
      </c>
      <c r="R686" s="166"/>
      <c r="S686" s="167">
        <f t="shared" si="227"/>
        <v>0</v>
      </c>
      <c r="T686" s="168">
        <f t="shared" si="228"/>
        <v>0</v>
      </c>
      <c r="U686" s="169" t="s">
        <v>36</v>
      </c>
      <c r="V686" s="170" t="s">
        <v>2455</v>
      </c>
      <c r="W686" s="169"/>
      <c r="X686" s="160" t="s">
        <v>2469</v>
      </c>
      <c r="Y686" s="160"/>
      <c r="Z686" s="160" t="s">
        <v>45</v>
      </c>
      <c r="AA686" s="171" t="s">
        <v>2463</v>
      </c>
    </row>
    <row r="687" spans="1:27" s="172" customFormat="1" x14ac:dyDescent="0.35">
      <c r="A687" s="157">
        <v>15</v>
      </c>
      <c r="B687" s="158" t="s">
        <v>1122</v>
      </c>
      <c r="C687" s="159" t="s">
        <v>39</v>
      </c>
      <c r="D687" s="158" t="s">
        <v>876</v>
      </c>
      <c r="E687" s="160" t="s">
        <v>1071</v>
      </c>
      <c r="F687" s="160" t="s">
        <v>1072</v>
      </c>
      <c r="G687" s="160" t="s">
        <v>1123</v>
      </c>
      <c r="H687" s="161" t="s">
        <v>98</v>
      </c>
      <c r="I687" s="162" t="s">
        <v>1079</v>
      </c>
      <c r="J687" s="162"/>
      <c r="K687" s="162" t="s">
        <v>45</v>
      </c>
      <c r="L687" s="163" t="s">
        <v>2451</v>
      </c>
      <c r="M687" s="163">
        <v>5</v>
      </c>
      <c r="N687" s="46">
        <v>10.629999999999999</v>
      </c>
      <c r="O687" s="47">
        <f t="shared" ref="O687:O690" si="260">N687*$R$8</f>
        <v>902.06179999999995</v>
      </c>
      <c r="P687" s="164">
        <f t="shared" ref="P687:P692" si="261">IF($R$9="-",N687,IF($R$9="в кассу предприятия",N687,IF($R$9="на р/счет.",N687*1.075,"-")))</f>
        <v>10.629999999999999</v>
      </c>
      <c r="Q687" s="165">
        <f t="shared" ref="Q687:Q692" si="262">IF($R$9="-",O687,IF($R$9="в кассу предприятия",O687,IF($R$9="на р/счет.",O687*1.075,"-")))</f>
        <v>902.06179999999995</v>
      </c>
      <c r="R687" s="166"/>
      <c r="S687" s="167">
        <f t="shared" si="227"/>
        <v>0</v>
      </c>
      <c r="T687" s="168">
        <f t="shared" si="228"/>
        <v>0</v>
      </c>
      <c r="U687" s="169"/>
      <c r="V687" s="170" t="s">
        <v>2455</v>
      </c>
      <c r="W687" s="169"/>
      <c r="X687" s="160" t="s">
        <v>2804</v>
      </c>
      <c r="Y687" s="160"/>
      <c r="Z687" s="160" t="s">
        <v>2812</v>
      </c>
      <c r="AA687" s="171" t="s">
        <v>2463</v>
      </c>
    </row>
    <row r="688" spans="1:27" s="172" customFormat="1" x14ac:dyDescent="0.35">
      <c r="A688" s="157" t="s">
        <v>3900</v>
      </c>
      <c r="B688" s="158" t="s">
        <v>1124</v>
      </c>
      <c r="C688" s="159" t="s">
        <v>39</v>
      </c>
      <c r="D688" s="158" t="s">
        <v>876</v>
      </c>
      <c r="E688" s="173" t="s">
        <v>1071</v>
      </c>
      <c r="F688" s="173" t="s">
        <v>1072</v>
      </c>
      <c r="G688" s="173" t="s">
        <v>1125</v>
      </c>
      <c r="H688" s="174" t="s">
        <v>64</v>
      </c>
      <c r="I688" s="175" t="s">
        <v>45</v>
      </c>
      <c r="J688" s="175"/>
      <c r="K688" s="175" t="s">
        <v>45</v>
      </c>
      <c r="L688" s="163" t="s">
        <v>2451</v>
      </c>
      <c r="M688" s="163">
        <v>5</v>
      </c>
      <c r="N688" s="46">
        <v>17.37</v>
      </c>
      <c r="O688" s="47">
        <f t="shared" si="260"/>
        <v>1474.0182</v>
      </c>
      <c r="P688" s="164">
        <f t="shared" si="261"/>
        <v>17.37</v>
      </c>
      <c r="Q688" s="165">
        <f t="shared" si="262"/>
        <v>1474.0182</v>
      </c>
      <c r="R688" s="166"/>
      <c r="S688" s="167">
        <f t="shared" si="227"/>
        <v>0</v>
      </c>
      <c r="T688" s="168">
        <f t="shared" si="228"/>
        <v>0</v>
      </c>
      <c r="U688" s="169"/>
      <c r="V688" s="170" t="s">
        <v>2455</v>
      </c>
      <c r="W688" s="169" t="s">
        <v>2487</v>
      </c>
      <c r="X688" s="160" t="s">
        <v>2763</v>
      </c>
      <c r="Y688" s="160"/>
      <c r="Z688" s="160" t="s">
        <v>2813</v>
      </c>
      <c r="AA688" s="171" t="s">
        <v>2463</v>
      </c>
    </row>
    <row r="689" spans="1:27" s="126" customFormat="1" hidden="1" x14ac:dyDescent="0.35">
      <c r="A689" s="156">
        <v>0</v>
      </c>
      <c r="B689" s="109" t="s">
        <v>1126</v>
      </c>
      <c r="C689" s="110" t="s">
        <v>39</v>
      </c>
      <c r="D689" s="109" t="s">
        <v>876</v>
      </c>
      <c r="E689" s="111" t="s">
        <v>1071</v>
      </c>
      <c r="F689" s="111" t="s">
        <v>1072</v>
      </c>
      <c r="G689" s="111" t="s">
        <v>1127</v>
      </c>
      <c r="H689" s="112" t="s">
        <v>1076</v>
      </c>
      <c r="I689" s="113" t="s">
        <v>45</v>
      </c>
      <c r="J689" s="113"/>
      <c r="K689" s="113" t="s">
        <v>45</v>
      </c>
      <c r="L689" s="114" t="s">
        <v>2451</v>
      </c>
      <c r="M689" s="114">
        <v>16</v>
      </c>
      <c r="N689" s="46">
        <v>8.5500000000000007</v>
      </c>
      <c r="O689" s="47">
        <f t="shared" si="260"/>
        <v>725.55300000000011</v>
      </c>
      <c r="P689" s="118">
        <f t="shared" si="261"/>
        <v>8.5500000000000007</v>
      </c>
      <c r="Q689" s="119">
        <f t="shared" si="262"/>
        <v>725.55300000000011</v>
      </c>
      <c r="R689" s="120"/>
      <c r="S689" s="121">
        <f t="shared" si="227"/>
        <v>0</v>
      </c>
      <c r="T689" s="122">
        <f t="shared" si="228"/>
        <v>0</v>
      </c>
      <c r="U689" s="123"/>
      <c r="V689" s="124" t="s">
        <v>2455</v>
      </c>
      <c r="W689" s="123" t="s">
        <v>2487</v>
      </c>
      <c r="X689" s="115" t="s">
        <v>2751</v>
      </c>
      <c r="Y689" s="115"/>
      <c r="Z689" s="115" t="s">
        <v>2814</v>
      </c>
      <c r="AA689" s="147" t="s">
        <v>2463</v>
      </c>
    </row>
    <row r="690" spans="1:27" s="172" customFormat="1" x14ac:dyDescent="0.35">
      <c r="A690" s="157" t="s">
        <v>3900</v>
      </c>
      <c r="B690" s="158" t="s">
        <v>1128</v>
      </c>
      <c r="C690" s="159" t="s">
        <v>39</v>
      </c>
      <c r="D690" s="158" t="s">
        <v>876</v>
      </c>
      <c r="E690" s="160" t="s">
        <v>1071</v>
      </c>
      <c r="F690" s="160" t="s">
        <v>1072</v>
      </c>
      <c r="G690" s="160" t="s">
        <v>1129</v>
      </c>
      <c r="H690" s="161" t="s">
        <v>98</v>
      </c>
      <c r="I690" s="162" t="s">
        <v>1079</v>
      </c>
      <c r="J690" s="162"/>
      <c r="K690" s="162" t="s">
        <v>45</v>
      </c>
      <c r="L690" s="163" t="s">
        <v>2451</v>
      </c>
      <c r="M690" s="163">
        <v>5</v>
      </c>
      <c r="N690" s="46">
        <v>10.18</v>
      </c>
      <c r="O690" s="47">
        <f t="shared" si="260"/>
        <v>863.87479999999994</v>
      </c>
      <c r="P690" s="164">
        <f t="shared" si="261"/>
        <v>10.18</v>
      </c>
      <c r="Q690" s="165">
        <f t="shared" si="262"/>
        <v>863.87479999999994</v>
      </c>
      <c r="R690" s="166"/>
      <c r="S690" s="167">
        <f t="shared" si="227"/>
        <v>0</v>
      </c>
      <c r="T690" s="168">
        <f t="shared" si="228"/>
        <v>0</v>
      </c>
      <c r="U690" s="169"/>
      <c r="V690" s="170" t="s">
        <v>2455</v>
      </c>
      <c r="W690" s="169"/>
      <c r="X690" s="160" t="s">
        <v>2804</v>
      </c>
      <c r="Y690" s="160"/>
      <c r="Z690" s="160" t="s">
        <v>2815</v>
      </c>
      <c r="AA690" s="171" t="s">
        <v>2463</v>
      </c>
    </row>
    <row r="691" spans="1:27" s="126" customFormat="1" hidden="1" x14ac:dyDescent="0.35">
      <c r="A691" s="144">
        <v>0</v>
      </c>
      <c r="B691" s="109" t="s">
        <v>1130</v>
      </c>
      <c r="C691" s="110" t="s">
        <v>208</v>
      </c>
      <c r="D691" s="109" t="s">
        <v>876</v>
      </c>
      <c r="E691" s="115" t="s">
        <v>1071</v>
      </c>
      <c r="F691" s="115" t="s">
        <v>1072</v>
      </c>
      <c r="G691" s="115" t="s">
        <v>1131</v>
      </c>
      <c r="H691" s="116" t="s">
        <v>64</v>
      </c>
      <c r="I691" s="117" t="s">
        <v>53</v>
      </c>
      <c r="J691" s="117"/>
      <c r="K691" s="117" t="s">
        <v>45</v>
      </c>
      <c r="L691" s="114" t="s">
        <v>2452</v>
      </c>
      <c r="M691" s="114">
        <v>5</v>
      </c>
      <c r="N691" s="151">
        <f t="shared" ref="N691:N692" si="263">O691/$R$8</f>
        <v>6.5166156021682768</v>
      </c>
      <c r="O691" s="149">
        <v>553</v>
      </c>
      <c r="P691" s="130">
        <f t="shared" si="261"/>
        <v>6.5166156021682768</v>
      </c>
      <c r="Q691" s="131">
        <f t="shared" si="262"/>
        <v>553</v>
      </c>
      <c r="R691" s="120"/>
      <c r="S691" s="121">
        <f t="shared" si="227"/>
        <v>0</v>
      </c>
      <c r="T691" s="122">
        <f t="shared" si="228"/>
        <v>0</v>
      </c>
      <c r="U691" s="123" t="s">
        <v>36</v>
      </c>
      <c r="V691" s="124" t="s">
        <v>2455</v>
      </c>
      <c r="W691" s="123"/>
      <c r="X691" s="115" t="s">
        <v>2485</v>
      </c>
      <c r="Y691" s="115"/>
      <c r="Z691" s="115" t="s">
        <v>45</v>
      </c>
      <c r="AA691" s="125" t="s">
        <v>2463</v>
      </c>
    </row>
    <row r="692" spans="1:27" s="172" customFormat="1" x14ac:dyDescent="0.35">
      <c r="A692" s="157" t="s">
        <v>3900</v>
      </c>
      <c r="B692" s="158" t="s">
        <v>1132</v>
      </c>
      <c r="C692" s="159" t="s">
        <v>208</v>
      </c>
      <c r="D692" s="158" t="s">
        <v>876</v>
      </c>
      <c r="E692" s="160" t="s">
        <v>1071</v>
      </c>
      <c r="F692" s="160" t="s">
        <v>1072</v>
      </c>
      <c r="G692" s="160" t="s">
        <v>1133</v>
      </c>
      <c r="H692" s="161" t="s">
        <v>64</v>
      </c>
      <c r="I692" s="162" t="s">
        <v>45</v>
      </c>
      <c r="J692" s="162"/>
      <c r="K692" s="162" t="s">
        <v>45</v>
      </c>
      <c r="L692" s="163" t="s">
        <v>2452</v>
      </c>
      <c r="M692" s="163">
        <v>5</v>
      </c>
      <c r="N692" s="49">
        <f t="shared" si="263"/>
        <v>7.4946971482441667</v>
      </c>
      <c r="O692" s="47">
        <v>636</v>
      </c>
      <c r="P692" s="176">
        <f t="shared" si="261"/>
        <v>7.4946971482441667</v>
      </c>
      <c r="Q692" s="177">
        <f t="shared" si="262"/>
        <v>636</v>
      </c>
      <c r="R692" s="166"/>
      <c r="S692" s="167">
        <f t="shared" si="227"/>
        <v>0</v>
      </c>
      <c r="T692" s="168">
        <f t="shared" si="228"/>
        <v>0</v>
      </c>
      <c r="U692" s="169" t="s">
        <v>36</v>
      </c>
      <c r="V692" s="170" t="s">
        <v>2455</v>
      </c>
      <c r="W692" s="169"/>
      <c r="X692" s="160" t="s">
        <v>2469</v>
      </c>
      <c r="Y692" s="160"/>
      <c r="Z692" s="160" t="s">
        <v>45</v>
      </c>
      <c r="AA692" s="171" t="s">
        <v>2463</v>
      </c>
    </row>
    <row r="693" spans="1:27" s="126" customFormat="1" hidden="1" x14ac:dyDescent="0.35">
      <c r="A693" s="144">
        <v>0</v>
      </c>
      <c r="B693" s="109" t="s">
        <v>1134</v>
      </c>
      <c r="C693" s="127" t="s">
        <v>39</v>
      </c>
      <c r="D693" s="109" t="s">
        <v>876</v>
      </c>
      <c r="E693" s="132" t="s">
        <v>1071</v>
      </c>
      <c r="F693" s="132" t="s">
        <v>1072</v>
      </c>
      <c r="G693" s="132" t="s">
        <v>1135</v>
      </c>
      <c r="H693" s="133" t="s">
        <v>64</v>
      </c>
      <c r="I693" s="134" t="s">
        <v>45</v>
      </c>
      <c r="J693" s="134"/>
      <c r="K693" s="134" t="s">
        <v>45</v>
      </c>
      <c r="L693" s="114" t="s">
        <v>2451</v>
      </c>
      <c r="M693" s="114">
        <v>5</v>
      </c>
      <c r="N693" s="148">
        <v>17.37</v>
      </c>
      <c r="O693" s="149">
        <f t="shared" ref="O693:O698" si="264">N693*$R$8</f>
        <v>1474.0182</v>
      </c>
      <c r="P693" s="128">
        <f t="shared" ref="P693:P700" si="265">IF($R$9="-",N693,IF($R$9="в кассу предприятия",N693,IF($R$9="на р/счет.",N693*1.075,"-")))</f>
        <v>17.37</v>
      </c>
      <c r="Q693" s="119">
        <f t="shared" ref="Q693:Q700" si="266">IF($R$9="-",O693,IF($R$9="в кассу предприятия",O693,IF($R$9="на р/счет.",O693*1.075,"-")))</f>
        <v>1474.0182</v>
      </c>
      <c r="R693" s="120"/>
      <c r="S693" s="121">
        <f t="shared" si="227"/>
        <v>0</v>
      </c>
      <c r="T693" s="122">
        <f t="shared" si="228"/>
        <v>0</v>
      </c>
      <c r="U693" s="129"/>
      <c r="V693" s="124" t="s">
        <v>2455</v>
      </c>
      <c r="W693" s="129" t="s">
        <v>2487</v>
      </c>
      <c r="X693" s="115" t="s">
        <v>2798</v>
      </c>
      <c r="Y693" s="115"/>
      <c r="Z693" s="115" t="s">
        <v>2803</v>
      </c>
      <c r="AA693" s="125" t="s">
        <v>2463</v>
      </c>
    </row>
    <row r="694" spans="1:27" s="172" customFormat="1" x14ac:dyDescent="0.35">
      <c r="A694" s="157">
        <v>35</v>
      </c>
      <c r="B694" s="158" t="s">
        <v>1136</v>
      </c>
      <c r="C694" s="159" t="s">
        <v>39</v>
      </c>
      <c r="D694" s="158" t="s">
        <v>876</v>
      </c>
      <c r="E694" s="160" t="s">
        <v>1071</v>
      </c>
      <c r="F694" s="160" t="s">
        <v>1072</v>
      </c>
      <c r="G694" s="160" t="s">
        <v>1137</v>
      </c>
      <c r="H694" s="161" t="s">
        <v>98</v>
      </c>
      <c r="I694" s="162" t="s">
        <v>1079</v>
      </c>
      <c r="J694" s="162"/>
      <c r="K694" s="162" t="s">
        <v>45</v>
      </c>
      <c r="L694" s="163" t="s">
        <v>2451</v>
      </c>
      <c r="M694" s="163">
        <v>5</v>
      </c>
      <c r="N694" s="46">
        <v>10.629999999999999</v>
      </c>
      <c r="O694" s="47">
        <f t="shared" si="264"/>
        <v>902.06179999999995</v>
      </c>
      <c r="P694" s="164">
        <f t="shared" si="265"/>
        <v>10.629999999999999</v>
      </c>
      <c r="Q694" s="165">
        <f t="shared" si="266"/>
        <v>902.06179999999995</v>
      </c>
      <c r="R694" s="166"/>
      <c r="S694" s="167">
        <f t="shared" si="227"/>
        <v>0</v>
      </c>
      <c r="T694" s="168">
        <f t="shared" si="228"/>
        <v>0</v>
      </c>
      <c r="U694" s="169"/>
      <c r="V694" s="170" t="s">
        <v>2455</v>
      </c>
      <c r="W694" s="169"/>
      <c r="X694" s="160" t="s">
        <v>2804</v>
      </c>
      <c r="Y694" s="160"/>
      <c r="Z694" s="160" t="s">
        <v>2816</v>
      </c>
      <c r="AA694" s="171" t="s">
        <v>2463</v>
      </c>
    </row>
    <row r="695" spans="1:27" s="126" customFormat="1" hidden="1" x14ac:dyDescent="0.35">
      <c r="A695" s="156">
        <v>0</v>
      </c>
      <c r="B695" s="109" t="s">
        <v>1138</v>
      </c>
      <c r="C695" s="110" t="s">
        <v>39</v>
      </c>
      <c r="D695" s="109" t="s">
        <v>876</v>
      </c>
      <c r="E695" s="111" t="s">
        <v>1071</v>
      </c>
      <c r="F695" s="111" t="s">
        <v>1072</v>
      </c>
      <c r="G695" s="111" t="s">
        <v>1139</v>
      </c>
      <c r="H695" s="112" t="s">
        <v>1076</v>
      </c>
      <c r="I695" s="113" t="s">
        <v>45</v>
      </c>
      <c r="J695" s="113"/>
      <c r="K695" s="113" t="s">
        <v>45</v>
      </c>
      <c r="L695" s="114" t="s">
        <v>2451</v>
      </c>
      <c r="M695" s="114">
        <v>16</v>
      </c>
      <c r="N695" s="148">
        <v>8.5500000000000007</v>
      </c>
      <c r="O695" s="149">
        <f t="shared" si="264"/>
        <v>725.55300000000011</v>
      </c>
      <c r="P695" s="118">
        <f t="shared" si="265"/>
        <v>8.5500000000000007</v>
      </c>
      <c r="Q695" s="119">
        <f t="shared" si="266"/>
        <v>725.55300000000011</v>
      </c>
      <c r="R695" s="120"/>
      <c r="S695" s="121">
        <f t="shared" si="227"/>
        <v>0</v>
      </c>
      <c r="T695" s="122">
        <f t="shared" si="228"/>
        <v>0</v>
      </c>
      <c r="U695" s="123"/>
      <c r="V695" s="124" t="s">
        <v>2455</v>
      </c>
      <c r="W695" s="123" t="s">
        <v>2487</v>
      </c>
      <c r="X695" s="115" t="s">
        <v>2751</v>
      </c>
      <c r="Y695" s="115"/>
      <c r="Z695" s="115" t="s">
        <v>2817</v>
      </c>
      <c r="AA695" s="147" t="s">
        <v>2463</v>
      </c>
    </row>
    <row r="696" spans="1:27" s="172" customFormat="1" x14ac:dyDescent="0.35">
      <c r="A696" s="157" t="s">
        <v>3900</v>
      </c>
      <c r="B696" s="158" t="s">
        <v>1140</v>
      </c>
      <c r="C696" s="159" t="s">
        <v>39</v>
      </c>
      <c r="D696" s="158" t="s">
        <v>876</v>
      </c>
      <c r="E696" s="160" t="s">
        <v>1071</v>
      </c>
      <c r="F696" s="160" t="s">
        <v>1072</v>
      </c>
      <c r="G696" s="160" t="s">
        <v>1141</v>
      </c>
      <c r="H696" s="161" t="s">
        <v>98</v>
      </c>
      <c r="I696" s="162" t="s">
        <v>1079</v>
      </c>
      <c r="J696" s="162"/>
      <c r="K696" s="162" t="s">
        <v>45</v>
      </c>
      <c r="L696" s="163" t="s">
        <v>2451</v>
      </c>
      <c r="M696" s="163">
        <v>5</v>
      </c>
      <c r="N696" s="46">
        <v>10.18</v>
      </c>
      <c r="O696" s="47">
        <f t="shared" si="264"/>
        <v>863.87479999999994</v>
      </c>
      <c r="P696" s="164">
        <f t="shared" si="265"/>
        <v>10.18</v>
      </c>
      <c r="Q696" s="165">
        <f t="shared" si="266"/>
        <v>863.87479999999994</v>
      </c>
      <c r="R696" s="166"/>
      <c r="S696" s="167">
        <f t="shared" si="227"/>
        <v>0</v>
      </c>
      <c r="T696" s="168">
        <f t="shared" si="228"/>
        <v>0</v>
      </c>
      <c r="U696" s="169"/>
      <c r="V696" s="170" t="s">
        <v>2455</v>
      </c>
      <c r="W696" s="169"/>
      <c r="X696" s="160" t="s">
        <v>2804</v>
      </c>
      <c r="Y696" s="160"/>
      <c r="Z696" s="160" t="s">
        <v>2818</v>
      </c>
      <c r="AA696" s="171" t="s">
        <v>2463</v>
      </c>
    </row>
    <row r="697" spans="1:27" s="172" customFormat="1" x14ac:dyDescent="0.35">
      <c r="A697" s="157" t="s">
        <v>3900</v>
      </c>
      <c r="B697" s="158" t="s">
        <v>1142</v>
      </c>
      <c r="C697" s="159" t="s">
        <v>39</v>
      </c>
      <c r="D697" s="158" t="s">
        <v>876</v>
      </c>
      <c r="E697" s="160" t="s">
        <v>1071</v>
      </c>
      <c r="F697" s="160" t="s">
        <v>1072</v>
      </c>
      <c r="G697" s="160" t="s">
        <v>1143</v>
      </c>
      <c r="H697" s="161" t="s">
        <v>98</v>
      </c>
      <c r="I697" s="162" t="s">
        <v>1079</v>
      </c>
      <c r="J697" s="162"/>
      <c r="K697" s="162" t="s">
        <v>45</v>
      </c>
      <c r="L697" s="163" t="s">
        <v>2451</v>
      </c>
      <c r="M697" s="163">
        <v>5</v>
      </c>
      <c r="N697" s="46">
        <v>10.18</v>
      </c>
      <c r="O697" s="47">
        <f t="shared" si="264"/>
        <v>863.87479999999994</v>
      </c>
      <c r="P697" s="164">
        <f t="shared" si="265"/>
        <v>10.18</v>
      </c>
      <c r="Q697" s="165">
        <f t="shared" si="266"/>
        <v>863.87479999999994</v>
      </c>
      <c r="R697" s="166"/>
      <c r="S697" s="167">
        <f t="shared" si="227"/>
        <v>0</v>
      </c>
      <c r="T697" s="168">
        <f t="shared" si="228"/>
        <v>0</v>
      </c>
      <c r="U697" s="169"/>
      <c r="V697" s="170" t="s">
        <v>2455</v>
      </c>
      <c r="W697" s="169"/>
      <c r="X697" s="160" t="s">
        <v>2763</v>
      </c>
      <c r="Y697" s="160"/>
      <c r="Z697" s="160" t="s">
        <v>2819</v>
      </c>
      <c r="AA697" s="171" t="s">
        <v>2463</v>
      </c>
    </row>
    <row r="698" spans="1:27" s="172" customFormat="1" x14ac:dyDescent="0.35">
      <c r="A698" s="157" t="s">
        <v>3900</v>
      </c>
      <c r="B698" s="158" t="s">
        <v>1144</v>
      </c>
      <c r="C698" s="159" t="s">
        <v>39</v>
      </c>
      <c r="D698" s="158" t="s">
        <v>876</v>
      </c>
      <c r="E698" s="160" t="s">
        <v>1071</v>
      </c>
      <c r="F698" s="160" t="s">
        <v>1072</v>
      </c>
      <c r="G698" s="160" t="s">
        <v>1145</v>
      </c>
      <c r="H698" s="161" t="s">
        <v>98</v>
      </c>
      <c r="I698" s="162" t="s">
        <v>1079</v>
      </c>
      <c r="J698" s="162"/>
      <c r="K698" s="162" t="s">
        <v>45</v>
      </c>
      <c r="L698" s="163" t="s">
        <v>2451</v>
      </c>
      <c r="M698" s="163">
        <v>5</v>
      </c>
      <c r="N698" s="46">
        <v>10.18</v>
      </c>
      <c r="O698" s="47">
        <f t="shared" si="264"/>
        <v>863.87479999999994</v>
      </c>
      <c r="P698" s="164">
        <f t="shared" si="265"/>
        <v>10.18</v>
      </c>
      <c r="Q698" s="165">
        <f t="shared" si="266"/>
        <v>863.87479999999994</v>
      </c>
      <c r="R698" s="166"/>
      <c r="S698" s="167">
        <f t="shared" si="227"/>
        <v>0</v>
      </c>
      <c r="T698" s="168">
        <f t="shared" si="228"/>
        <v>0</v>
      </c>
      <c r="U698" s="169"/>
      <c r="V698" s="170" t="s">
        <v>2455</v>
      </c>
      <c r="W698" s="169"/>
      <c r="X698" s="160" t="s">
        <v>2469</v>
      </c>
      <c r="Y698" s="160"/>
      <c r="Z698" s="160" t="s">
        <v>2820</v>
      </c>
      <c r="AA698" s="171" t="s">
        <v>2463</v>
      </c>
    </row>
    <row r="699" spans="1:27" s="172" customFormat="1" x14ac:dyDescent="0.35">
      <c r="A699" s="157">
        <v>28</v>
      </c>
      <c r="B699" s="158" t="s">
        <v>1146</v>
      </c>
      <c r="C699" s="159" t="s">
        <v>208</v>
      </c>
      <c r="D699" s="158" t="s">
        <v>876</v>
      </c>
      <c r="E699" s="160" t="s">
        <v>1071</v>
      </c>
      <c r="F699" s="160" t="s">
        <v>1072</v>
      </c>
      <c r="G699" s="160" t="s">
        <v>1147</v>
      </c>
      <c r="H699" s="161" t="s">
        <v>64</v>
      </c>
      <c r="I699" s="162" t="s">
        <v>53</v>
      </c>
      <c r="J699" s="162"/>
      <c r="K699" s="162" t="s">
        <v>45</v>
      </c>
      <c r="L699" s="163" t="s">
        <v>2452</v>
      </c>
      <c r="M699" s="163">
        <v>5</v>
      </c>
      <c r="N699" s="49">
        <f t="shared" ref="N699:N700" si="267">O699/$R$8</f>
        <v>6.3516379919868022</v>
      </c>
      <c r="O699" s="47">
        <v>539</v>
      </c>
      <c r="P699" s="176">
        <f t="shared" si="265"/>
        <v>6.3516379919868022</v>
      </c>
      <c r="Q699" s="177">
        <f t="shared" si="266"/>
        <v>539</v>
      </c>
      <c r="R699" s="166"/>
      <c r="S699" s="167">
        <f t="shared" si="227"/>
        <v>0</v>
      </c>
      <c r="T699" s="168">
        <f t="shared" si="228"/>
        <v>0</v>
      </c>
      <c r="U699" s="169" t="s">
        <v>36</v>
      </c>
      <c r="V699" s="170" t="s">
        <v>2455</v>
      </c>
      <c r="W699" s="169"/>
      <c r="X699" s="160" t="s">
        <v>2469</v>
      </c>
      <c r="Y699" s="160"/>
      <c r="Z699" s="160" t="s">
        <v>45</v>
      </c>
      <c r="AA699" s="171" t="s">
        <v>2463</v>
      </c>
    </row>
    <row r="700" spans="1:27" s="172" customFormat="1" x14ac:dyDescent="0.35">
      <c r="A700" s="157">
        <v>17</v>
      </c>
      <c r="B700" s="158" t="s">
        <v>1148</v>
      </c>
      <c r="C700" s="159" t="s">
        <v>208</v>
      </c>
      <c r="D700" s="158" t="s">
        <v>876</v>
      </c>
      <c r="E700" s="160" t="s">
        <v>1071</v>
      </c>
      <c r="F700" s="160" t="s">
        <v>1072</v>
      </c>
      <c r="G700" s="160" t="s">
        <v>1149</v>
      </c>
      <c r="H700" s="161" t="s">
        <v>64</v>
      </c>
      <c r="I700" s="162" t="s">
        <v>103</v>
      </c>
      <c r="J700" s="162"/>
      <c r="K700" s="162" t="s">
        <v>45</v>
      </c>
      <c r="L700" s="163" t="s">
        <v>2452</v>
      </c>
      <c r="M700" s="163">
        <v>5</v>
      </c>
      <c r="N700" s="49">
        <f t="shared" si="267"/>
        <v>3.0756540183832195</v>
      </c>
      <c r="O700" s="47">
        <v>261</v>
      </c>
      <c r="P700" s="176">
        <f t="shared" si="265"/>
        <v>3.0756540183832195</v>
      </c>
      <c r="Q700" s="177">
        <f t="shared" si="266"/>
        <v>261</v>
      </c>
      <c r="R700" s="166"/>
      <c r="S700" s="167">
        <f t="shared" si="227"/>
        <v>0</v>
      </c>
      <c r="T700" s="168">
        <f t="shared" si="228"/>
        <v>0</v>
      </c>
      <c r="U700" s="169" t="s">
        <v>36</v>
      </c>
      <c r="V700" s="170" t="s">
        <v>2455</v>
      </c>
      <c r="W700" s="169"/>
      <c r="X700" s="160" t="s">
        <v>2469</v>
      </c>
      <c r="Y700" s="160"/>
      <c r="Z700" s="160" t="s">
        <v>45</v>
      </c>
      <c r="AA700" s="171" t="s">
        <v>2463</v>
      </c>
    </row>
    <row r="701" spans="1:27" s="172" customFormat="1" x14ac:dyDescent="0.35">
      <c r="A701" s="157">
        <v>50</v>
      </c>
      <c r="B701" s="158" t="s">
        <v>1150</v>
      </c>
      <c r="C701" s="159" t="s">
        <v>39</v>
      </c>
      <c r="D701" s="158" t="s">
        <v>876</v>
      </c>
      <c r="E701" s="160" t="s">
        <v>1071</v>
      </c>
      <c r="F701" s="160" t="s">
        <v>1072</v>
      </c>
      <c r="G701" s="160" t="s">
        <v>1151</v>
      </c>
      <c r="H701" s="161" t="s">
        <v>98</v>
      </c>
      <c r="I701" s="162" t="s">
        <v>1079</v>
      </c>
      <c r="J701" s="162"/>
      <c r="K701" s="162" t="s">
        <v>45</v>
      </c>
      <c r="L701" s="163" t="s">
        <v>2451</v>
      </c>
      <c r="M701" s="163">
        <v>5</v>
      </c>
      <c r="N701" s="46">
        <v>10.18</v>
      </c>
      <c r="O701" s="47">
        <f>N701*$R$8</f>
        <v>863.87479999999994</v>
      </c>
      <c r="P701" s="164">
        <f t="shared" ref="P701:P704" si="268">IF($R$9="-",N701,IF($R$9="в кассу предприятия",N701,IF($R$9="на р/счет.",N701*1.075,"-")))</f>
        <v>10.18</v>
      </c>
      <c r="Q701" s="165">
        <f t="shared" ref="Q701:Q704" si="269">IF($R$9="-",O701,IF($R$9="в кассу предприятия",O701,IF($R$9="на р/счет.",O701*1.075,"-")))</f>
        <v>863.87479999999994</v>
      </c>
      <c r="R701" s="166"/>
      <c r="S701" s="167">
        <f t="shared" si="227"/>
        <v>0</v>
      </c>
      <c r="T701" s="168">
        <f t="shared" si="228"/>
        <v>0</v>
      </c>
      <c r="U701" s="169"/>
      <c r="V701" s="170" t="s">
        <v>2455</v>
      </c>
      <c r="W701" s="169"/>
      <c r="X701" s="160" t="s">
        <v>2763</v>
      </c>
      <c r="Y701" s="160"/>
      <c r="Z701" s="160" t="s">
        <v>2821</v>
      </c>
      <c r="AA701" s="171" t="s">
        <v>2463</v>
      </c>
    </row>
    <row r="702" spans="1:27" s="172" customFormat="1" x14ac:dyDescent="0.35">
      <c r="A702" s="157">
        <v>23</v>
      </c>
      <c r="B702" s="158" t="s">
        <v>1152</v>
      </c>
      <c r="C702" s="159" t="s">
        <v>208</v>
      </c>
      <c r="D702" s="158" t="s">
        <v>876</v>
      </c>
      <c r="E702" s="160" t="s">
        <v>1071</v>
      </c>
      <c r="F702" s="160" t="s">
        <v>1072</v>
      </c>
      <c r="G702" s="160" t="s">
        <v>1151</v>
      </c>
      <c r="H702" s="161" t="s">
        <v>64</v>
      </c>
      <c r="I702" s="162" t="s">
        <v>45</v>
      </c>
      <c r="J702" s="162"/>
      <c r="K702" s="162" t="s">
        <v>45</v>
      </c>
      <c r="L702" s="163" t="s">
        <v>2452</v>
      </c>
      <c r="M702" s="163">
        <v>5</v>
      </c>
      <c r="N702" s="49">
        <f t="shared" ref="N702:N704" si="270">O702/$R$8</f>
        <v>5.3146358708460992</v>
      </c>
      <c r="O702" s="47">
        <v>451</v>
      </c>
      <c r="P702" s="176">
        <f t="shared" si="268"/>
        <v>5.3146358708460992</v>
      </c>
      <c r="Q702" s="177">
        <f t="shared" si="269"/>
        <v>451</v>
      </c>
      <c r="R702" s="166"/>
      <c r="S702" s="167">
        <f t="shared" si="227"/>
        <v>0</v>
      </c>
      <c r="T702" s="168">
        <f t="shared" si="228"/>
        <v>0</v>
      </c>
      <c r="U702" s="169" t="s">
        <v>36</v>
      </c>
      <c r="V702" s="170" t="s">
        <v>2456</v>
      </c>
      <c r="W702" s="169"/>
      <c r="X702" s="160" t="s">
        <v>2763</v>
      </c>
      <c r="Y702" s="160"/>
      <c r="Z702" s="160" t="s">
        <v>45</v>
      </c>
      <c r="AA702" s="171" t="s">
        <v>2463</v>
      </c>
    </row>
    <row r="703" spans="1:27" s="172" customFormat="1" x14ac:dyDescent="0.35">
      <c r="A703" s="157">
        <v>15</v>
      </c>
      <c r="B703" s="158" t="s">
        <v>1153</v>
      </c>
      <c r="C703" s="159" t="s">
        <v>208</v>
      </c>
      <c r="D703" s="158" t="s">
        <v>876</v>
      </c>
      <c r="E703" s="160" t="s">
        <v>1071</v>
      </c>
      <c r="F703" s="160" t="s">
        <v>1072</v>
      </c>
      <c r="G703" s="160" t="s">
        <v>1151</v>
      </c>
      <c r="H703" s="161" t="s">
        <v>50</v>
      </c>
      <c r="I703" s="162" t="s">
        <v>45</v>
      </c>
      <c r="J703" s="162"/>
      <c r="K703" s="162" t="s">
        <v>45</v>
      </c>
      <c r="L703" s="163" t="s">
        <v>2452</v>
      </c>
      <c r="M703" s="163">
        <v>1</v>
      </c>
      <c r="N703" s="49">
        <f t="shared" si="270"/>
        <v>7.3886401131275043</v>
      </c>
      <c r="O703" s="47">
        <v>627</v>
      </c>
      <c r="P703" s="176">
        <f t="shared" si="268"/>
        <v>7.3886401131275043</v>
      </c>
      <c r="Q703" s="177">
        <f t="shared" si="269"/>
        <v>627</v>
      </c>
      <c r="R703" s="166"/>
      <c r="S703" s="167">
        <f t="shared" si="227"/>
        <v>0</v>
      </c>
      <c r="T703" s="168">
        <f t="shared" si="228"/>
        <v>0</v>
      </c>
      <c r="U703" s="169" t="s">
        <v>36</v>
      </c>
      <c r="V703" s="170" t="s">
        <v>2455</v>
      </c>
      <c r="W703" s="169"/>
      <c r="X703" s="160" t="s">
        <v>2763</v>
      </c>
      <c r="Y703" s="160"/>
      <c r="Z703" s="160" t="s">
        <v>45</v>
      </c>
      <c r="AA703" s="171" t="s">
        <v>2463</v>
      </c>
    </row>
    <row r="704" spans="1:27" s="172" customFormat="1" x14ac:dyDescent="0.35">
      <c r="A704" s="157">
        <v>16</v>
      </c>
      <c r="B704" s="158" t="s">
        <v>1154</v>
      </c>
      <c r="C704" s="159" t="s">
        <v>208</v>
      </c>
      <c r="D704" s="158" t="s">
        <v>876</v>
      </c>
      <c r="E704" s="160" t="s">
        <v>1071</v>
      </c>
      <c r="F704" s="160" t="s">
        <v>1072</v>
      </c>
      <c r="G704" s="160" t="s">
        <v>1155</v>
      </c>
      <c r="H704" s="161" t="s">
        <v>186</v>
      </c>
      <c r="I704" s="162" t="s">
        <v>1156</v>
      </c>
      <c r="J704" s="162"/>
      <c r="K704" s="162" t="s">
        <v>45</v>
      </c>
      <c r="L704" s="163" t="s">
        <v>2452</v>
      </c>
      <c r="M704" s="163">
        <v>1</v>
      </c>
      <c r="N704" s="49">
        <f t="shared" si="270"/>
        <v>16.427056328069764</v>
      </c>
      <c r="O704" s="47">
        <v>1394</v>
      </c>
      <c r="P704" s="176">
        <f t="shared" si="268"/>
        <v>16.427056328069764</v>
      </c>
      <c r="Q704" s="177">
        <f t="shared" si="269"/>
        <v>1394</v>
      </c>
      <c r="R704" s="166"/>
      <c r="S704" s="167">
        <f t="shared" si="227"/>
        <v>0</v>
      </c>
      <c r="T704" s="168">
        <f t="shared" si="228"/>
        <v>0</v>
      </c>
      <c r="U704" s="169" t="s">
        <v>36</v>
      </c>
      <c r="V704" s="170" t="s">
        <v>2455</v>
      </c>
      <c r="W704" s="169"/>
      <c r="X704" s="160" t="s">
        <v>2469</v>
      </c>
      <c r="Y704" s="160"/>
      <c r="Z704" s="160" t="s">
        <v>45</v>
      </c>
      <c r="AA704" s="171" t="s">
        <v>2463</v>
      </c>
    </row>
    <row r="705" spans="1:27" s="172" customFormat="1" x14ac:dyDescent="0.35">
      <c r="A705" s="157" t="s">
        <v>3900</v>
      </c>
      <c r="B705" s="158" t="s">
        <v>1157</v>
      </c>
      <c r="C705" s="159" t="s">
        <v>39</v>
      </c>
      <c r="D705" s="158" t="s">
        <v>876</v>
      </c>
      <c r="E705" s="173" t="s">
        <v>1071</v>
      </c>
      <c r="F705" s="173" t="s">
        <v>1072</v>
      </c>
      <c r="G705" s="173" t="s">
        <v>1158</v>
      </c>
      <c r="H705" s="174" t="s">
        <v>1076</v>
      </c>
      <c r="I705" s="175" t="s">
        <v>45</v>
      </c>
      <c r="J705" s="175"/>
      <c r="K705" s="175" t="s">
        <v>45</v>
      </c>
      <c r="L705" s="163" t="s">
        <v>2451</v>
      </c>
      <c r="M705" s="163">
        <v>16</v>
      </c>
      <c r="N705" s="46">
        <v>8.5500000000000007</v>
      </c>
      <c r="O705" s="47">
        <f t="shared" ref="O705:O711" si="271">N705*$R$8</f>
        <v>725.55300000000011</v>
      </c>
      <c r="P705" s="164">
        <f t="shared" ref="P705:P718" si="272">IF($R$9="-",N705,IF($R$9="в кассу предприятия",N705,IF($R$9="на р/счет.",N705*1.075,"-")))</f>
        <v>8.5500000000000007</v>
      </c>
      <c r="Q705" s="165">
        <f t="shared" ref="Q705:Q718" si="273">IF($R$9="-",O705,IF($R$9="в кассу предприятия",O705,IF($R$9="на р/счет.",O705*1.075,"-")))</f>
        <v>725.55300000000011</v>
      </c>
      <c r="R705" s="166"/>
      <c r="S705" s="167">
        <f t="shared" si="227"/>
        <v>0</v>
      </c>
      <c r="T705" s="168">
        <f t="shared" si="228"/>
        <v>0</v>
      </c>
      <c r="U705" s="169"/>
      <c r="V705" s="170" t="s">
        <v>2455</v>
      </c>
      <c r="W705" s="169" t="s">
        <v>2487</v>
      </c>
      <c r="X705" s="160" t="s">
        <v>2751</v>
      </c>
      <c r="Y705" s="160"/>
      <c r="Z705" s="160" t="s">
        <v>2822</v>
      </c>
      <c r="AA705" s="171" t="s">
        <v>2463</v>
      </c>
    </row>
    <row r="706" spans="1:27" s="172" customFormat="1" x14ac:dyDescent="0.35">
      <c r="A706" s="157" t="s">
        <v>3900</v>
      </c>
      <c r="B706" s="158" t="s">
        <v>1159</v>
      </c>
      <c r="C706" s="159" t="s">
        <v>39</v>
      </c>
      <c r="D706" s="158" t="s">
        <v>876</v>
      </c>
      <c r="E706" s="173" t="s">
        <v>1071</v>
      </c>
      <c r="F706" s="173" t="s">
        <v>1072</v>
      </c>
      <c r="G706" s="173" t="s">
        <v>1160</v>
      </c>
      <c r="H706" s="174" t="s">
        <v>1076</v>
      </c>
      <c r="I706" s="175" t="s">
        <v>45</v>
      </c>
      <c r="J706" s="175"/>
      <c r="K706" s="175" t="s">
        <v>45</v>
      </c>
      <c r="L706" s="163" t="s">
        <v>2451</v>
      </c>
      <c r="M706" s="163">
        <v>16</v>
      </c>
      <c r="N706" s="46">
        <v>8.5500000000000007</v>
      </c>
      <c r="O706" s="47">
        <f t="shared" si="271"/>
        <v>725.55300000000011</v>
      </c>
      <c r="P706" s="164">
        <f t="shared" si="272"/>
        <v>8.5500000000000007</v>
      </c>
      <c r="Q706" s="165">
        <f t="shared" si="273"/>
        <v>725.55300000000011</v>
      </c>
      <c r="R706" s="166"/>
      <c r="S706" s="167">
        <f t="shared" si="227"/>
        <v>0</v>
      </c>
      <c r="T706" s="168">
        <f t="shared" si="228"/>
        <v>0</v>
      </c>
      <c r="U706" s="169"/>
      <c r="V706" s="170" t="s">
        <v>2455</v>
      </c>
      <c r="W706" s="169" t="s">
        <v>2487</v>
      </c>
      <c r="X706" s="160" t="s">
        <v>2751</v>
      </c>
      <c r="Y706" s="160"/>
      <c r="Z706" s="160" t="s">
        <v>2823</v>
      </c>
      <c r="AA706" s="171" t="s">
        <v>2463</v>
      </c>
    </row>
    <row r="707" spans="1:27" s="172" customFormat="1" x14ac:dyDescent="0.35">
      <c r="A707" s="157">
        <v>10</v>
      </c>
      <c r="B707" s="158" t="s">
        <v>1161</v>
      </c>
      <c r="C707" s="159" t="s">
        <v>39</v>
      </c>
      <c r="D707" s="158" t="s">
        <v>876</v>
      </c>
      <c r="E707" s="173" t="s">
        <v>1162</v>
      </c>
      <c r="F707" s="173" t="s">
        <v>1163</v>
      </c>
      <c r="G707" s="173" t="s">
        <v>1164</v>
      </c>
      <c r="H707" s="174" t="s">
        <v>64</v>
      </c>
      <c r="I707" s="175" t="s">
        <v>103</v>
      </c>
      <c r="J707" s="175"/>
      <c r="K707" s="175" t="s">
        <v>45</v>
      </c>
      <c r="L707" s="163" t="s">
        <v>2453</v>
      </c>
      <c r="M707" s="163">
        <v>5</v>
      </c>
      <c r="N707" s="46">
        <v>11.27</v>
      </c>
      <c r="O707" s="47">
        <f t="shared" si="271"/>
        <v>956.37219999999991</v>
      </c>
      <c r="P707" s="164">
        <f t="shared" si="272"/>
        <v>11.27</v>
      </c>
      <c r="Q707" s="165">
        <f t="shared" si="273"/>
        <v>956.37219999999991</v>
      </c>
      <c r="R707" s="166"/>
      <c r="S707" s="167">
        <f t="shared" ref="S707:S770" si="274">IF($R$9="","-",P707*R707)</f>
        <v>0</v>
      </c>
      <c r="T707" s="168">
        <f t="shared" ref="T707:T770" si="275">IF($R$9="","-",Q707*R707)</f>
        <v>0</v>
      </c>
      <c r="U707" s="169"/>
      <c r="V707" s="170" t="s">
        <v>2455</v>
      </c>
      <c r="W707" s="169" t="s">
        <v>2487</v>
      </c>
      <c r="X707" s="160" t="s">
        <v>2469</v>
      </c>
      <c r="Y707" s="160"/>
      <c r="Z707" s="160" t="s">
        <v>45</v>
      </c>
      <c r="AA707" s="171" t="s">
        <v>2463</v>
      </c>
    </row>
    <row r="708" spans="1:27" s="172" customFormat="1" x14ac:dyDescent="0.35">
      <c r="A708" s="157">
        <v>5</v>
      </c>
      <c r="B708" s="158" t="s">
        <v>1165</v>
      </c>
      <c r="C708" s="159" t="s">
        <v>39</v>
      </c>
      <c r="D708" s="158" t="s">
        <v>876</v>
      </c>
      <c r="E708" s="173" t="s">
        <v>1162</v>
      </c>
      <c r="F708" s="173" t="s">
        <v>1163</v>
      </c>
      <c r="G708" s="173" t="s">
        <v>1166</v>
      </c>
      <c r="H708" s="174" t="s">
        <v>64</v>
      </c>
      <c r="I708" s="175" t="s">
        <v>103</v>
      </c>
      <c r="J708" s="175"/>
      <c r="K708" s="175" t="s">
        <v>45</v>
      </c>
      <c r="L708" s="163" t="s">
        <v>2453</v>
      </c>
      <c r="M708" s="163">
        <v>5</v>
      </c>
      <c r="N708" s="148">
        <v>11.27</v>
      </c>
      <c r="O708" s="149">
        <f t="shared" si="271"/>
        <v>956.37219999999991</v>
      </c>
      <c r="P708" s="164">
        <f t="shared" si="272"/>
        <v>11.27</v>
      </c>
      <c r="Q708" s="165">
        <f t="shared" si="273"/>
        <v>956.37219999999991</v>
      </c>
      <c r="R708" s="166"/>
      <c r="S708" s="167">
        <f t="shared" si="274"/>
        <v>0</v>
      </c>
      <c r="T708" s="168">
        <f t="shared" si="275"/>
        <v>0</v>
      </c>
      <c r="U708" s="169"/>
      <c r="V708" s="170" t="s">
        <v>2455</v>
      </c>
      <c r="W708" s="169" t="s">
        <v>2487</v>
      </c>
      <c r="X708" s="160" t="s">
        <v>2469</v>
      </c>
      <c r="Y708" s="160"/>
      <c r="Z708" s="160" t="s">
        <v>45</v>
      </c>
      <c r="AA708" s="171" t="s">
        <v>2463</v>
      </c>
    </row>
    <row r="709" spans="1:27" s="172" customFormat="1" x14ac:dyDescent="0.35">
      <c r="A709" s="157">
        <v>5</v>
      </c>
      <c r="B709" s="158" t="s">
        <v>1167</v>
      </c>
      <c r="C709" s="159" t="s">
        <v>39</v>
      </c>
      <c r="D709" s="158" t="s">
        <v>876</v>
      </c>
      <c r="E709" s="173" t="s">
        <v>1162</v>
      </c>
      <c r="F709" s="173" t="s">
        <v>1163</v>
      </c>
      <c r="G709" s="173" t="s">
        <v>1168</v>
      </c>
      <c r="H709" s="174" t="s">
        <v>64</v>
      </c>
      <c r="I709" s="175" t="s">
        <v>103</v>
      </c>
      <c r="J709" s="175"/>
      <c r="K709" s="175" t="s">
        <v>45</v>
      </c>
      <c r="L709" s="163" t="s">
        <v>2453</v>
      </c>
      <c r="M709" s="163">
        <v>5</v>
      </c>
      <c r="N709" s="148">
        <v>11.27</v>
      </c>
      <c r="O709" s="149">
        <f t="shared" si="271"/>
        <v>956.37219999999991</v>
      </c>
      <c r="P709" s="164">
        <f t="shared" si="272"/>
        <v>11.27</v>
      </c>
      <c r="Q709" s="165">
        <f t="shared" si="273"/>
        <v>956.37219999999991</v>
      </c>
      <c r="R709" s="166"/>
      <c r="S709" s="167">
        <f t="shared" si="274"/>
        <v>0</v>
      </c>
      <c r="T709" s="168">
        <f t="shared" si="275"/>
        <v>0</v>
      </c>
      <c r="U709" s="169"/>
      <c r="V709" s="170" t="s">
        <v>2455</v>
      </c>
      <c r="W709" s="169" t="s">
        <v>2487</v>
      </c>
      <c r="X709" s="160" t="s">
        <v>2469</v>
      </c>
      <c r="Y709" s="160"/>
      <c r="Z709" s="160" t="s">
        <v>45</v>
      </c>
      <c r="AA709" s="171" t="s">
        <v>2463</v>
      </c>
    </row>
    <row r="710" spans="1:27" s="172" customFormat="1" x14ac:dyDescent="0.35">
      <c r="A710" s="157">
        <v>10</v>
      </c>
      <c r="B710" s="158" t="s">
        <v>3039</v>
      </c>
      <c r="C710" s="159" t="s">
        <v>39</v>
      </c>
      <c r="D710" s="158" t="s">
        <v>876</v>
      </c>
      <c r="E710" s="173" t="s">
        <v>1162</v>
      </c>
      <c r="F710" s="173" t="s">
        <v>1163</v>
      </c>
      <c r="G710" s="173" t="s">
        <v>3038</v>
      </c>
      <c r="H710" s="174" t="s">
        <v>64</v>
      </c>
      <c r="I710" s="175" t="s">
        <v>103</v>
      </c>
      <c r="J710" s="175"/>
      <c r="K710" s="175" t="s">
        <v>45</v>
      </c>
      <c r="L710" s="163" t="s">
        <v>2453</v>
      </c>
      <c r="M710" s="163">
        <v>5</v>
      </c>
      <c r="N710" s="46">
        <v>11.57</v>
      </c>
      <c r="O710" s="47">
        <f t="shared" si="271"/>
        <v>981.83019999999999</v>
      </c>
      <c r="P710" s="164">
        <f t="shared" si="272"/>
        <v>11.57</v>
      </c>
      <c r="Q710" s="165">
        <f t="shared" si="273"/>
        <v>981.83019999999999</v>
      </c>
      <c r="R710" s="166"/>
      <c r="S710" s="167">
        <f t="shared" si="274"/>
        <v>0</v>
      </c>
      <c r="T710" s="168">
        <f t="shared" si="275"/>
        <v>0</v>
      </c>
      <c r="U710" s="169"/>
      <c r="V710" s="170" t="s">
        <v>2455</v>
      </c>
      <c r="W710" s="169" t="s">
        <v>2487</v>
      </c>
      <c r="X710" s="160" t="s">
        <v>2469</v>
      </c>
      <c r="Y710" s="160"/>
      <c r="Z710" s="160" t="s">
        <v>45</v>
      </c>
      <c r="AA710" s="171" t="s">
        <v>2463</v>
      </c>
    </row>
    <row r="711" spans="1:27" s="172" customFormat="1" x14ac:dyDescent="0.35">
      <c r="A711" s="157">
        <v>25</v>
      </c>
      <c r="B711" s="158" t="s">
        <v>1169</v>
      </c>
      <c r="C711" s="159" t="s">
        <v>39</v>
      </c>
      <c r="D711" s="158" t="s">
        <v>876</v>
      </c>
      <c r="E711" s="173" t="s">
        <v>1170</v>
      </c>
      <c r="F711" s="173" t="s">
        <v>1171</v>
      </c>
      <c r="G711" s="173" t="s">
        <v>45</v>
      </c>
      <c r="H711" s="174" t="s">
        <v>368</v>
      </c>
      <c r="I711" s="175" t="s">
        <v>78</v>
      </c>
      <c r="J711" s="175"/>
      <c r="K711" s="175" t="s">
        <v>45</v>
      </c>
      <c r="L711" s="163" t="s">
        <v>2451</v>
      </c>
      <c r="M711" s="163">
        <v>5</v>
      </c>
      <c r="N711" s="46">
        <v>7.39</v>
      </c>
      <c r="O711" s="47">
        <f t="shared" si="271"/>
        <v>627.11540000000002</v>
      </c>
      <c r="P711" s="164">
        <f t="shared" si="272"/>
        <v>7.39</v>
      </c>
      <c r="Q711" s="165">
        <f t="shared" si="273"/>
        <v>627.11540000000002</v>
      </c>
      <c r="R711" s="166"/>
      <c r="S711" s="167">
        <f t="shared" si="274"/>
        <v>0</v>
      </c>
      <c r="T711" s="168">
        <f t="shared" si="275"/>
        <v>0</v>
      </c>
      <c r="U711" s="169"/>
      <c r="V711" s="170" t="s">
        <v>2455</v>
      </c>
      <c r="W711" s="169" t="s">
        <v>2487</v>
      </c>
      <c r="X711" s="160" t="s">
        <v>2469</v>
      </c>
      <c r="Y711" s="160"/>
      <c r="Z711" s="160" t="s">
        <v>2824</v>
      </c>
      <c r="AA711" s="171" t="s">
        <v>2463</v>
      </c>
    </row>
    <row r="712" spans="1:27" s="172" customFormat="1" x14ac:dyDescent="0.35">
      <c r="A712" s="157">
        <v>34</v>
      </c>
      <c r="B712" s="158" t="s">
        <v>1172</v>
      </c>
      <c r="C712" s="159" t="s">
        <v>208</v>
      </c>
      <c r="D712" s="158" t="s">
        <v>876</v>
      </c>
      <c r="E712" s="160" t="s">
        <v>1173</v>
      </c>
      <c r="F712" s="160" t="s">
        <v>1174</v>
      </c>
      <c r="G712" s="160" t="s">
        <v>45</v>
      </c>
      <c r="H712" s="161" t="s">
        <v>64</v>
      </c>
      <c r="I712" s="162" t="s">
        <v>53</v>
      </c>
      <c r="J712" s="162"/>
      <c r="K712" s="162" t="s">
        <v>45</v>
      </c>
      <c r="L712" s="163" t="s">
        <v>2452</v>
      </c>
      <c r="M712" s="163">
        <v>5</v>
      </c>
      <c r="N712" s="49">
        <f t="shared" ref="N712:N718" si="276">O712/$R$8</f>
        <v>2.7221305679943435</v>
      </c>
      <c r="O712" s="47">
        <v>231</v>
      </c>
      <c r="P712" s="176">
        <f t="shared" si="272"/>
        <v>2.7221305679943435</v>
      </c>
      <c r="Q712" s="177">
        <f t="shared" si="273"/>
        <v>231</v>
      </c>
      <c r="R712" s="166"/>
      <c r="S712" s="167">
        <f t="shared" si="274"/>
        <v>0</v>
      </c>
      <c r="T712" s="168">
        <f t="shared" si="275"/>
        <v>0</v>
      </c>
      <c r="U712" s="169" t="s">
        <v>36</v>
      </c>
      <c r="V712" s="170" t="s">
        <v>2455</v>
      </c>
      <c r="W712" s="169"/>
      <c r="X712" s="160" t="s">
        <v>2472</v>
      </c>
      <c r="Y712" s="160"/>
      <c r="Z712" s="160" t="s">
        <v>45</v>
      </c>
      <c r="AA712" s="171" t="s">
        <v>2463</v>
      </c>
    </row>
    <row r="713" spans="1:27" s="172" customFormat="1" x14ac:dyDescent="0.35">
      <c r="A713" s="157">
        <v>30</v>
      </c>
      <c r="B713" s="158" t="s">
        <v>1175</v>
      </c>
      <c r="C713" s="159" t="s">
        <v>208</v>
      </c>
      <c r="D713" s="158" t="s">
        <v>876</v>
      </c>
      <c r="E713" s="160" t="s">
        <v>1173</v>
      </c>
      <c r="F713" s="160" t="s">
        <v>1174</v>
      </c>
      <c r="G713" s="160" t="s">
        <v>45</v>
      </c>
      <c r="H713" s="161" t="s">
        <v>64</v>
      </c>
      <c r="I713" s="162" t="s">
        <v>53</v>
      </c>
      <c r="J713" s="162"/>
      <c r="K713" s="162" t="s">
        <v>45</v>
      </c>
      <c r="L713" s="163" t="s">
        <v>2452</v>
      </c>
      <c r="M713" s="163">
        <v>5</v>
      </c>
      <c r="N713" s="49">
        <f t="shared" si="276"/>
        <v>2.7221305679943435</v>
      </c>
      <c r="O713" s="47">
        <v>231</v>
      </c>
      <c r="P713" s="176">
        <f t="shared" si="272"/>
        <v>2.7221305679943435</v>
      </c>
      <c r="Q713" s="177">
        <f t="shared" si="273"/>
        <v>231</v>
      </c>
      <c r="R713" s="166"/>
      <c r="S713" s="167">
        <f t="shared" si="274"/>
        <v>0</v>
      </c>
      <c r="T713" s="168">
        <f t="shared" si="275"/>
        <v>0</v>
      </c>
      <c r="U713" s="169" t="s">
        <v>36</v>
      </c>
      <c r="V713" s="170" t="s">
        <v>2455</v>
      </c>
      <c r="W713" s="169"/>
      <c r="X713" s="160" t="s">
        <v>2472</v>
      </c>
      <c r="Y713" s="160"/>
      <c r="Z713" s="160" t="s">
        <v>45</v>
      </c>
      <c r="AA713" s="171" t="s">
        <v>2463</v>
      </c>
    </row>
    <row r="714" spans="1:27" s="172" customFormat="1" x14ac:dyDescent="0.35">
      <c r="A714" s="157" t="s">
        <v>3900</v>
      </c>
      <c r="B714" s="158" t="s">
        <v>3256</v>
      </c>
      <c r="C714" s="159" t="s">
        <v>208</v>
      </c>
      <c r="D714" s="158" t="s">
        <v>876</v>
      </c>
      <c r="E714" s="173" t="s">
        <v>1173</v>
      </c>
      <c r="F714" s="173" t="s">
        <v>1174</v>
      </c>
      <c r="G714" s="173" t="s">
        <v>3382</v>
      </c>
      <c r="H714" s="174" t="s">
        <v>64</v>
      </c>
      <c r="I714" s="175" t="s">
        <v>53</v>
      </c>
      <c r="J714" s="175"/>
      <c r="K714" s="175"/>
      <c r="L714" s="163" t="s">
        <v>2452</v>
      </c>
      <c r="M714" s="163">
        <v>5</v>
      </c>
      <c r="N714" s="49">
        <f t="shared" si="276"/>
        <v>5.0082488805090737</v>
      </c>
      <c r="O714" s="47">
        <v>425</v>
      </c>
      <c r="P714" s="176">
        <f t="shared" si="272"/>
        <v>5.0082488805090737</v>
      </c>
      <c r="Q714" s="177">
        <f t="shared" si="273"/>
        <v>425</v>
      </c>
      <c r="R714" s="166"/>
      <c r="S714" s="167">
        <f t="shared" si="274"/>
        <v>0</v>
      </c>
      <c r="T714" s="168">
        <f t="shared" si="275"/>
        <v>0</v>
      </c>
      <c r="U714" s="169"/>
      <c r="V714" s="170" t="s">
        <v>2455</v>
      </c>
      <c r="W714" s="169"/>
      <c r="X714" s="160" t="s">
        <v>2472</v>
      </c>
      <c r="Y714" s="160"/>
      <c r="Z714" s="160"/>
      <c r="AA714" s="171" t="s">
        <v>2463</v>
      </c>
    </row>
    <row r="715" spans="1:27" s="172" customFormat="1" x14ac:dyDescent="0.35">
      <c r="A715" s="157" t="s">
        <v>3900</v>
      </c>
      <c r="B715" s="158" t="s">
        <v>3257</v>
      </c>
      <c r="C715" s="159" t="s">
        <v>208</v>
      </c>
      <c r="D715" s="158" t="s">
        <v>876</v>
      </c>
      <c r="E715" s="173" t="s">
        <v>1173</v>
      </c>
      <c r="F715" s="173" t="s">
        <v>1174</v>
      </c>
      <c r="G715" s="173" t="s">
        <v>3383</v>
      </c>
      <c r="H715" s="174" t="s">
        <v>64</v>
      </c>
      <c r="I715" s="175" t="s">
        <v>53</v>
      </c>
      <c r="J715" s="175"/>
      <c r="K715" s="175"/>
      <c r="L715" s="163" t="s">
        <v>2452</v>
      </c>
      <c r="M715" s="163">
        <v>5</v>
      </c>
      <c r="N715" s="49">
        <f t="shared" si="276"/>
        <v>3.1227904784350695</v>
      </c>
      <c r="O715" s="47">
        <v>265</v>
      </c>
      <c r="P715" s="176">
        <f t="shared" si="272"/>
        <v>3.1227904784350695</v>
      </c>
      <c r="Q715" s="177">
        <f t="shared" si="273"/>
        <v>265</v>
      </c>
      <c r="R715" s="166"/>
      <c r="S715" s="167">
        <f t="shared" si="274"/>
        <v>0</v>
      </c>
      <c r="T715" s="168">
        <f t="shared" si="275"/>
        <v>0</v>
      </c>
      <c r="U715" s="169"/>
      <c r="V715" s="170" t="s">
        <v>2455</v>
      </c>
      <c r="W715" s="169"/>
      <c r="X715" s="160"/>
      <c r="Y715" s="160"/>
      <c r="Z715" s="160"/>
      <c r="AA715" s="171" t="s">
        <v>2463</v>
      </c>
    </row>
    <row r="716" spans="1:27" s="172" customFormat="1" x14ac:dyDescent="0.35">
      <c r="A716" s="157" t="s">
        <v>3900</v>
      </c>
      <c r="B716" s="158" t="s">
        <v>1176</v>
      </c>
      <c r="C716" s="159" t="s">
        <v>208</v>
      </c>
      <c r="D716" s="158" t="s">
        <v>876</v>
      </c>
      <c r="E716" s="173" t="s">
        <v>1173</v>
      </c>
      <c r="F716" s="173" t="s">
        <v>1174</v>
      </c>
      <c r="G716" s="173" t="s">
        <v>1177</v>
      </c>
      <c r="H716" s="174" t="s">
        <v>64</v>
      </c>
      <c r="I716" s="175" t="s">
        <v>53</v>
      </c>
      <c r="J716" s="175"/>
      <c r="K716" s="175" t="s">
        <v>45</v>
      </c>
      <c r="L716" s="163" t="s">
        <v>2452</v>
      </c>
      <c r="M716" s="163">
        <v>5</v>
      </c>
      <c r="N716" s="49">
        <f t="shared" si="276"/>
        <v>3.735564459109121</v>
      </c>
      <c r="O716" s="47">
        <v>317</v>
      </c>
      <c r="P716" s="176">
        <f t="shared" si="272"/>
        <v>3.735564459109121</v>
      </c>
      <c r="Q716" s="177">
        <f t="shared" si="273"/>
        <v>317</v>
      </c>
      <c r="R716" s="166"/>
      <c r="S716" s="167">
        <f t="shared" si="274"/>
        <v>0</v>
      </c>
      <c r="T716" s="168">
        <f t="shared" si="275"/>
        <v>0</v>
      </c>
      <c r="U716" s="169" t="s">
        <v>36</v>
      </c>
      <c r="V716" s="170" t="s">
        <v>2455</v>
      </c>
      <c r="W716" s="169"/>
      <c r="X716" s="160" t="s">
        <v>2469</v>
      </c>
      <c r="Y716" s="160"/>
      <c r="Z716" s="160" t="s">
        <v>45</v>
      </c>
      <c r="AA716" s="171" t="s">
        <v>2463</v>
      </c>
    </row>
    <row r="717" spans="1:27" s="172" customFormat="1" x14ac:dyDescent="0.35">
      <c r="A717" s="157" t="s">
        <v>3900</v>
      </c>
      <c r="B717" s="158" t="s">
        <v>3258</v>
      </c>
      <c r="C717" s="159" t="s">
        <v>208</v>
      </c>
      <c r="D717" s="158" t="s">
        <v>876</v>
      </c>
      <c r="E717" s="173" t="s">
        <v>3384</v>
      </c>
      <c r="F717" s="173" t="s">
        <v>3385</v>
      </c>
      <c r="G717" s="173" t="s">
        <v>3386</v>
      </c>
      <c r="H717" s="174" t="s">
        <v>64</v>
      </c>
      <c r="I717" s="175" t="s">
        <v>53</v>
      </c>
      <c r="J717" s="175"/>
      <c r="K717" s="175"/>
      <c r="L717" s="163" t="s">
        <v>2452</v>
      </c>
      <c r="M717" s="163">
        <v>5</v>
      </c>
      <c r="N717" s="49">
        <f t="shared" si="276"/>
        <v>2.7221305679943435</v>
      </c>
      <c r="O717" s="47">
        <v>231</v>
      </c>
      <c r="P717" s="176">
        <f t="shared" si="272"/>
        <v>2.7221305679943435</v>
      </c>
      <c r="Q717" s="177">
        <f t="shared" si="273"/>
        <v>231</v>
      </c>
      <c r="R717" s="166"/>
      <c r="S717" s="167">
        <f t="shared" si="274"/>
        <v>0</v>
      </c>
      <c r="T717" s="168">
        <f t="shared" si="275"/>
        <v>0</v>
      </c>
      <c r="U717" s="169"/>
      <c r="V717" s="170" t="s">
        <v>2455</v>
      </c>
      <c r="W717" s="169"/>
      <c r="X717" s="160"/>
      <c r="Y717" s="160"/>
      <c r="Z717" s="160"/>
      <c r="AA717" s="171" t="s">
        <v>2463</v>
      </c>
    </row>
    <row r="718" spans="1:27" s="172" customFormat="1" x14ac:dyDescent="0.35">
      <c r="A718" s="157">
        <v>99</v>
      </c>
      <c r="B718" s="158" t="s">
        <v>3259</v>
      </c>
      <c r="C718" s="159" t="s">
        <v>208</v>
      </c>
      <c r="D718" s="158" t="s">
        <v>876</v>
      </c>
      <c r="E718" s="173" t="s">
        <v>3384</v>
      </c>
      <c r="F718" s="173" t="s">
        <v>3385</v>
      </c>
      <c r="G718" s="173" t="s">
        <v>3386</v>
      </c>
      <c r="H718" s="174" t="s">
        <v>50</v>
      </c>
      <c r="I718" s="175" t="s">
        <v>114</v>
      </c>
      <c r="J718" s="175"/>
      <c r="K718" s="175"/>
      <c r="L718" s="163" t="s">
        <v>2452</v>
      </c>
      <c r="M718" s="163">
        <v>1</v>
      </c>
      <c r="N718" s="49">
        <f t="shared" si="276"/>
        <v>5.9745463115720012</v>
      </c>
      <c r="O718" s="47">
        <v>507</v>
      </c>
      <c r="P718" s="176">
        <f t="shared" si="272"/>
        <v>5.9745463115720012</v>
      </c>
      <c r="Q718" s="177">
        <f t="shared" si="273"/>
        <v>507</v>
      </c>
      <c r="R718" s="166"/>
      <c r="S718" s="167">
        <f t="shared" si="274"/>
        <v>0</v>
      </c>
      <c r="T718" s="168">
        <f t="shared" si="275"/>
        <v>0</v>
      </c>
      <c r="U718" s="169"/>
      <c r="V718" s="170" t="s">
        <v>2455</v>
      </c>
      <c r="W718" s="169"/>
      <c r="X718" s="160"/>
      <c r="Y718" s="160"/>
      <c r="Z718" s="160"/>
      <c r="AA718" s="171" t="s">
        <v>2463</v>
      </c>
    </row>
    <row r="719" spans="1:27" s="172" customFormat="1" x14ac:dyDescent="0.35">
      <c r="A719" s="157">
        <v>30</v>
      </c>
      <c r="B719" s="158" t="s">
        <v>1178</v>
      </c>
      <c r="C719" s="159" t="s">
        <v>39</v>
      </c>
      <c r="D719" s="158" t="s">
        <v>876</v>
      </c>
      <c r="E719" s="173" t="s">
        <v>1179</v>
      </c>
      <c r="F719" s="173" t="s">
        <v>1180</v>
      </c>
      <c r="G719" s="173" t="s">
        <v>1181</v>
      </c>
      <c r="H719" s="174" t="s">
        <v>98</v>
      </c>
      <c r="I719" s="175" t="s">
        <v>114</v>
      </c>
      <c r="J719" s="175"/>
      <c r="K719" s="175" t="s">
        <v>45</v>
      </c>
      <c r="L719" s="163" t="s">
        <v>2453</v>
      </c>
      <c r="M719" s="163">
        <v>5</v>
      </c>
      <c r="N719" s="46">
        <v>7.8</v>
      </c>
      <c r="O719" s="47">
        <f>N719*$R$8</f>
        <v>661.90800000000002</v>
      </c>
      <c r="P719" s="164">
        <f t="shared" ref="P719:P721" si="277">IF($R$9="-",N719,IF($R$9="в кассу предприятия",N719,IF($R$9="на р/счет.",N719*1.075,"-")))</f>
        <v>7.8</v>
      </c>
      <c r="Q719" s="165">
        <f t="shared" ref="Q719:Q721" si="278">IF($R$9="-",O719,IF($R$9="в кассу предприятия",O719,IF($R$9="на р/счет.",O719*1.075,"-")))</f>
        <v>661.90800000000002</v>
      </c>
      <c r="R719" s="166"/>
      <c r="S719" s="167">
        <f t="shared" si="274"/>
        <v>0</v>
      </c>
      <c r="T719" s="168">
        <f t="shared" si="275"/>
        <v>0</v>
      </c>
      <c r="U719" s="169"/>
      <c r="V719" s="170" t="s">
        <v>2455</v>
      </c>
      <c r="W719" s="169" t="s">
        <v>2487</v>
      </c>
      <c r="X719" s="160" t="s">
        <v>2469</v>
      </c>
      <c r="Y719" s="160"/>
      <c r="Z719" s="160" t="s">
        <v>45</v>
      </c>
      <c r="AA719" s="171" t="s">
        <v>2463</v>
      </c>
    </row>
    <row r="720" spans="1:27" s="126" customFormat="1" hidden="1" x14ac:dyDescent="0.35">
      <c r="A720" s="144">
        <v>0</v>
      </c>
      <c r="B720" s="109" t="s">
        <v>3260</v>
      </c>
      <c r="C720" s="127" t="s">
        <v>208</v>
      </c>
      <c r="D720" s="109" t="s">
        <v>876</v>
      </c>
      <c r="E720" s="132" t="s">
        <v>3387</v>
      </c>
      <c r="F720" s="132" t="s">
        <v>3388</v>
      </c>
      <c r="G720" s="132" t="s">
        <v>1920</v>
      </c>
      <c r="H720" s="133" t="s">
        <v>64</v>
      </c>
      <c r="I720" s="134"/>
      <c r="J720" s="134"/>
      <c r="K720" s="134"/>
      <c r="L720" s="114" t="s">
        <v>2452</v>
      </c>
      <c r="M720" s="114">
        <v>5</v>
      </c>
      <c r="N720" s="151">
        <f t="shared" ref="N720:N721" si="279">O720/$R$8</f>
        <v>3.382041008720245</v>
      </c>
      <c r="O720" s="149">
        <v>287</v>
      </c>
      <c r="P720" s="135">
        <f t="shared" si="277"/>
        <v>3.382041008720245</v>
      </c>
      <c r="Q720" s="136">
        <f t="shared" si="278"/>
        <v>287</v>
      </c>
      <c r="R720" s="120"/>
      <c r="S720" s="121">
        <f t="shared" si="274"/>
        <v>0</v>
      </c>
      <c r="T720" s="122">
        <f t="shared" si="275"/>
        <v>0</v>
      </c>
      <c r="U720" s="129"/>
      <c r="V720" s="124" t="s">
        <v>2455</v>
      </c>
      <c r="W720" s="129"/>
      <c r="X720" s="115"/>
      <c r="Y720" s="115"/>
      <c r="Z720" s="115"/>
      <c r="AA720" s="125" t="s">
        <v>2463</v>
      </c>
    </row>
    <row r="721" spans="1:27" s="172" customFormat="1" x14ac:dyDescent="0.35">
      <c r="A721" s="157" t="s">
        <v>3900</v>
      </c>
      <c r="B721" s="158" t="s">
        <v>3261</v>
      </c>
      <c r="C721" s="159" t="s">
        <v>208</v>
      </c>
      <c r="D721" s="158" t="s">
        <v>876</v>
      </c>
      <c r="E721" s="173" t="s">
        <v>3387</v>
      </c>
      <c r="F721" s="173" t="s">
        <v>3388</v>
      </c>
      <c r="G721" s="173"/>
      <c r="H721" s="174" t="s">
        <v>64</v>
      </c>
      <c r="I721" s="175" t="s">
        <v>53</v>
      </c>
      <c r="J721" s="175"/>
      <c r="K721" s="175"/>
      <c r="L721" s="163" t="s">
        <v>2452</v>
      </c>
      <c r="M721" s="163">
        <v>5</v>
      </c>
      <c r="N721" s="49">
        <f t="shared" si="279"/>
        <v>3.1227904784350695</v>
      </c>
      <c r="O721" s="47">
        <v>265</v>
      </c>
      <c r="P721" s="176">
        <f t="shared" si="277"/>
        <v>3.1227904784350695</v>
      </c>
      <c r="Q721" s="177">
        <f t="shared" si="278"/>
        <v>265</v>
      </c>
      <c r="R721" s="166"/>
      <c r="S721" s="167">
        <f t="shared" si="274"/>
        <v>0</v>
      </c>
      <c r="T721" s="168">
        <f t="shared" si="275"/>
        <v>0</v>
      </c>
      <c r="U721" s="169"/>
      <c r="V721" s="170" t="s">
        <v>2455</v>
      </c>
      <c r="W721" s="169"/>
      <c r="X721" s="160"/>
      <c r="Y721" s="160"/>
      <c r="Z721" s="160"/>
      <c r="AA721" s="171" t="s">
        <v>2463</v>
      </c>
    </row>
    <row r="722" spans="1:27" s="126" customFormat="1" hidden="1" x14ac:dyDescent="0.35">
      <c r="A722" s="144">
        <v>0</v>
      </c>
      <c r="B722" s="109" t="s">
        <v>1182</v>
      </c>
      <c r="C722" s="110" t="s">
        <v>39</v>
      </c>
      <c r="D722" s="109" t="s">
        <v>876</v>
      </c>
      <c r="E722" s="111" t="s">
        <v>1183</v>
      </c>
      <c r="F722" s="111" t="s">
        <v>1184</v>
      </c>
      <c r="G722" s="111" t="s">
        <v>1185</v>
      </c>
      <c r="H722" s="112" t="s">
        <v>98</v>
      </c>
      <c r="I722" s="113" t="s">
        <v>53</v>
      </c>
      <c r="J722" s="113"/>
      <c r="K722" s="113" t="s">
        <v>45</v>
      </c>
      <c r="L722" s="114" t="s">
        <v>2453</v>
      </c>
      <c r="M722" s="114">
        <v>5</v>
      </c>
      <c r="N722" s="148">
        <v>7.8</v>
      </c>
      <c r="O722" s="149">
        <f t="shared" ref="O722:O727" si="280">N722*$R$8</f>
        <v>661.90800000000002</v>
      </c>
      <c r="P722" s="118">
        <f t="shared" ref="P722:P729" si="281">IF($R$9="-",N722,IF($R$9="в кассу предприятия",N722,IF($R$9="на р/счет.",N722*1.075,"-")))</f>
        <v>7.8</v>
      </c>
      <c r="Q722" s="119">
        <f t="shared" ref="Q722:Q729" si="282">IF($R$9="-",O722,IF($R$9="в кассу предприятия",O722,IF($R$9="на р/счет.",O722*1.075,"-")))</f>
        <v>661.90800000000002</v>
      </c>
      <c r="R722" s="120"/>
      <c r="S722" s="121">
        <f t="shared" si="274"/>
        <v>0</v>
      </c>
      <c r="T722" s="122">
        <f t="shared" si="275"/>
        <v>0</v>
      </c>
      <c r="U722" s="123"/>
      <c r="V722" s="124" t="s">
        <v>2455</v>
      </c>
      <c r="W722" s="123" t="s">
        <v>2487</v>
      </c>
      <c r="X722" s="115" t="s">
        <v>2469</v>
      </c>
      <c r="Y722" s="115"/>
      <c r="Z722" s="115" t="s">
        <v>45</v>
      </c>
      <c r="AA722" s="125" t="s">
        <v>2463</v>
      </c>
    </row>
    <row r="723" spans="1:27" s="126" customFormat="1" hidden="1" x14ac:dyDescent="0.35">
      <c r="A723" s="144">
        <v>0</v>
      </c>
      <c r="B723" s="109" t="s">
        <v>1186</v>
      </c>
      <c r="C723" s="110" t="s">
        <v>39</v>
      </c>
      <c r="D723" s="109" t="s">
        <v>876</v>
      </c>
      <c r="E723" s="115" t="s">
        <v>1187</v>
      </c>
      <c r="F723" s="115" t="s">
        <v>1188</v>
      </c>
      <c r="G723" s="115" t="s">
        <v>1189</v>
      </c>
      <c r="H723" s="116" t="s">
        <v>64</v>
      </c>
      <c r="I723" s="117" t="s">
        <v>53</v>
      </c>
      <c r="J723" s="117"/>
      <c r="K723" s="117" t="s">
        <v>45</v>
      </c>
      <c r="L723" s="114" t="s">
        <v>2453</v>
      </c>
      <c r="M723" s="114">
        <v>5</v>
      </c>
      <c r="N723" s="148">
        <v>12.03</v>
      </c>
      <c r="O723" s="149">
        <f t="shared" si="280"/>
        <v>1020.8657999999999</v>
      </c>
      <c r="P723" s="118">
        <f t="shared" si="281"/>
        <v>12.03</v>
      </c>
      <c r="Q723" s="119">
        <f t="shared" si="282"/>
        <v>1020.8657999999999</v>
      </c>
      <c r="R723" s="120"/>
      <c r="S723" s="121">
        <f t="shared" si="274"/>
        <v>0</v>
      </c>
      <c r="T723" s="122">
        <f t="shared" si="275"/>
        <v>0</v>
      </c>
      <c r="U723" s="123"/>
      <c r="V723" s="124" t="s">
        <v>2455</v>
      </c>
      <c r="W723" s="123"/>
      <c r="X723" s="115" t="s">
        <v>2469</v>
      </c>
      <c r="Y723" s="115"/>
      <c r="Z723" s="115" t="s">
        <v>45</v>
      </c>
      <c r="AA723" s="125" t="s">
        <v>2463</v>
      </c>
    </row>
    <row r="724" spans="1:27" s="126" customFormat="1" hidden="1" x14ac:dyDescent="0.35">
      <c r="A724" s="144">
        <v>0</v>
      </c>
      <c r="B724" s="109" t="s">
        <v>1190</v>
      </c>
      <c r="C724" s="110" t="s">
        <v>39</v>
      </c>
      <c r="D724" s="109" t="s">
        <v>876</v>
      </c>
      <c r="E724" s="115" t="s">
        <v>1187</v>
      </c>
      <c r="F724" s="115" t="s">
        <v>1188</v>
      </c>
      <c r="G724" s="115" t="s">
        <v>532</v>
      </c>
      <c r="H724" s="116" t="s">
        <v>64</v>
      </c>
      <c r="I724" s="117" t="s">
        <v>53</v>
      </c>
      <c r="J724" s="117"/>
      <c r="K724" s="117" t="s">
        <v>45</v>
      </c>
      <c r="L724" s="114" t="s">
        <v>2453</v>
      </c>
      <c r="M724" s="114">
        <v>5</v>
      </c>
      <c r="N724" s="148">
        <v>12.879999999999999</v>
      </c>
      <c r="O724" s="149">
        <f t="shared" si="280"/>
        <v>1092.9967999999999</v>
      </c>
      <c r="P724" s="118">
        <f t="shared" si="281"/>
        <v>12.879999999999999</v>
      </c>
      <c r="Q724" s="119">
        <f t="shared" si="282"/>
        <v>1092.9967999999999</v>
      </c>
      <c r="R724" s="120"/>
      <c r="S724" s="121">
        <f t="shared" si="274"/>
        <v>0</v>
      </c>
      <c r="T724" s="122">
        <f t="shared" si="275"/>
        <v>0</v>
      </c>
      <c r="U724" s="123"/>
      <c r="V724" s="124" t="s">
        <v>2455</v>
      </c>
      <c r="W724" s="123"/>
      <c r="X724" s="115" t="s">
        <v>2469</v>
      </c>
      <c r="Y724" s="115"/>
      <c r="Z724" s="115" t="s">
        <v>45</v>
      </c>
      <c r="AA724" s="125" t="s">
        <v>2463</v>
      </c>
    </row>
    <row r="725" spans="1:27" s="126" customFormat="1" hidden="1" x14ac:dyDescent="0.35">
      <c r="A725" s="144">
        <v>0</v>
      </c>
      <c r="B725" s="109" t="s">
        <v>1191</v>
      </c>
      <c r="C725" s="110" t="s">
        <v>39</v>
      </c>
      <c r="D725" s="109" t="s">
        <v>876</v>
      </c>
      <c r="E725" s="115" t="s">
        <v>1187</v>
      </c>
      <c r="F725" s="115" t="s">
        <v>1188</v>
      </c>
      <c r="G725" s="115" t="s">
        <v>1192</v>
      </c>
      <c r="H725" s="116" t="s">
        <v>64</v>
      </c>
      <c r="I725" s="117" t="s">
        <v>53</v>
      </c>
      <c r="J725" s="117"/>
      <c r="K725" s="117" t="s">
        <v>45</v>
      </c>
      <c r="L725" s="114" t="s">
        <v>2453</v>
      </c>
      <c r="M725" s="114">
        <v>5</v>
      </c>
      <c r="N725" s="148">
        <v>15.56</v>
      </c>
      <c r="O725" s="149">
        <f t="shared" si="280"/>
        <v>1320.4216000000001</v>
      </c>
      <c r="P725" s="118">
        <f t="shared" si="281"/>
        <v>15.56</v>
      </c>
      <c r="Q725" s="119">
        <f t="shared" si="282"/>
        <v>1320.4216000000001</v>
      </c>
      <c r="R725" s="120"/>
      <c r="S725" s="121">
        <f t="shared" si="274"/>
        <v>0</v>
      </c>
      <c r="T725" s="122">
        <f t="shared" si="275"/>
        <v>0</v>
      </c>
      <c r="U725" s="123"/>
      <c r="V725" s="124" t="s">
        <v>2455</v>
      </c>
      <c r="W725" s="123"/>
      <c r="X725" s="115" t="s">
        <v>2469</v>
      </c>
      <c r="Y725" s="115"/>
      <c r="Z725" s="115" t="s">
        <v>45</v>
      </c>
      <c r="AA725" s="125" t="s">
        <v>2463</v>
      </c>
    </row>
    <row r="726" spans="1:27" s="126" customFormat="1" hidden="1" x14ac:dyDescent="0.35">
      <c r="A726" s="144">
        <v>0</v>
      </c>
      <c r="B726" s="109" t="s">
        <v>1193</v>
      </c>
      <c r="C726" s="110" t="s">
        <v>39</v>
      </c>
      <c r="D726" s="109" t="s">
        <v>876</v>
      </c>
      <c r="E726" s="115" t="s">
        <v>1194</v>
      </c>
      <c r="F726" s="115" t="s">
        <v>1195</v>
      </c>
      <c r="G726" s="115" t="s">
        <v>1196</v>
      </c>
      <c r="H726" s="116" t="s">
        <v>64</v>
      </c>
      <c r="I726" s="117" t="s">
        <v>103</v>
      </c>
      <c r="J726" s="117"/>
      <c r="K726" s="117" t="s">
        <v>45</v>
      </c>
      <c r="L726" s="114" t="s">
        <v>2453</v>
      </c>
      <c r="M726" s="114">
        <v>5</v>
      </c>
      <c r="N726" s="148">
        <v>12.49</v>
      </c>
      <c r="O726" s="149">
        <f t="shared" si="280"/>
        <v>1059.9014</v>
      </c>
      <c r="P726" s="118">
        <f t="shared" si="281"/>
        <v>12.49</v>
      </c>
      <c r="Q726" s="119">
        <f t="shared" si="282"/>
        <v>1059.9014</v>
      </c>
      <c r="R726" s="120"/>
      <c r="S726" s="121">
        <f t="shared" si="274"/>
        <v>0</v>
      </c>
      <c r="T726" s="122">
        <f t="shared" si="275"/>
        <v>0</v>
      </c>
      <c r="U726" s="123"/>
      <c r="V726" s="124" t="s">
        <v>2455</v>
      </c>
      <c r="W726" s="123"/>
      <c r="X726" s="115" t="s">
        <v>2469</v>
      </c>
      <c r="Y726" s="115"/>
      <c r="Z726" s="115" t="s">
        <v>45</v>
      </c>
      <c r="AA726" s="125" t="s">
        <v>2463</v>
      </c>
    </row>
    <row r="727" spans="1:27" s="126" customFormat="1" hidden="1" x14ac:dyDescent="0.35">
      <c r="A727" s="144">
        <v>0</v>
      </c>
      <c r="B727" s="109" t="s">
        <v>1197</v>
      </c>
      <c r="C727" s="110" t="s">
        <v>39</v>
      </c>
      <c r="D727" s="109" t="s">
        <v>876</v>
      </c>
      <c r="E727" s="115" t="s">
        <v>1198</v>
      </c>
      <c r="F727" s="115" t="s">
        <v>1199</v>
      </c>
      <c r="G727" s="115" t="s">
        <v>1200</v>
      </c>
      <c r="H727" s="116" t="s">
        <v>64</v>
      </c>
      <c r="I727" s="117" t="s">
        <v>103</v>
      </c>
      <c r="J727" s="117"/>
      <c r="K727" s="117" t="s">
        <v>45</v>
      </c>
      <c r="L727" s="114" t="s">
        <v>2453</v>
      </c>
      <c r="M727" s="114">
        <v>5</v>
      </c>
      <c r="N727" s="46">
        <v>12.49</v>
      </c>
      <c r="O727" s="47">
        <f t="shared" si="280"/>
        <v>1059.9014</v>
      </c>
      <c r="P727" s="118">
        <f t="shared" si="281"/>
        <v>12.49</v>
      </c>
      <c r="Q727" s="119">
        <f t="shared" si="282"/>
        <v>1059.9014</v>
      </c>
      <c r="R727" s="120"/>
      <c r="S727" s="121">
        <f t="shared" si="274"/>
        <v>0</v>
      </c>
      <c r="T727" s="122">
        <f t="shared" si="275"/>
        <v>0</v>
      </c>
      <c r="U727" s="123"/>
      <c r="V727" s="124" t="s">
        <v>2455</v>
      </c>
      <c r="W727" s="123"/>
      <c r="X727" s="115" t="s">
        <v>2469</v>
      </c>
      <c r="Y727" s="115"/>
      <c r="Z727" s="115" t="s">
        <v>45</v>
      </c>
      <c r="AA727" s="147" t="s">
        <v>2463</v>
      </c>
    </row>
    <row r="728" spans="1:27" s="172" customFormat="1" x14ac:dyDescent="0.35">
      <c r="A728" s="157">
        <v>50</v>
      </c>
      <c r="B728" s="158" t="s">
        <v>3262</v>
      </c>
      <c r="C728" s="159" t="s">
        <v>208</v>
      </c>
      <c r="D728" s="158" t="s">
        <v>876</v>
      </c>
      <c r="E728" s="173" t="s">
        <v>3389</v>
      </c>
      <c r="F728" s="173" t="s">
        <v>3390</v>
      </c>
      <c r="G728" s="173"/>
      <c r="H728" s="174" t="s">
        <v>64</v>
      </c>
      <c r="I728" s="175" t="s">
        <v>53</v>
      </c>
      <c r="J728" s="175"/>
      <c r="K728" s="175"/>
      <c r="L728" s="163" t="s">
        <v>2452</v>
      </c>
      <c r="M728" s="163">
        <v>5</v>
      </c>
      <c r="N728" s="49">
        <f t="shared" ref="N728:N729" si="283">O728/$R$8</f>
        <v>2.769267028046194</v>
      </c>
      <c r="O728" s="47">
        <v>235</v>
      </c>
      <c r="P728" s="176">
        <f t="shared" si="281"/>
        <v>2.769267028046194</v>
      </c>
      <c r="Q728" s="177">
        <f t="shared" si="282"/>
        <v>235</v>
      </c>
      <c r="R728" s="166"/>
      <c r="S728" s="167">
        <f t="shared" si="274"/>
        <v>0</v>
      </c>
      <c r="T728" s="168">
        <f t="shared" si="275"/>
        <v>0</v>
      </c>
      <c r="U728" s="169"/>
      <c r="V728" s="170" t="s">
        <v>2455</v>
      </c>
      <c r="W728" s="169"/>
      <c r="X728" s="160" t="s">
        <v>2472</v>
      </c>
      <c r="Y728" s="160"/>
      <c r="Z728" s="160"/>
      <c r="AA728" s="171" t="s">
        <v>2463</v>
      </c>
    </row>
    <row r="729" spans="1:27" s="172" customFormat="1" x14ac:dyDescent="0.35">
      <c r="A729" s="157" t="s">
        <v>3900</v>
      </c>
      <c r="B729" s="158" t="s">
        <v>3263</v>
      </c>
      <c r="C729" s="159" t="s">
        <v>208</v>
      </c>
      <c r="D729" s="158" t="s">
        <v>876</v>
      </c>
      <c r="E729" s="173" t="s">
        <v>3389</v>
      </c>
      <c r="F729" s="173" t="s">
        <v>3390</v>
      </c>
      <c r="G729" s="173"/>
      <c r="H729" s="174" t="s">
        <v>50</v>
      </c>
      <c r="I729" s="175" t="s">
        <v>176</v>
      </c>
      <c r="J729" s="175"/>
      <c r="K729" s="175"/>
      <c r="L729" s="163" t="s">
        <v>2452</v>
      </c>
      <c r="M729" s="163">
        <v>1</v>
      </c>
      <c r="N729" s="49">
        <f t="shared" si="283"/>
        <v>4.7018618901720481</v>
      </c>
      <c r="O729" s="47">
        <v>399</v>
      </c>
      <c r="P729" s="176">
        <f t="shared" si="281"/>
        <v>4.7018618901720481</v>
      </c>
      <c r="Q729" s="177">
        <f t="shared" si="282"/>
        <v>399</v>
      </c>
      <c r="R729" s="166"/>
      <c r="S729" s="167">
        <f t="shared" si="274"/>
        <v>0</v>
      </c>
      <c r="T729" s="168">
        <f t="shared" si="275"/>
        <v>0</v>
      </c>
      <c r="U729" s="169"/>
      <c r="V729" s="170" t="s">
        <v>2455</v>
      </c>
      <c r="W729" s="169"/>
      <c r="X729" s="160" t="s">
        <v>2472</v>
      </c>
      <c r="Y729" s="160"/>
      <c r="Z729" s="160"/>
      <c r="AA729" s="171" t="s">
        <v>2463</v>
      </c>
    </row>
    <row r="730" spans="1:27" s="172" customFormat="1" x14ac:dyDescent="0.35">
      <c r="A730" s="157">
        <v>10</v>
      </c>
      <c r="B730" s="158" t="s">
        <v>1201</v>
      </c>
      <c r="C730" s="159" t="s">
        <v>39</v>
      </c>
      <c r="D730" s="158" t="s">
        <v>876</v>
      </c>
      <c r="E730" s="160" t="s">
        <v>1202</v>
      </c>
      <c r="F730" s="160" t="s">
        <v>1203</v>
      </c>
      <c r="G730" s="160" t="s">
        <v>1204</v>
      </c>
      <c r="H730" s="161" t="s">
        <v>98</v>
      </c>
      <c r="I730" s="162" t="s">
        <v>103</v>
      </c>
      <c r="J730" s="162"/>
      <c r="K730" s="162" t="s">
        <v>45</v>
      </c>
      <c r="L730" s="163" t="s">
        <v>2453</v>
      </c>
      <c r="M730" s="163">
        <v>5</v>
      </c>
      <c r="N730" s="46">
        <v>7.1099999999999994</v>
      </c>
      <c r="O730" s="47">
        <f t="shared" ref="O730:O731" si="284">N730*$R$8</f>
        <v>603.35459999999989</v>
      </c>
      <c r="P730" s="164">
        <f t="shared" ref="P730:P733" si="285">IF($R$9="-",N730,IF($R$9="в кассу предприятия",N730,IF($R$9="на р/счет.",N730*1.075,"-")))</f>
        <v>7.1099999999999994</v>
      </c>
      <c r="Q730" s="165">
        <f t="shared" ref="Q730:Q733" si="286">IF($R$9="-",O730,IF($R$9="в кассу предприятия",O730,IF($R$9="на р/счет.",O730*1.075,"-")))</f>
        <v>603.35459999999989</v>
      </c>
      <c r="R730" s="166"/>
      <c r="S730" s="167">
        <f t="shared" si="274"/>
        <v>0</v>
      </c>
      <c r="T730" s="168">
        <f t="shared" si="275"/>
        <v>0</v>
      </c>
      <c r="U730" s="169"/>
      <c r="V730" s="170" t="s">
        <v>2455</v>
      </c>
      <c r="W730" s="169"/>
      <c r="X730" s="160" t="s">
        <v>2469</v>
      </c>
      <c r="Y730" s="160"/>
      <c r="Z730" s="160" t="s">
        <v>45</v>
      </c>
      <c r="AA730" s="171" t="s">
        <v>2463</v>
      </c>
    </row>
    <row r="731" spans="1:27" s="126" customFormat="1" hidden="1" x14ac:dyDescent="0.35">
      <c r="A731" s="144">
        <v>0</v>
      </c>
      <c r="B731" s="109" t="s">
        <v>1205</v>
      </c>
      <c r="C731" s="110" t="s">
        <v>39</v>
      </c>
      <c r="D731" s="109" t="s">
        <v>876</v>
      </c>
      <c r="E731" s="115" t="s">
        <v>1206</v>
      </c>
      <c r="F731" s="115" t="s">
        <v>1203</v>
      </c>
      <c r="G731" s="115" t="s">
        <v>1207</v>
      </c>
      <c r="H731" s="116" t="s">
        <v>98</v>
      </c>
      <c r="I731" s="117" t="s">
        <v>45</v>
      </c>
      <c r="J731" s="117"/>
      <c r="K731" s="117" t="s">
        <v>45</v>
      </c>
      <c r="L731" s="114" t="s">
        <v>2453</v>
      </c>
      <c r="M731" s="114">
        <v>5</v>
      </c>
      <c r="N731" s="148">
        <v>7.17</v>
      </c>
      <c r="O731" s="149">
        <f t="shared" si="284"/>
        <v>608.44619999999998</v>
      </c>
      <c r="P731" s="118">
        <f t="shared" si="285"/>
        <v>7.17</v>
      </c>
      <c r="Q731" s="119">
        <f t="shared" si="286"/>
        <v>608.44619999999998</v>
      </c>
      <c r="R731" s="120"/>
      <c r="S731" s="121">
        <f t="shared" si="274"/>
        <v>0</v>
      </c>
      <c r="T731" s="122">
        <f t="shared" si="275"/>
        <v>0</v>
      </c>
      <c r="U731" s="123"/>
      <c r="V731" s="124" t="s">
        <v>2455</v>
      </c>
      <c r="W731" s="114"/>
      <c r="X731" s="115" t="s">
        <v>2469</v>
      </c>
      <c r="Y731" s="115"/>
      <c r="Z731" s="115" t="s">
        <v>45</v>
      </c>
      <c r="AA731" s="125" t="s">
        <v>2463</v>
      </c>
    </row>
    <row r="732" spans="1:27" s="172" customFormat="1" x14ac:dyDescent="0.35">
      <c r="A732" s="157">
        <v>52</v>
      </c>
      <c r="B732" s="158" t="s">
        <v>1208</v>
      </c>
      <c r="C732" s="159" t="s">
        <v>208</v>
      </c>
      <c r="D732" s="158" t="s">
        <v>876</v>
      </c>
      <c r="E732" s="160" t="s">
        <v>1209</v>
      </c>
      <c r="F732" s="160" t="s">
        <v>1210</v>
      </c>
      <c r="G732" s="160" t="s">
        <v>1211</v>
      </c>
      <c r="H732" s="161" t="s">
        <v>368</v>
      </c>
      <c r="I732" s="162" t="s">
        <v>45</v>
      </c>
      <c r="J732" s="162"/>
      <c r="K732" s="162" t="s">
        <v>45</v>
      </c>
      <c r="L732" s="163" t="s">
        <v>2452</v>
      </c>
      <c r="M732" s="163">
        <v>5</v>
      </c>
      <c r="N732" s="49">
        <f t="shared" ref="N732:N733" si="287">O732/$R$8</f>
        <v>2.5335847277869434</v>
      </c>
      <c r="O732" s="47">
        <v>215</v>
      </c>
      <c r="P732" s="176">
        <f t="shared" si="285"/>
        <v>2.5335847277869434</v>
      </c>
      <c r="Q732" s="177">
        <f t="shared" si="286"/>
        <v>215</v>
      </c>
      <c r="R732" s="166"/>
      <c r="S732" s="167">
        <f t="shared" si="274"/>
        <v>0</v>
      </c>
      <c r="T732" s="168">
        <f t="shared" si="275"/>
        <v>0</v>
      </c>
      <c r="U732" s="169" t="s">
        <v>36</v>
      </c>
      <c r="V732" s="170" t="s">
        <v>2456</v>
      </c>
      <c r="W732" s="169"/>
      <c r="X732" s="160" t="s">
        <v>2472</v>
      </c>
      <c r="Y732" s="160"/>
      <c r="Z732" s="160" t="s">
        <v>45</v>
      </c>
      <c r="AA732" s="171" t="s">
        <v>2463</v>
      </c>
    </row>
    <row r="733" spans="1:27" s="172" customFormat="1" x14ac:dyDescent="0.35">
      <c r="A733" s="157">
        <v>50</v>
      </c>
      <c r="B733" s="158" t="s">
        <v>1212</v>
      </c>
      <c r="C733" s="159" t="s">
        <v>208</v>
      </c>
      <c r="D733" s="158" t="s">
        <v>876</v>
      </c>
      <c r="E733" s="160" t="s">
        <v>1209</v>
      </c>
      <c r="F733" s="160" t="s">
        <v>1210</v>
      </c>
      <c r="G733" s="160" t="s">
        <v>1211</v>
      </c>
      <c r="H733" s="161" t="s">
        <v>64</v>
      </c>
      <c r="I733" s="162" t="s">
        <v>281</v>
      </c>
      <c r="J733" s="162"/>
      <c r="K733" s="162" t="s">
        <v>45</v>
      </c>
      <c r="L733" s="163" t="s">
        <v>2452</v>
      </c>
      <c r="M733" s="163">
        <v>5</v>
      </c>
      <c r="N733" s="49">
        <f t="shared" si="287"/>
        <v>2.7221305679943435</v>
      </c>
      <c r="O733" s="47">
        <v>231</v>
      </c>
      <c r="P733" s="176">
        <f t="shared" si="285"/>
        <v>2.7221305679943435</v>
      </c>
      <c r="Q733" s="177">
        <f t="shared" si="286"/>
        <v>231</v>
      </c>
      <c r="R733" s="166"/>
      <c r="S733" s="167">
        <f t="shared" si="274"/>
        <v>0</v>
      </c>
      <c r="T733" s="168">
        <f t="shared" si="275"/>
        <v>0</v>
      </c>
      <c r="U733" s="169" t="s">
        <v>36</v>
      </c>
      <c r="V733" s="170" t="s">
        <v>2455</v>
      </c>
      <c r="W733" s="169"/>
      <c r="X733" s="160" t="s">
        <v>2472</v>
      </c>
      <c r="Y733" s="160"/>
      <c r="Z733" s="160" t="s">
        <v>45</v>
      </c>
      <c r="AA733" s="171" t="s">
        <v>2463</v>
      </c>
    </row>
    <row r="734" spans="1:27" s="172" customFormat="1" x14ac:dyDescent="0.35">
      <c r="A734" s="157">
        <v>50</v>
      </c>
      <c r="B734" s="158" t="s">
        <v>1213</v>
      </c>
      <c r="C734" s="159" t="s">
        <v>39</v>
      </c>
      <c r="D734" s="158" t="s">
        <v>876</v>
      </c>
      <c r="E734" s="160" t="s">
        <v>1209</v>
      </c>
      <c r="F734" s="160" t="s">
        <v>1210</v>
      </c>
      <c r="G734" s="160" t="s">
        <v>1214</v>
      </c>
      <c r="H734" s="161" t="s">
        <v>64</v>
      </c>
      <c r="I734" s="162" t="s">
        <v>58</v>
      </c>
      <c r="J734" s="162"/>
      <c r="K734" s="162" t="s">
        <v>45</v>
      </c>
      <c r="L734" s="163" t="s">
        <v>2451</v>
      </c>
      <c r="M734" s="163">
        <v>5</v>
      </c>
      <c r="N734" s="46">
        <v>11.11</v>
      </c>
      <c r="O734" s="47">
        <f t="shared" ref="O734:O736" si="288">N734*$R$8</f>
        <v>942.79459999999995</v>
      </c>
      <c r="P734" s="164">
        <f t="shared" ref="P734:P738" si="289">IF($R$9="-",N734,IF($R$9="в кассу предприятия",N734,IF($R$9="на р/счет.",N734*1.075,"-")))</f>
        <v>11.11</v>
      </c>
      <c r="Q734" s="165">
        <f t="shared" ref="Q734:Q738" si="290">IF($R$9="-",O734,IF($R$9="в кассу предприятия",O734,IF($R$9="на р/счет.",O734*1.075,"-")))</f>
        <v>942.79459999999995</v>
      </c>
      <c r="R734" s="166"/>
      <c r="S734" s="167">
        <f t="shared" si="274"/>
        <v>0</v>
      </c>
      <c r="T734" s="168">
        <f t="shared" si="275"/>
        <v>0</v>
      </c>
      <c r="U734" s="169"/>
      <c r="V734" s="170" t="s">
        <v>2455</v>
      </c>
      <c r="W734" s="169"/>
      <c r="X734" s="160" t="s">
        <v>2469</v>
      </c>
      <c r="Y734" s="160"/>
      <c r="Z734" s="160" t="s">
        <v>2825</v>
      </c>
      <c r="AA734" s="171" t="s">
        <v>2463</v>
      </c>
    </row>
    <row r="735" spans="1:27" s="172" customFormat="1" x14ac:dyDescent="0.35">
      <c r="A735" s="157">
        <v>24</v>
      </c>
      <c r="B735" s="158" t="s">
        <v>1215</v>
      </c>
      <c r="C735" s="159" t="s">
        <v>39</v>
      </c>
      <c r="D735" s="158" t="s">
        <v>876</v>
      </c>
      <c r="E735" s="160" t="s">
        <v>1209</v>
      </c>
      <c r="F735" s="160" t="s">
        <v>1210</v>
      </c>
      <c r="G735" s="160" t="s">
        <v>1216</v>
      </c>
      <c r="H735" s="161" t="s">
        <v>368</v>
      </c>
      <c r="I735" s="162" t="s">
        <v>78</v>
      </c>
      <c r="J735" s="162"/>
      <c r="K735" s="162" t="s">
        <v>45</v>
      </c>
      <c r="L735" s="163" t="s">
        <v>2451</v>
      </c>
      <c r="M735" s="163">
        <v>5</v>
      </c>
      <c r="N735" s="46">
        <v>6.3199999999999994</v>
      </c>
      <c r="O735" s="47">
        <f t="shared" si="288"/>
        <v>536.31519999999989</v>
      </c>
      <c r="P735" s="164">
        <f t="shared" si="289"/>
        <v>6.3199999999999994</v>
      </c>
      <c r="Q735" s="165">
        <f t="shared" si="290"/>
        <v>536.31519999999989</v>
      </c>
      <c r="R735" s="166"/>
      <c r="S735" s="167">
        <f t="shared" si="274"/>
        <v>0</v>
      </c>
      <c r="T735" s="168">
        <f t="shared" si="275"/>
        <v>0</v>
      </c>
      <c r="U735" s="169"/>
      <c r="V735" s="170" t="s">
        <v>2455</v>
      </c>
      <c r="W735" s="169"/>
      <c r="X735" s="160" t="s">
        <v>2469</v>
      </c>
      <c r="Y735" s="160"/>
      <c r="Z735" s="160" t="s">
        <v>2826</v>
      </c>
      <c r="AA735" s="171" t="s">
        <v>2463</v>
      </c>
    </row>
    <row r="736" spans="1:27" s="172" customFormat="1" x14ac:dyDescent="0.35">
      <c r="A736" s="157">
        <v>10</v>
      </c>
      <c r="B736" s="158" t="s">
        <v>1217</v>
      </c>
      <c r="C736" s="159" t="s">
        <v>39</v>
      </c>
      <c r="D736" s="158" t="s">
        <v>876</v>
      </c>
      <c r="E736" s="173" t="s">
        <v>1209</v>
      </c>
      <c r="F736" s="173" t="s">
        <v>1210</v>
      </c>
      <c r="G736" s="173" t="s">
        <v>1218</v>
      </c>
      <c r="H736" s="174" t="s">
        <v>98</v>
      </c>
      <c r="I736" s="175" t="s">
        <v>51</v>
      </c>
      <c r="J736" s="175"/>
      <c r="K736" s="175" t="s">
        <v>45</v>
      </c>
      <c r="L736" s="163" t="s">
        <v>2453</v>
      </c>
      <c r="M736" s="163">
        <v>5</v>
      </c>
      <c r="N736" s="46">
        <v>9.26</v>
      </c>
      <c r="O736" s="47">
        <f t="shared" si="288"/>
        <v>785.80359999999996</v>
      </c>
      <c r="P736" s="164">
        <f t="shared" si="289"/>
        <v>9.26</v>
      </c>
      <c r="Q736" s="165">
        <f t="shared" si="290"/>
        <v>785.80359999999996</v>
      </c>
      <c r="R736" s="166"/>
      <c r="S736" s="167">
        <f t="shared" si="274"/>
        <v>0</v>
      </c>
      <c r="T736" s="168">
        <f t="shared" si="275"/>
        <v>0</v>
      </c>
      <c r="U736" s="169"/>
      <c r="V736" s="170" t="s">
        <v>2455</v>
      </c>
      <c r="W736" s="169" t="s">
        <v>2487</v>
      </c>
      <c r="X736" s="160" t="s">
        <v>2469</v>
      </c>
      <c r="Y736" s="160"/>
      <c r="Z736" s="160" t="s">
        <v>45</v>
      </c>
      <c r="AA736" s="171" t="s">
        <v>2463</v>
      </c>
    </row>
    <row r="737" spans="1:27" s="172" customFormat="1" x14ac:dyDescent="0.35">
      <c r="A737" s="157" t="s">
        <v>3900</v>
      </c>
      <c r="B737" s="158" t="s">
        <v>3264</v>
      </c>
      <c r="C737" s="159" t="s">
        <v>208</v>
      </c>
      <c r="D737" s="158" t="s">
        <v>876</v>
      </c>
      <c r="E737" s="173" t="s">
        <v>1209</v>
      </c>
      <c r="F737" s="173" t="s">
        <v>1210</v>
      </c>
      <c r="G737" s="173" t="s">
        <v>3391</v>
      </c>
      <c r="H737" s="174" t="s">
        <v>64</v>
      </c>
      <c r="I737" s="175"/>
      <c r="J737" s="175"/>
      <c r="K737" s="175"/>
      <c r="L737" s="163" t="s">
        <v>2452</v>
      </c>
      <c r="M737" s="163">
        <v>5</v>
      </c>
      <c r="N737" s="49">
        <f t="shared" ref="N737:N738" si="291">O737/$R$8</f>
        <v>3.0520857883572945</v>
      </c>
      <c r="O737" s="47">
        <v>259</v>
      </c>
      <c r="P737" s="176">
        <f t="shared" si="289"/>
        <v>3.0520857883572945</v>
      </c>
      <c r="Q737" s="177">
        <f t="shared" si="290"/>
        <v>259</v>
      </c>
      <c r="R737" s="166"/>
      <c r="S737" s="167">
        <f t="shared" si="274"/>
        <v>0</v>
      </c>
      <c r="T737" s="168">
        <f t="shared" si="275"/>
        <v>0</v>
      </c>
      <c r="U737" s="169"/>
      <c r="V737" s="170" t="s">
        <v>2455</v>
      </c>
      <c r="W737" s="169"/>
      <c r="X737" s="160"/>
      <c r="Y737" s="160"/>
      <c r="Z737" s="160"/>
      <c r="AA737" s="171" t="s">
        <v>2463</v>
      </c>
    </row>
    <row r="738" spans="1:27" s="172" customFormat="1" x14ac:dyDescent="0.35">
      <c r="A738" s="157">
        <v>92</v>
      </c>
      <c r="B738" s="158" t="s">
        <v>3265</v>
      </c>
      <c r="C738" s="159" t="s">
        <v>208</v>
      </c>
      <c r="D738" s="158" t="s">
        <v>876</v>
      </c>
      <c r="E738" s="173" t="s">
        <v>1209</v>
      </c>
      <c r="F738" s="173" t="s">
        <v>1210</v>
      </c>
      <c r="G738" s="173" t="s">
        <v>3392</v>
      </c>
      <c r="H738" s="174" t="s">
        <v>64</v>
      </c>
      <c r="I738" s="175"/>
      <c r="J738" s="175"/>
      <c r="K738" s="175"/>
      <c r="L738" s="163" t="s">
        <v>2452</v>
      </c>
      <c r="M738" s="163">
        <v>5</v>
      </c>
      <c r="N738" s="49">
        <f t="shared" si="291"/>
        <v>4.5604525100164981</v>
      </c>
      <c r="O738" s="47">
        <v>387</v>
      </c>
      <c r="P738" s="176">
        <f t="shared" si="289"/>
        <v>4.5604525100164981</v>
      </c>
      <c r="Q738" s="177">
        <f t="shared" si="290"/>
        <v>387</v>
      </c>
      <c r="R738" s="166"/>
      <c r="S738" s="167">
        <f t="shared" si="274"/>
        <v>0</v>
      </c>
      <c r="T738" s="168">
        <f t="shared" si="275"/>
        <v>0</v>
      </c>
      <c r="U738" s="169"/>
      <c r="V738" s="170" t="s">
        <v>2455</v>
      </c>
      <c r="W738" s="169"/>
      <c r="X738" s="160"/>
      <c r="Y738" s="160"/>
      <c r="Z738" s="160"/>
      <c r="AA738" s="171" t="s">
        <v>2463</v>
      </c>
    </row>
    <row r="739" spans="1:27" s="172" customFormat="1" x14ac:dyDescent="0.35">
      <c r="A739" s="157">
        <v>9</v>
      </c>
      <c r="B739" s="158" t="s">
        <v>1219</v>
      </c>
      <c r="C739" s="159" t="s">
        <v>39</v>
      </c>
      <c r="D739" s="158" t="s">
        <v>876</v>
      </c>
      <c r="E739" s="160" t="s">
        <v>1209</v>
      </c>
      <c r="F739" s="160" t="s">
        <v>1210</v>
      </c>
      <c r="G739" s="160" t="s">
        <v>1220</v>
      </c>
      <c r="H739" s="161" t="s">
        <v>98</v>
      </c>
      <c r="I739" s="162" t="s">
        <v>51</v>
      </c>
      <c r="J739" s="162"/>
      <c r="K739" s="162" t="s">
        <v>45</v>
      </c>
      <c r="L739" s="163" t="s">
        <v>2453</v>
      </c>
      <c r="M739" s="163">
        <v>5</v>
      </c>
      <c r="N739" s="46">
        <v>7.6499999999999995</v>
      </c>
      <c r="O739" s="47">
        <f>N739*$R$8</f>
        <v>649.17899999999997</v>
      </c>
      <c r="P739" s="164">
        <f t="shared" ref="P739:P743" si="292">IF($R$9="-",N739,IF($R$9="в кассу предприятия",N739,IF($R$9="на р/счет.",N739*1.075,"-")))</f>
        <v>7.6499999999999995</v>
      </c>
      <c r="Q739" s="165">
        <f t="shared" ref="Q739:Q743" si="293">IF($R$9="-",O739,IF($R$9="в кассу предприятия",O739,IF($R$9="на р/счет.",O739*1.075,"-")))</f>
        <v>649.17899999999997</v>
      </c>
      <c r="R739" s="166"/>
      <c r="S739" s="167">
        <f t="shared" si="274"/>
        <v>0</v>
      </c>
      <c r="T739" s="168">
        <f t="shared" si="275"/>
        <v>0</v>
      </c>
      <c r="U739" s="169"/>
      <c r="V739" s="170" t="s">
        <v>2455</v>
      </c>
      <c r="W739" s="169"/>
      <c r="X739" s="160" t="s">
        <v>2469</v>
      </c>
      <c r="Y739" s="160"/>
      <c r="Z739" s="160" t="s">
        <v>45</v>
      </c>
      <c r="AA739" s="171" t="s">
        <v>2463</v>
      </c>
    </row>
    <row r="740" spans="1:27" s="172" customFormat="1" x14ac:dyDescent="0.35">
      <c r="A740" s="157">
        <v>69</v>
      </c>
      <c r="B740" s="158" t="s">
        <v>3266</v>
      </c>
      <c r="C740" s="159" t="s">
        <v>208</v>
      </c>
      <c r="D740" s="158" t="s">
        <v>876</v>
      </c>
      <c r="E740" s="173" t="s">
        <v>3393</v>
      </c>
      <c r="F740" s="173" t="s">
        <v>3394</v>
      </c>
      <c r="G740" s="173"/>
      <c r="H740" s="174" t="s">
        <v>64</v>
      </c>
      <c r="I740" s="175"/>
      <c r="J740" s="175"/>
      <c r="K740" s="175"/>
      <c r="L740" s="163" t="s">
        <v>2452</v>
      </c>
      <c r="M740" s="163">
        <v>5</v>
      </c>
      <c r="N740" s="49">
        <f t="shared" ref="N740:N743" si="294">O740/$R$8</f>
        <v>4.4897478199387226</v>
      </c>
      <c r="O740" s="47">
        <v>381</v>
      </c>
      <c r="P740" s="176">
        <f t="shared" si="292"/>
        <v>4.4897478199387226</v>
      </c>
      <c r="Q740" s="177">
        <f t="shared" si="293"/>
        <v>381</v>
      </c>
      <c r="R740" s="166"/>
      <c r="S740" s="167">
        <f t="shared" si="274"/>
        <v>0</v>
      </c>
      <c r="T740" s="168">
        <f t="shared" si="275"/>
        <v>0</v>
      </c>
      <c r="U740" s="169"/>
      <c r="V740" s="170" t="s">
        <v>2455</v>
      </c>
      <c r="W740" s="169"/>
      <c r="X740" s="160"/>
      <c r="Y740" s="160"/>
      <c r="Z740" s="160"/>
      <c r="AA740" s="171" t="s">
        <v>2463</v>
      </c>
    </row>
    <row r="741" spans="1:27" s="172" customFormat="1" x14ac:dyDescent="0.35">
      <c r="A741" s="157">
        <v>67</v>
      </c>
      <c r="B741" s="158" t="s">
        <v>3267</v>
      </c>
      <c r="C741" s="159" t="s">
        <v>208</v>
      </c>
      <c r="D741" s="158" t="s">
        <v>876</v>
      </c>
      <c r="E741" s="173" t="s">
        <v>3393</v>
      </c>
      <c r="F741" s="173" t="s">
        <v>3394</v>
      </c>
      <c r="G741" s="173"/>
      <c r="H741" s="174" t="s">
        <v>50</v>
      </c>
      <c r="I741" s="175"/>
      <c r="J741" s="175"/>
      <c r="K741" s="175"/>
      <c r="L741" s="163" t="s">
        <v>2452</v>
      </c>
      <c r="M741" s="163">
        <v>1</v>
      </c>
      <c r="N741" s="49">
        <f t="shared" si="294"/>
        <v>5.1850106057035115</v>
      </c>
      <c r="O741" s="47">
        <v>440</v>
      </c>
      <c r="P741" s="176">
        <f t="shared" si="292"/>
        <v>5.1850106057035115</v>
      </c>
      <c r="Q741" s="177">
        <f t="shared" si="293"/>
        <v>440</v>
      </c>
      <c r="R741" s="166"/>
      <c r="S741" s="167">
        <f t="shared" si="274"/>
        <v>0</v>
      </c>
      <c r="T741" s="168">
        <f t="shared" si="275"/>
        <v>0</v>
      </c>
      <c r="U741" s="169"/>
      <c r="V741" s="170" t="s">
        <v>2455</v>
      </c>
      <c r="W741" s="169"/>
      <c r="X741" s="160"/>
      <c r="Y741" s="160"/>
      <c r="Z741" s="160"/>
      <c r="AA741" s="171" t="s">
        <v>2463</v>
      </c>
    </row>
    <row r="742" spans="1:27" s="172" customFormat="1" x14ac:dyDescent="0.35">
      <c r="A742" s="157" t="s">
        <v>3900</v>
      </c>
      <c r="B742" s="158" t="s">
        <v>3268</v>
      </c>
      <c r="C742" s="159" t="s">
        <v>208</v>
      </c>
      <c r="D742" s="158" t="s">
        <v>876</v>
      </c>
      <c r="E742" s="173" t="s">
        <v>3395</v>
      </c>
      <c r="F742" s="173" t="s">
        <v>3396</v>
      </c>
      <c r="G742" s="173"/>
      <c r="H742" s="174" t="s">
        <v>98</v>
      </c>
      <c r="I742" s="175" t="s">
        <v>53</v>
      </c>
      <c r="J742" s="175"/>
      <c r="K742" s="175"/>
      <c r="L742" s="163" t="s">
        <v>2452</v>
      </c>
      <c r="M742" s="163">
        <v>5</v>
      </c>
      <c r="N742" s="49">
        <f t="shared" si="294"/>
        <v>2.5335847277869434</v>
      </c>
      <c r="O742" s="47">
        <v>215</v>
      </c>
      <c r="P742" s="176">
        <f t="shared" si="292"/>
        <v>2.5335847277869434</v>
      </c>
      <c r="Q742" s="177">
        <f t="shared" si="293"/>
        <v>215</v>
      </c>
      <c r="R742" s="166"/>
      <c r="S742" s="167">
        <f t="shared" si="274"/>
        <v>0</v>
      </c>
      <c r="T742" s="168">
        <f t="shared" si="275"/>
        <v>0</v>
      </c>
      <c r="U742" s="169"/>
      <c r="V742" s="170" t="s">
        <v>2455</v>
      </c>
      <c r="W742" s="169"/>
      <c r="X742" s="160"/>
      <c r="Y742" s="160"/>
      <c r="Z742" s="160"/>
      <c r="AA742" s="171" t="s">
        <v>2463</v>
      </c>
    </row>
    <row r="743" spans="1:27" s="172" customFormat="1" x14ac:dyDescent="0.35">
      <c r="A743" s="157" t="s">
        <v>3900</v>
      </c>
      <c r="B743" s="158" t="s">
        <v>3269</v>
      </c>
      <c r="C743" s="159" t="s">
        <v>208</v>
      </c>
      <c r="D743" s="158" t="s">
        <v>876</v>
      </c>
      <c r="E743" s="173" t="s">
        <v>3397</v>
      </c>
      <c r="F743" s="173" t="s">
        <v>3398</v>
      </c>
      <c r="G743" s="173"/>
      <c r="H743" s="174" t="s">
        <v>64</v>
      </c>
      <c r="I743" s="175" t="s">
        <v>114</v>
      </c>
      <c r="J743" s="175"/>
      <c r="K743" s="175"/>
      <c r="L743" s="163" t="s">
        <v>2452</v>
      </c>
      <c r="M743" s="163">
        <v>5</v>
      </c>
      <c r="N743" s="49">
        <f t="shared" si="294"/>
        <v>3.0992222484091445</v>
      </c>
      <c r="O743" s="47">
        <v>263</v>
      </c>
      <c r="P743" s="176">
        <f t="shared" si="292"/>
        <v>3.0992222484091445</v>
      </c>
      <c r="Q743" s="177">
        <f t="shared" si="293"/>
        <v>263</v>
      </c>
      <c r="R743" s="166"/>
      <c r="S743" s="167">
        <f t="shared" si="274"/>
        <v>0</v>
      </c>
      <c r="T743" s="168">
        <f t="shared" si="275"/>
        <v>0</v>
      </c>
      <c r="U743" s="169"/>
      <c r="V743" s="170" t="s">
        <v>2455</v>
      </c>
      <c r="W743" s="169"/>
      <c r="X743" s="160"/>
      <c r="Y743" s="160"/>
      <c r="Z743" s="160"/>
      <c r="AA743" s="171" t="s">
        <v>2463</v>
      </c>
    </row>
    <row r="744" spans="1:27" s="172" customFormat="1" x14ac:dyDescent="0.35">
      <c r="A744" s="157">
        <v>40</v>
      </c>
      <c r="B744" s="158" t="s">
        <v>1221</v>
      </c>
      <c r="C744" s="159" t="s">
        <v>39</v>
      </c>
      <c r="D744" s="158" t="s">
        <v>876</v>
      </c>
      <c r="E744" s="160" t="s">
        <v>1222</v>
      </c>
      <c r="F744" s="160" t="s">
        <v>1223</v>
      </c>
      <c r="G744" s="160" t="s">
        <v>1224</v>
      </c>
      <c r="H744" s="161" t="s">
        <v>64</v>
      </c>
      <c r="I744" s="162" t="s">
        <v>103</v>
      </c>
      <c r="J744" s="162"/>
      <c r="K744" s="162" t="s">
        <v>45</v>
      </c>
      <c r="L744" s="163" t="s">
        <v>2451</v>
      </c>
      <c r="M744" s="163">
        <v>5</v>
      </c>
      <c r="N744" s="46">
        <v>11.27</v>
      </c>
      <c r="O744" s="47">
        <f>N744*$R$8</f>
        <v>956.37219999999991</v>
      </c>
      <c r="P744" s="164">
        <f t="shared" ref="P744:P752" si="295">IF($R$9="-",N744,IF($R$9="в кассу предприятия",N744,IF($R$9="на р/счет.",N744*1.075,"-")))</f>
        <v>11.27</v>
      </c>
      <c r="Q744" s="165">
        <f t="shared" ref="Q744:Q752" si="296">IF($R$9="-",O744,IF($R$9="в кассу предприятия",O744,IF($R$9="на р/счет.",O744*1.075,"-")))</f>
        <v>956.37219999999991</v>
      </c>
      <c r="R744" s="166"/>
      <c r="S744" s="167">
        <f t="shared" si="274"/>
        <v>0</v>
      </c>
      <c r="T744" s="168">
        <f t="shared" si="275"/>
        <v>0</v>
      </c>
      <c r="U744" s="169"/>
      <c r="V744" s="170" t="s">
        <v>2455</v>
      </c>
      <c r="W744" s="169"/>
      <c r="X744" s="160" t="s">
        <v>2469</v>
      </c>
      <c r="Y744" s="160"/>
      <c r="Z744" s="160" t="s">
        <v>2827</v>
      </c>
      <c r="AA744" s="171" t="s">
        <v>2463</v>
      </c>
    </row>
    <row r="745" spans="1:27" s="172" customFormat="1" x14ac:dyDescent="0.35">
      <c r="A745" s="157" t="s">
        <v>3900</v>
      </c>
      <c r="B745" s="158" t="s">
        <v>1225</v>
      </c>
      <c r="C745" s="159" t="s">
        <v>208</v>
      </c>
      <c r="D745" s="158" t="s">
        <v>876</v>
      </c>
      <c r="E745" s="160" t="s">
        <v>1226</v>
      </c>
      <c r="F745" s="160" t="s">
        <v>1227</v>
      </c>
      <c r="G745" s="160"/>
      <c r="H745" s="161" t="s">
        <v>368</v>
      </c>
      <c r="I745" s="162" t="s">
        <v>53</v>
      </c>
      <c r="J745" s="162"/>
      <c r="K745" s="162" t="s">
        <v>45</v>
      </c>
      <c r="L745" s="163" t="s">
        <v>2452</v>
      </c>
      <c r="M745" s="163">
        <v>5</v>
      </c>
      <c r="N745" s="49">
        <f t="shared" ref="N745:N752" si="297">O745/$R$8</f>
        <v>2.3450388875795429</v>
      </c>
      <c r="O745" s="47">
        <v>199</v>
      </c>
      <c r="P745" s="176">
        <f t="shared" si="295"/>
        <v>2.3450388875795429</v>
      </c>
      <c r="Q745" s="177">
        <f t="shared" si="296"/>
        <v>199</v>
      </c>
      <c r="R745" s="166"/>
      <c r="S745" s="167">
        <f t="shared" si="274"/>
        <v>0</v>
      </c>
      <c r="T745" s="168">
        <f t="shared" si="275"/>
        <v>0</v>
      </c>
      <c r="U745" s="169" t="s">
        <v>36</v>
      </c>
      <c r="V745" s="170" t="s">
        <v>2455</v>
      </c>
      <c r="W745" s="169"/>
      <c r="X745" s="160" t="s">
        <v>2472</v>
      </c>
      <c r="Y745" s="160"/>
      <c r="Z745" s="160" t="s">
        <v>45</v>
      </c>
      <c r="AA745" s="171" t="s">
        <v>2463</v>
      </c>
    </row>
    <row r="746" spans="1:27" s="172" customFormat="1" x14ac:dyDescent="0.35">
      <c r="A746" s="157" t="s">
        <v>3900</v>
      </c>
      <c r="B746" s="158" t="s">
        <v>3270</v>
      </c>
      <c r="C746" s="159" t="s">
        <v>208</v>
      </c>
      <c r="D746" s="158" t="s">
        <v>876</v>
      </c>
      <c r="E746" s="173" t="s">
        <v>1226</v>
      </c>
      <c r="F746" s="173" t="s">
        <v>1227</v>
      </c>
      <c r="G746" s="173" t="s">
        <v>3399</v>
      </c>
      <c r="H746" s="174" t="s">
        <v>64</v>
      </c>
      <c r="I746" s="175" t="s">
        <v>53</v>
      </c>
      <c r="J746" s="175"/>
      <c r="K746" s="175"/>
      <c r="L746" s="163" t="s">
        <v>2452</v>
      </c>
      <c r="M746" s="163">
        <v>5</v>
      </c>
      <c r="N746" s="49">
        <f t="shared" si="297"/>
        <v>5.7388640113127503</v>
      </c>
      <c r="O746" s="47">
        <v>487</v>
      </c>
      <c r="P746" s="176">
        <f t="shared" si="295"/>
        <v>5.7388640113127503</v>
      </c>
      <c r="Q746" s="177">
        <f t="shared" si="296"/>
        <v>487</v>
      </c>
      <c r="R746" s="166"/>
      <c r="S746" s="167">
        <f t="shared" si="274"/>
        <v>0</v>
      </c>
      <c r="T746" s="168">
        <f t="shared" si="275"/>
        <v>0</v>
      </c>
      <c r="U746" s="169"/>
      <c r="V746" s="170" t="s">
        <v>2455</v>
      </c>
      <c r="W746" s="169"/>
      <c r="X746" s="160"/>
      <c r="Y746" s="160"/>
      <c r="Z746" s="160"/>
      <c r="AA746" s="171" t="s">
        <v>2463</v>
      </c>
    </row>
    <row r="747" spans="1:27" s="172" customFormat="1" x14ac:dyDescent="0.35">
      <c r="A747" s="157">
        <v>61</v>
      </c>
      <c r="B747" s="158" t="s">
        <v>1228</v>
      </c>
      <c r="C747" s="159" t="s">
        <v>208</v>
      </c>
      <c r="D747" s="158" t="s">
        <v>876</v>
      </c>
      <c r="E747" s="160" t="s">
        <v>1226</v>
      </c>
      <c r="F747" s="160" t="s">
        <v>1227</v>
      </c>
      <c r="G747" s="160" t="s">
        <v>1229</v>
      </c>
      <c r="H747" s="161" t="s">
        <v>368</v>
      </c>
      <c r="I747" s="162" t="s">
        <v>45</v>
      </c>
      <c r="J747" s="162"/>
      <c r="K747" s="162" t="s">
        <v>45</v>
      </c>
      <c r="L747" s="163" t="s">
        <v>2452</v>
      </c>
      <c r="M747" s="163">
        <v>5</v>
      </c>
      <c r="N747" s="49">
        <f t="shared" si="297"/>
        <v>2.5335847277869434</v>
      </c>
      <c r="O747" s="47">
        <v>215</v>
      </c>
      <c r="P747" s="176">
        <f t="shared" si="295"/>
        <v>2.5335847277869434</v>
      </c>
      <c r="Q747" s="177">
        <f t="shared" si="296"/>
        <v>215</v>
      </c>
      <c r="R747" s="166"/>
      <c r="S747" s="167">
        <f t="shared" si="274"/>
        <v>0</v>
      </c>
      <c r="T747" s="168">
        <f t="shared" si="275"/>
        <v>0</v>
      </c>
      <c r="U747" s="169" t="s">
        <v>36</v>
      </c>
      <c r="V747" s="170" t="s">
        <v>2455</v>
      </c>
      <c r="W747" s="169"/>
      <c r="X747" s="160" t="s">
        <v>2472</v>
      </c>
      <c r="Y747" s="160"/>
      <c r="Z747" s="160" t="s">
        <v>45</v>
      </c>
      <c r="AA747" s="171" t="s">
        <v>2463</v>
      </c>
    </row>
    <row r="748" spans="1:27" s="172" customFormat="1" x14ac:dyDescent="0.35">
      <c r="A748" s="157" t="s">
        <v>3900</v>
      </c>
      <c r="B748" s="158" t="s">
        <v>3271</v>
      </c>
      <c r="C748" s="159" t="s">
        <v>208</v>
      </c>
      <c r="D748" s="158" t="s">
        <v>876</v>
      </c>
      <c r="E748" s="173" t="s">
        <v>1226</v>
      </c>
      <c r="F748" s="173" t="s">
        <v>1227</v>
      </c>
      <c r="G748" s="173" t="s">
        <v>1229</v>
      </c>
      <c r="H748" s="174" t="s">
        <v>64</v>
      </c>
      <c r="I748" s="175" t="s">
        <v>53</v>
      </c>
      <c r="J748" s="175"/>
      <c r="K748" s="175"/>
      <c r="L748" s="163" t="s">
        <v>2452</v>
      </c>
      <c r="M748" s="163">
        <v>5</v>
      </c>
      <c r="N748" s="49">
        <f t="shared" si="297"/>
        <v>5.7388640113127503</v>
      </c>
      <c r="O748" s="47">
        <v>487</v>
      </c>
      <c r="P748" s="176">
        <f t="shared" si="295"/>
        <v>5.7388640113127503</v>
      </c>
      <c r="Q748" s="177">
        <f t="shared" si="296"/>
        <v>487</v>
      </c>
      <c r="R748" s="166"/>
      <c r="S748" s="167">
        <f t="shared" si="274"/>
        <v>0</v>
      </c>
      <c r="T748" s="168">
        <f t="shared" si="275"/>
        <v>0</v>
      </c>
      <c r="U748" s="169"/>
      <c r="V748" s="170" t="s">
        <v>2455</v>
      </c>
      <c r="W748" s="169"/>
      <c r="X748" s="160" t="s">
        <v>2472</v>
      </c>
      <c r="Y748" s="160"/>
      <c r="Z748" s="160" t="s">
        <v>45</v>
      </c>
      <c r="AA748" s="171" t="s">
        <v>2463</v>
      </c>
    </row>
    <row r="749" spans="1:27" s="172" customFormat="1" x14ac:dyDescent="0.35">
      <c r="A749" s="157">
        <v>40</v>
      </c>
      <c r="B749" s="158" t="s">
        <v>1230</v>
      </c>
      <c r="C749" s="159" t="s">
        <v>208</v>
      </c>
      <c r="D749" s="158" t="s">
        <v>876</v>
      </c>
      <c r="E749" s="160" t="s">
        <v>1226</v>
      </c>
      <c r="F749" s="160" t="s">
        <v>1227</v>
      </c>
      <c r="G749" s="160" t="s">
        <v>1231</v>
      </c>
      <c r="H749" s="161" t="s">
        <v>368</v>
      </c>
      <c r="I749" s="162" t="s">
        <v>45</v>
      </c>
      <c r="J749" s="162"/>
      <c r="K749" s="162" t="s">
        <v>45</v>
      </c>
      <c r="L749" s="163" t="s">
        <v>2452</v>
      </c>
      <c r="M749" s="163">
        <v>5</v>
      </c>
      <c r="N749" s="49">
        <f t="shared" si="297"/>
        <v>2.5335847277869434</v>
      </c>
      <c r="O749" s="47">
        <v>215</v>
      </c>
      <c r="P749" s="176">
        <f t="shared" si="295"/>
        <v>2.5335847277869434</v>
      </c>
      <c r="Q749" s="177">
        <f t="shared" si="296"/>
        <v>215</v>
      </c>
      <c r="R749" s="166"/>
      <c r="S749" s="167">
        <f t="shared" si="274"/>
        <v>0</v>
      </c>
      <c r="T749" s="168">
        <f t="shared" si="275"/>
        <v>0</v>
      </c>
      <c r="U749" s="169" t="s">
        <v>36</v>
      </c>
      <c r="V749" s="170" t="s">
        <v>2456</v>
      </c>
      <c r="W749" s="169"/>
      <c r="X749" s="160" t="s">
        <v>2485</v>
      </c>
      <c r="Y749" s="160"/>
      <c r="Z749" s="160" t="s">
        <v>45</v>
      </c>
      <c r="AA749" s="171" t="s">
        <v>2463</v>
      </c>
    </row>
    <row r="750" spans="1:27" s="172" customFormat="1" x14ac:dyDescent="0.35">
      <c r="A750" s="157" t="s">
        <v>3900</v>
      </c>
      <c r="B750" s="158" t="s">
        <v>3272</v>
      </c>
      <c r="C750" s="159" t="s">
        <v>208</v>
      </c>
      <c r="D750" s="158" t="s">
        <v>876</v>
      </c>
      <c r="E750" s="173" t="s">
        <v>3400</v>
      </c>
      <c r="F750" s="173" t="s">
        <v>3401</v>
      </c>
      <c r="G750" s="173"/>
      <c r="H750" s="174" t="s">
        <v>368</v>
      </c>
      <c r="I750" s="175"/>
      <c r="J750" s="175"/>
      <c r="K750" s="175"/>
      <c r="L750" s="163" t="s">
        <v>2452</v>
      </c>
      <c r="M750" s="163">
        <v>5</v>
      </c>
      <c r="N750" s="49">
        <f t="shared" si="297"/>
        <v>2.2036295074239924</v>
      </c>
      <c r="O750" s="47">
        <v>187</v>
      </c>
      <c r="P750" s="176">
        <f t="shared" si="295"/>
        <v>2.2036295074239924</v>
      </c>
      <c r="Q750" s="177">
        <f t="shared" si="296"/>
        <v>187</v>
      </c>
      <c r="R750" s="166"/>
      <c r="S750" s="167">
        <f t="shared" si="274"/>
        <v>0</v>
      </c>
      <c r="T750" s="168">
        <f t="shared" si="275"/>
        <v>0</v>
      </c>
      <c r="U750" s="169"/>
      <c r="V750" s="170" t="s">
        <v>2455</v>
      </c>
      <c r="W750" s="169"/>
      <c r="X750" s="160"/>
      <c r="Y750" s="160"/>
      <c r="Z750" s="160"/>
      <c r="AA750" s="171" t="s">
        <v>2463</v>
      </c>
    </row>
    <row r="751" spans="1:27" s="172" customFormat="1" x14ac:dyDescent="0.35">
      <c r="A751" s="157">
        <v>85</v>
      </c>
      <c r="B751" s="158" t="s">
        <v>3273</v>
      </c>
      <c r="C751" s="159" t="s">
        <v>208</v>
      </c>
      <c r="D751" s="158" t="s">
        <v>876</v>
      </c>
      <c r="E751" s="173" t="s">
        <v>3402</v>
      </c>
      <c r="F751" s="173" t="s">
        <v>3403</v>
      </c>
      <c r="G751" s="173"/>
      <c r="H751" s="174" t="s">
        <v>368</v>
      </c>
      <c r="I751" s="175" t="s">
        <v>53</v>
      </c>
      <c r="J751" s="175"/>
      <c r="K751" s="175"/>
      <c r="L751" s="163" t="s">
        <v>2452</v>
      </c>
      <c r="M751" s="163">
        <v>5</v>
      </c>
      <c r="N751" s="49">
        <f t="shared" si="297"/>
        <v>2.2036295074239924</v>
      </c>
      <c r="O751" s="47">
        <v>187</v>
      </c>
      <c r="P751" s="176">
        <f t="shared" si="295"/>
        <v>2.2036295074239924</v>
      </c>
      <c r="Q751" s="177">
        <f t="shared" si="296"/>
        <v>187</v>
      </c>
      <c r="R751" s="166"/>
      <c r="S751" s="167">
        <f t="shared" si="274"/>
        <v>0</v>
      </c>
      <c r="T751" s="168">
        <f t="shared" si="275"/>
        <v>0</v>
      </c>
      <c r="U751" s="169"/>
      <c r="V751" s="170" t="s">
        <v>2455</v>
      </c>
      <c r="W751" s="169"/>
      <c r="X751" s="160"/>
      <c r="Y751" s="160"/>
      <c r="Z751" s="160"/>
      <c r="AA751" s="171" t="s">
        <v>2463</v>
      </c>
    </row>
    <row r="752" spans="1:27" s="172" customFormat="1" x14ac:dyDescent="0.35">
      <c r="A752" s="157" t="s">
        <v>3900</v>
      </c>
      <c r="B752" s="158" t="s">
        <v>3274</v>
      </c>
      <c r="C752" s="159" t="s">
        <v>208</v>
      </c>
      <c r="D752" s="158" t="s">
        <v>876</v>
      </c>
      <c r="E752" s="173" t="s">
        <v>3402</v>
      </c>
      <c r="F752" s="173" t="s">
        <v>3403</v>
      </c>
      <c r="G752" s="173"/>
      <c r="H752" s="174" t="s">
        <v>64</v>
      </c>
      <c r="I752" s="175" t="s">
        <v>53</v>
      </c>
      <c r="J752" s="175"/>
      <c r="K752" s="175"/>
      <c r="L752" s="163" t="s">
        <v>2452</v>
      </c>
      <c r="M752" s="163">
        <v>5</v>
      </c>
      <c r="N752" s="49">
        <f t="shared" si="297"/>
        <v>2.839971718123969</v>
      </c>
      <c r="O752" s="47">
        <v>241</v>
      </c>
      <c r="P752" s="176">
        <f t="shared" si="295"/>
        <v>2.839971718123969</v>
      </c>
      <c r="Q752" s="177">
        <f t="shared" si="296"/>
        <v>241</v>
      </c>
      <c r="R752" s="166"/>
      <c r="S752" s="167">
        <f t="shared" si="274"/>
        <v>0</v>
      </c>
      <c r="T752" s="168">
        <f t="shared" si="275"/>
        <v>0</v>
      </c>
      <c r="U752" s="169"/>
      <c r="V752" s="170" t="s">
        <v>2455</v>
      </c>
      <c r="W752" s="169"/>
      <c r="X752" s="160"/>
      <c r="Y752" s="160"/>
      <c r="Z752" s="160"/>
      <c r="AA752" s="171" t="s">
        <v>2463</v>
      </c>
    </row>
    <row r="753" spans="1:27" s="126" customFormat="1" hidden="1" x14ac:dyDescent="0.35">
      <c r="A753" s="144">
        <v>0</v>
      </c>
      <c r="B753" s="109" t="s">
        <v>1232</v>
      </c>
      <c r="C753" s="110" t="s">
        <v>39</v>
      </c>
      <c r="D753" s="109" t="s">
        <v>876</v>
      </c>
      <c r="E753" s="115" t="s">
        <v>1233</v>
      </c>
      <c r="F753" s="115" t="s">
        <v>1234</v>
      </c>
      <c r="G753" s="115" t="s">
        <v>1235</v>
      </c>
      <c r="H753" s="116" t="s">
        <v>98</v>
      </c>
      <c r="I753" s="117" t="s">
        <v>103</v>
      </c>
      <c r="J753" s="117"/>
      <c r="K753" s="117" t="s">
        <v>45</v>
      </c>
      <c r="L753" s="114" t="s">
        <v>2453</v>
      </c>
      <c r="M753" s="114">
        <v>5</v>
      </c>
      <c r="N753" s="148">
        <v>9.7200000000000006</v>
      </c>
      <c r="O753" s="149">
        <f>N753*$R$8</f>
        <v>824.83920000000001</v>
      </c>
      <c r="P753" s="118">
        <f t="shared" ref="P753:P755" si="298">IF($R$9="-",N753,IF($R$9="в кассу предприятия",N753,IF($R$9="на р/счет.",N753*1.075,"-")))</f>
        <v>9.7200000000000006</v>
      </c>
      <c r="Q753" s="119">
        <f t="shared" ref="Q753:Q755" si="299">IF($R$9="-",O753,IF($R$9="в кассу предприятия",O753,IF($R$9="на р/счет.",O753*1.075,"-")))</f>
        <v>824.83920000000001</v>
      </c>
      <c r="R753" s="120"/>
      <c r="S753" s="121">
        <f t="shared" si="274"/>
        <v>0</v>
      </c>
      <c r="T753" s="122">
        <f t="shared" si="275"/>
        <v>0</v>
      </c>
      <c r="U753" s="123"/>
      <c r="V753" s="124" t="s">
        <v>2455</v>
      </c>
      <c r="W753" s="123"/>
      <c r="X753" s="115" t="s">
        <v>2469</v>
      </c>
      <c r="Y753" s="115"/>
      <c r="Z753" s="115" t="s">
        <v>45</v>
      </c>
      <c r="AA753" s="125" t="s">
        <v>2463</v>
      </c>
    </row>
    <row r="754" spans="1:27" s="172" customFormat="1" x14ac:dyDescent="0.35">
      <c r="A754" s="157">
        <v>20</v>
      </c>
      <c r="B754" s="158" t="s">
        <v>3275</v>
      </c>
      <c r="C754" s="159" t="s">
        <v>208</v>
      </c>
      <c r="D754" s="158" t="s">
        <v>876</v>
      </c>
      <c r="E754" s="173" t="s">
        <v>3404</v>
      </c>
      <c r="F754" s="173" t="s">
        <v>3405</v>
      </c>
      <c r="G754" s="173"/>
      <c r="H754" s="174" t="s">
        <v>98</v>
      </c>
      <c r="I754" s="175"/>
      <c r="J754" s="175"/>
      <c r="K754" s="175"/>
      <c r="L754" s="163" t="s">
        <v>2452</v>
      </c>
      <c r="M754" s="163">
        <v>5</v>
      </c>
      <c r="N754" s="49">
        <f t="shared" ref="N754:N755" si="300">O754/$R$8</f>
        <v>4.0537355644591093</v>
      </c>
      <c r="O754" s="47">
        <v>344</v>
      </c>
      <c r="P754" s="176">
        <f t="shared" si="298"/>
        <v>4.0537355644591093</v>
      </c>
      <c r="Q754" s="177">
        <f t="shared" si="299"/>
        <v>344</v>
      </c>
      <c r="R754" s="166"/>
      <c r="S754" s="167">
        <f t="shared" si="274"/>
        <v>0</v>
      </c>
      <c r="T754" s="168">
        <f t="shared" si="275"/>
        <v>0</v>
      </c>
      <c r="U754" s="169"/>
      <c r="V754" s="170" t="s">
        <v>2455</v>
      </c>
      <c r="W754" s="169"/>
      <c r="X754" s="160"/>
      <c r="Y754" s="160"/>
      <c r="Z754" s="160"/>
      <c r="AA754" s="171" t="s">
        <v>2463</v>
      </c>
    </row>
    <row r="755" spans="1:27" s="172" customFormat="1" x14ac:dyDescent="0.35">
      <c r="A755" s="157" t="s">
        <v>3900</v>
      </c>
      <c r="B755" s="158" t="s">
        <v>1236</v>
      </c>
      <c r="C755" s="159" t="s">
        <v>208</v>
      </c>
      <c r="D755" s="158" t="s">
        <v>876</v>
      </c>
      <c r="E755" s="160" t="s">
        <v>1237</v>
      </c>
      <c r="F755" s="160" t="s">
        <v>1238</v>
      </c>
      <c r="G755" s="160" t="s">
        <v>1239</v>
      </c>
      <c r="H755" s="161" t="s">
        <v>368</v>
      </c>
      <c r="I755" s="162" t="s">
        <v>45</v>
      </c>
      <c r="J755" s="162"/>
      <c r="K755" s="162" t="s">
        <v>45</v>
      </c>
      <c r="L755" s="163" t="s">
        <v>2452</v>
      </c>
      <c r="M755" s="163">
        <v>5</v>
      </c>
      <c r="N755" s="49">
        <f t="shared" si="300"/>
        <v>2.5335847277869434</v>
      </c>
      <c r="O755" s="47">
        <v>215</v>
      </c>
      <c r="P755" s="176">
        <f t="shared" si="298"/>
        <v>2.5335847277869434</v>
      </c>
      <c r="Q755" s="177">
        <f t="shared" si="299"/>
        <v>215</v>
      </c>
      <c r="R755" s="166"/>
      <c r="S755" s="167">
        <f t="shared" si="274"/>
        <v>0</v>
      </c>
      <c r="T755" s="168">
        <f t="shared" si="275"/>
        <v>0</v>
      </c>
      <c r="U755" s="169" t="s">
        <v>36</v>
      </c>
      <c r="V755" s="170" t="s">
        <v>2455</v>
      </c>
      <c r="W755" s="169"/>
      <c r="X755" s="160" t="s">
        <v>2485</v>
      </c>
      <c r="Y755" s="160"/>
      <c r="Z755" s="160" t="s">
        <v>45</v>
      </c>
      <c r="AA755" s="171" t="s">
        <v>2463</v>
      </c>
    </row>
    <row r="756" spans="1:27" s="172" customFormat="1" x14ac:dyDescent="0.35">
      <c r="A756" s="157">
        <v>20</v>
      </c>
      <c r="B756" s="158" t="s">
        <v>1240</v>
      </c>
      <c r="C756" s="159" t="s">
        <v>39</v>
      </c>
      <c r="D756" s="158" t="s">
        <v>876</v>
      </c>
      <c r="E756" s="160" t="s">
        <v>1237</v>
      </c>
      <c r="F756" s="160" t="s">
        <v>1241</v>
      </c>
      <c r="G756" s="160" t="s">
        <v>1242</v>
      </c>
      <c r="H756" s="161" t="s">
        <v>64</v>
      </c>
      <c r="I756" s="162" t="s">
        <v>103</v>
      </c>
      <c r="J756" s="162"/>
      <c r="K756" s="162" t="s">
        <v>45</v>
      </c>
      <c r="L756" s="163" t="s">
        <v>2453</v>
      </c>
      <c r="M756" s="163">
        <v>5</v>
      </c>
      <c r="N756" s="46">
        <v>11.27</v>
      </c>
      <c r="O756" s="47">
        <f t="shared" ref="O756:O757" si="301">N756*$R$8</f>
        <v>956.37219999999991</v>
      </c>
      <c r="P756" s="164">
        <f t="shared" ref="P756:P770" si="302">IF($R$9="-",N756,IF($R$9="в кассу предприятия",N756,IF($R$9="на р/счет.",N756*1.075,"-")))</f>
        <v>11.27</v>
      </c>
      <c r="Q756" s="165">
        <f t="shared" ref="Q756:Q770" si="303">IF($R$9="-",O756,IF($R$9="в кассу предприятия",O756,IF($R$9="на р/счет.",O756*1.075,"-")))</f>
        <v>956.37219999999991</v>
      </c>
      <c r="R756" s="166"/>
      <c r="S756" s="167">
        <f t="shared" si="274"/>
        <v>0</v>
      </c>
      <c r="T756" s="168">
        <f t="shared" si="275"/>
        <v>0</v>
      </c>
      <c r="U756" s="169"/>
      <c r="V756" s="170" t="s">
        <v>2455</v>
      </c>
      <c r="W756" s="169"/>
      <c r="X756" s="160" t="s">
        <v>2469</v>
      </c>
      <c r="Y756" s="160"/>
      <c r="Z756" s="160" t="s">
        <v>45</v>
      </c>
      <c r="AA756" s="171" t="s">
        <v>2463</v>
      </c>
    </row>
    <row r="757" spans="1:27" s="172" customFormat="1" x14ac:dyDescent="0.35">
      <c r="A757" s="157">
        <v>5</v>
      </c>
      <c r="B757" s="158" t="s">
        <v>1243</v>
      </c>
      <c r="C757" s="159" t="s">
        <v>39</v>
      </c>
      <c r="D757" s="158" t="s">
        <v>876</v>
      </c>
      <c r="E757" s="160" t="s">
        <v>1244</v>
      </c>
      <c r="F757" s="160" t="s">
        <v>1245</v>
      </c>
      <c r="G757" s="160" t="s">
        <v>1246</v>
      </c>
      <c r="H757" s="161" t="s">
        <v>64</v>
      </c>
      <c r="I757" s="162" t="s">
        <v>103</v>
      </c>
      <c r="J757" s="162"/>
      <c r="K757" s="162" t="s">
        <v>45</v>
      </c>
      <c r="L757" s="163" t="s">
        <v>2453</v>
      </c>
      <c r="M757" s="163">
        <v>5</v>
      </c>
      <c r="N757" s="46">
        <v>11.11</v>
      </c>
      <c r="O757" s="47">
        <f t="shared" si="301"/>
        <v>942.79459999999995</v>
      </c>
      <c r="P757" s="164">
        <f t="shared" si="302"/>
        <v>11.11</v>
      </c>
      <c r="Q757" s="165">
        <f t="shared" si="303"/>
        <v>942.79459999999995</v>
      </c>
      <c r="R757" s="166"/>
      <c r="S757" s="167">
        <f t="shared" si="274"/>
        <v>0</v>
      </c>
      <c r="T757" s="168">
        <f t="shared" si="275"/>
        <v>0</v>
      </c>
      <c r="U757" s="169"/>
      <c r="V757" s="170" t="s">
        <v>2455</v>
      </c>
      <c r="W757" s="169"/>
      <c r="X757" s="160" t="s">
        <v>2469</v>
      </c>
      <c r="Y757" s="160"/>
      <c r="Z757" s="160" t="s">
        <v>45</v>
      </c>
      <c r="AA757" s="171" t="s">
        <v>2463</v>
      </c>
    </row>
    <row r="758" spans="1:27" s="172" customFormat="1" x14ac:dyDescent="0.35">
      <c r="A758" s="157">
        <v>20</v>
      </c>
      <c r="B758" s="158" t="s">
        <v>3276</v>
      </c>
      <c r="C758" s="159" t="s">
        <v>208</v>
      </c>
      <c r="D758" s="158" t="s">
        <v>876</v>
      </c>
      <c r="E758" s="173" t="s">
        <v>1248</v>
      </c>
      <c r="F758" s="173" t="s">
        <v>1249</v>
      </c>
      <c r="G758" s="173" t="s">
        <v>3406</v>
      </c>
      <c r="H758" s="174" t="s">
        <v>98</v>
      </c>
      <c r="I758" s="175"/>
      <c r="J758" s="175"/>
      <c r="K758" s="175"/>
      <c r="L758" s="163" t="s">
        <v>2452</v>
      </c>
      <c r="M758" s="163">
        <v>5</v>
      </c>
      <c r="N758" s="49">
        <f t="shared" ref="N758:N770" si="304">O758/$R$8</f>
        <v>3.9948149893942966</v>
      </c>
      <c r="O758" s="47">
        <v>339</v>
      </c>
      <c r="P758" s="176">
        <f t="shared" si="302"/>
        <v>3.9948149893942966</v>
      </c>
      <c r="Q758" s="177">
        <f t="shared" si="303"/>
        <v>339</v>
      </c>
      <c r="R758" s="166"/>
      <c r="S758" s="167">
        <f t="shared" si="274"/>
        <v>0</v>
      </c>
      <c r="T758" s="168">
        <f t="shared" si="275"/>
        <v>0</v>
      </c>
      <c r="U758" s="169"/>
      <c r="V758" s="170" t="s">
        <v>2455</v>
      </c>
      <c r="W758" s="169"/>
      <c r="X758" s="160"/>
      <c r="Y758" s="160"/>
      <c r="Z758" s="160"/>
      <c r="AA758" s="171" t="s">
        <v>2463</v>
      </c>
    </row>
    <row r="759" spans="1:27" s="126" customFormat="1" hidden="1" x14ac:dyDescent="0.35">
      <c r="A759" s="144">
        <v>0</v>
      </c>
      <c r="B759" s="109" t="s">
        <v>1247</v>
      </c>
      <c r="C759" s="127" t="s">
        <v>208</v>
      </c>
      <c r="D759" s="109" t="s">
        <v>876</v>
      </c>
      <c r="E759" s="115" t="s">
        <v>1248</v>
      </c>
      <c r="F759" s="115" t="s">
        <v>1249</v>
      </c>
      <c r="G759" s="115" t="s">
        <v>1250</v>
      </c>
      <c r="H759" s="116" t="s">
        <v>368</v>
      </c>
      <c r="I759" s="117" t="s">
        <v>45</v>
      </c>
      <c r="J759" s="117"/>
      <c r="K759" s="117" t="s">
        <v>45</v>
      </c>
      <c r="L759" s="114" t="s">
        <v>2452</v>
      </c>
      <c r="M759" s="114">
        <v>5</v>
      </c>
      <c r="N759" s="151">
        <f t="shared" si="304"/>
        <v>2.5335847277869434</v>
      </c>
      <c r="O759" s="149">
        <v>215</v>
      </c>
      <c r="P759" s="135">
        <f t="shared" si="302"/>
        <v>2.5335847277869434</v>
      </c>
      <c r="Q759" s="136">
        <f t="shared" si="303"/>
        <v>215</v>
      </c>
      <c r="R759" s="120"/>
      <c r="S759" s="121">
        <f t="shared" si="274"/>
        <v>0</v>
      </c>
      <c r="T759" s="122">
        <f t="shared" si="275"/>
        <v>0</v>
      </c>
      <c r="U759" s="129" t="s">
        <v>36</v>
      </c>
      <c r="V759" s="124" t="s">
        <v>2455</v>
      </c>
      <c r="W759" s="129"/>
      <c r="X759" s="115" t="s">
        <v>2469</v>
      </c>
      <c r="Y759" s="115"/>
      <c r="Z759" s="115" t="s">
        <v>45</v>
      </c>
      <c r="AA759" s="125" t="s">
        <v>2463</v>
      </c>
    </row>
    <row r="760" spans="1:27" s="172" customFormat="1" x14ac:dyDescent="0.35">
      <c r="A760" s="157" t="s">
        <v>3900</v>
      </c>
      <c r="B760" s="158" t="s">
        <v>1251</v>
      </c>
      <c r="C760" s="159" t="s">
        <v>208</v>
      </c>
      <c r="D760" s="158" t="s">
        <v>876</v>
      </c>
      <c r="E760" s="160" t="s">
        <v>1248</v>
      </c>
      <c r="F760" s="160" t="s">
        <v>1249</v>
      </c>
      <c r="G760" s="160" t="s">
        <v>1252</v>
      </c>
      <c r="H760" s="161" t="s">
        <v>368</v>
      </c>
      <c r="I760" s="162" t="s">
        <v>45</v>
      </c>
      <c r="J760" s="162"/>
      <c r="K760" s="162" t="s">
        <v>45</v>
      </c>
      <c r="L760" s="163" t="s">
        <v>2452</v>
      </c>
      <c r="M760" s="163">
        <v>5</v>
      </c>
      <c r="N760" s="49">
        <f t="shared" si="304"/>
        <v>2.5335847277869434</v>
      </c>
      <c r="O760" s="47">
        <v>215</v>
      </c>
      <c r="P760" s="176">
        <f t="shared" si="302"/>
        <v>2.5335847277869434</v>
      </c>
      <c r="Q760" s="177">
        <f t="shared" si="303"/>
        <v>215</v>
      </c>
      <c r="R760" s="166"/>
      <c r="S760" s="167">
        <f t="shared" si="274"/>
        <v>0</v>
      </c>
      <c r="T760" s="168">
        <f t="shared" si="275"/>
        <v>0</v>
      </c>
      <c r="U760" s="169" t="s">
        <v>36</v>
      </c>
      <c r="V760" s="170" t="s">
        <v>2455</v>
      </c>
      <c r="W760" s="169"/>
      <c r="X760" s="160" t="s">
        <v>2472</v>
      </c>
      <c r="Y760" s="160"/>
      <c r="Z760" s="160" t="s">
        <v>45</v>
      </c>
      <c r="AA760" s="171" t="s">
        <v>2463</v>
      </c>
    </row>
    <row r="761" spans="1:27" s="126" customFormat="1" hidden="1" x14ac:dyDescent="0.35">
      <c r="A761" s="144">
        <v>0</v>
      </c>
      <c r="B761" s="109" t="s">
        <v>1253</v>
      </c>
      <c r="C761" s="110" t="s">
        <v>208</v>
      </c>
      <c r="D761" s="109" t="s">
        <v>876</v>
      </c>
      <c r="E761" s="115" t="s">
        <v>1248</v>
      </c>
      <c r="F761" s="115" t="s">
        <v>1249</v>
      </c>
      <c r="G761" s="115" t="s">
        <v>1254</v>
      </c>
      <c r="H761" s="116" t="s">
        <v>368</v>
      </c>
      <c r="I761" s="117" t="s">
        <v>45</v>
      </c>
      <c r="J761" s="117"/>
      <c r="K761" s="117" t="s">
        <v>45</v>
      </c>
      <c r="L761" s="114" t="s">
        <v>2452</v>
      </c>
      <c r="M761" s="114">
        <v>5</v>
      </c>
      <c r="N761" s="150">
        <f t="shared" si="304"/>
        <v>2.5335847277869434</v>
      </c>
      <c r="O761" s="149">
        <v>215</v>
      </c>
      <c r="P761" s="130">
        <f t="shared" si="302"/>
        <v>2.5335847277869434</v>
      </c>
      <c r="Q761" s="131">
        <f t="shared" si="303"/>
        <v>215</v>
      </c>
      <c r="R761" s="120"/>
      <c r="S761" s="121">
        <f t="shared" si="274"/>
        <v>0</v>
      </c>
      <c r="T761" s="122">
        <f t="shared" si="275"/>
        <v>0</v>
      </c>
      <c r="U761" s="123" t="s">
        <v>36</v>
      </c>
      <c r="V761" s="124" t="s">
        <v>2455</v>
      </c>
      <c r="W761" s="114"/>
      <c r="X761" s="115" t="s">
        <v>2469</v>
      </c>
      <c r="Y761" s="115"/>
      <c r="Z761" s="115" t="s">
        <v>45</v>
      </c>
      <c r="AA761" s="125" t="s">
        <v>2463</v>
      </c>
    </row>
    <row r="762" spans="1:27" s="172" customFormat="1" x14ac:dyDescent="0.35">
      <c r="A762" s="157">
        <v>15</v>
      </c>
      <c r="B762" s="158" t="s">
        <v>1255</v>
      </c>
      <c r="C762" s="159" t="s">
        <v>208</v>
      </c>
      <c r="D762" s="158" t="s">
        <v>876</v>
      </c>
      <c r="E762" s="160" t="s">
        <v>1248</v>
      </c>
      <c r="F762" s="160" t="s">
        <v>1249</v>
      </c>
      <c r="G762" s="160" t="s">
        <v>1256</v>
      </c>
      <c r="H762" s="161" t="s">
        <v>368</v>
      </c>
      <c r="I762" s="162" t="s">
        <v>45</v>
      </c>
      <c r="J762" s="162"/>
      <c r="K762" s="162" t="s">
        <v>45</v>
      </c>
      <c r="L762" s="163" t="s">
        <v>2452</v>
      </c>
      <c r="M762" s="163">
        <v>5</v>
      </c>
      <c r="N762" s="49">
        <f t="shared" si="304"/>
        <v>2.5335847277869434</v>
      </c>
      <c r="O762" s="47">
        <v>215</v>
      </c>
      <c r="P762" s="176">
        <f t="shared" si="302"/>
        <v>2.5335847277869434</v>
      </c>
      <c r="Q762" s="177">
        <f t="shared" si="303"/>
        <v>215</v>
      </c>
      <c r="R762" s="166"/>
      <c r="S762" s="167">
        <f t="shared" si="274"/>
        <v>0</v>
      </c>
      <c r="T762" s="168">
        <f t="shared" si="275"/>
        <v>0</v>
      </c>
      <c r="U762" s="169" t="s">
        <v>36</v>
      </c>
      <c r="V762" s="170" t="s">
        <v>2455</v>
      </c>
      <c r="W762" s="169"/>
      <c r="X762" s="160" t="s">
        <v>2469</v>
      </c>
      <c r="Y762" s="160"/>
      <c r="Z762" s="160" t="s">
        <v>45</v>
      </c>
      <c r="AA762" s="171" t="s">
        <v>2463</v>
      </c>
    </row>
    <row r="763" spans="1:27" s="172" customFormat="1" x14ac:dyDescent="0.35">
      <c r="A763" s="157">
        <v>51</v>
      </c>
      <c r="B763" s="158" t="s">
        <v>1257</v>
      </c>
      <c r="C763" s="159" t="s">
        <v>208</v>
      </c>
      <c r="D763" s="158" t="s">
        <v>876</v>
      </c>
      <c r="E763" s="160" t="s">
        <v>1248</v>
      </c>
      <c r="F763" s="160" t="s">
        <v>1249</v>
      </c>
      <c r="G763" s="160" t="s">
        <v>1258</v>
      </c>
      <c r="H763" s="161" t="s">
        <v>368</v>
      </c>
      <c r="I763" s="162" t="s">
        <v>45</v>
      </c>
      <c r="J763" s="162"/>
      <c r="K763" s="162" t="s">
        <v>45</v>
      </c>
      <c r="L763" s="163" t="s">
        <v>2452</v>
      </c>
      <c r="M763" s="163">
        <v>5</v>
      </c>
      <c r="N763" s="49">
        <f t="shared" si="304"/>
        <v>2.5335847277869434</v>
      </c>
      <c r="O763" s="47">
        <v>215</v>
      </c>
      <c r="P763" s="176">
        <f t="shared" si="302"/>
        <v>2.5335847277869434</v>
      </c>
      <c r="Q763" s="177">
        <f t="shared" si="303"/>
        <v>215</v>
      </c>
      <c r="R763" s="166"/>
      <c r="S763" s="167">
        <f t="shared" si="274"/>
        <v>0</v>
      </c>
      <c r="T763" s="168">
        <f t="shared" si="275"/>
        <v>0</v>
      </c>
      <c r="U763" s="169" t="s">
        <v>36</v>
      </c>
      <c r="V763" s="170" t="s">
        <v>2455</v>
      </c>
      <c r="W763" s="169"/>
      <c r="X763" s="160" t="s">
        <v>2469</v>
      </c>
      <c r="Y763" s="160"/>
      <c r="Z763" s="160" t="s">
        <v>45</v>
      </c>
      <c r="AA763" s="171" t="s">
        <v>2463</v>
      </c>
    </row>
    <row r="764" spans="1:27" s="172" customFormat="1" x14ac:dyDescent="0.35">
      <c r="A764" s="157">
        <v>38</v>
      </c>
      <c r="B764" s="158" t="s">
        <v>1259</v>
      </c>
      <c r="C764" s="159" t="s">
        <v>208</v>
      </c>
      <c r="D764" s="158" t="s">
        <v>876</v>
      </c>
      <c r="E764" s="160" t="s">
        <v>1248</v>
      </c>
      <c r="F764" s="160" t="s">
        <v>1249</v>
      </c>
      <c r="G764" s="160" t="s">
        <v>1260</v>
      </c>
      <c r="H764" s="161" t="s">
        <v>368</v>
      </c>
      <c r="I764" s="162" t="s">
        <v>45</v>
      </c>
      <c r="J764" s="162"/>
      <c r="K764" s="162" t="s">
        <v>45</v>
      </c>
      <c r="L764" s="163" t="s">
        <v>2452</v>
      </c>
      <c r="M764" s="163">
        <v>5</v>
      </c>
      <c r="N764" s="49">
        <f t="shared" si="304"/>
        <v>2.5335847277869434</v>
      </c>
      <c r="O764" s="47">
        <v>215</v>
      </c>
      <c r="P764" s="176">
        <f t="shared" si="302"/>
        <v>2.5335847277869434</v>
      </c>
      <c r="Q764" s="177">
        <f t="shared" si="303"/>
        <v>215</v>
      </c>
      <c r="R764" s="166"/>
      <c r="S764" s="167">
        <f t="shared" si="274"/>
        <v>0</v>
      </c>
      <c r="T764" s="168">
        <f t="shared" si="275"/>
        <v>0</v>
      </c>
      <c r="U764" s="169" t="s">
        <v>36</v>
      </c>
      <c r="V764" s="170" t="s">
        <v>2455</v>
      </c>
      <c r="W764" s="169"/>
      <c r="X764" s="160" t="s">
        <v>2472</v>
      </c>
      <c r="Y764" s="160"/>
      <c r="Z764" s="160" t="s">
        <v>45</v>
      </c>
      <c r="AA764" s="171" t="s">
        <v>2463</v>
      </c>
    </row>
    <row r="765" spans="1:27" s="172" customFormat="1" x14ac:dyDescent="0.35">
      <c r="A765" s="157">
        <v>45</v>
      </c>
      <c r="B765" s="158" t="s">
        <v>1261</v>
      </c>
      <c r="C765" s="159" t="s">
        <v>208</v>
      </c>
      <c r="D765" s="158" t="s">
        <v>876</v>
      </c>
      <c r="E765" s="160" t="s">
        <v>1248</v>
      </c>
      <c r="F765" s="160" t="s">
        <v>1249</v>
      </c>
      <c r="G765" s="160" t="s">
        <v>1262</v>
      </c>
      <c r="H765" s="161" t="s">
        <v>368</v>
      </c>
      <c r="I765" s="162" t="s">
        <v>45</v>
      </c>
      <c r="J765" s="162"/>
      <c r="K765" s="162" t="s">
        <v>45</v>
      </c>
      <c r="L765" s="163" t="s">
        <v>2452</v>
      </c>
      <c r="M765" s="163">
        <v>5</v>
      </c>
      <c r="N765" s="49">
        <f t="shared" si="304"/>
        <v>2.5335847277869434</v>
      </c>
      <c r="O765" s="47">
        <v>215</v>
      </c>
      <c r="P765" s="176">
        <f t="shared" si="302"/>
        <v>2.5335847277869434</v>
      </c>
      <c r="Q765" s="177">
        <f t="shared" si="303"/>
        <v>215</v>
      </c>
      <c r="R765" s="166"/>
      <c r="S765" s="167">
        <f t="shared" si="274"/>
        <v>0</v>
      </c>
      <c r="T765" s="168">
        <f t="shared" si="275"/>
        <v>0</v>
      </c>
      <c r="U765" s="169" t="s">
        <v>36</v>
      </c>
      <c r="V765" s="170" t="s">
        <v>2455</v>
      </c>
      <c r="W765" s="169"/>
      <c r="X765" s="160" t="s">
        <v>2472</v>
      </c>
      <c r="Y765" s="160"/>
      <c r="Z765" s="160" t="s">
        <v>45</v>
      </c>
      <c r="AA765" s="171" t="s">
        <v>2463</v>
      </c>
    </row>
    <row r="766" spans="1:27" s="126" customFormat="1" hidden="1" x14ac:dyDescent="0.35">
      <c r="A766" s="144">
        <v>0</v>
      </c>
      <c r="B766" s="109" t="s">
        <v>1263</v>
      </c>
      <c r="C766" s="127" t="s">
        <v>208</v>
      </c>
      <c r="D766" s="109" t="s">
        <v>876</v>
      </c>
      <c r="E766" s="115" t="s">
        <v>1248</v>
      </c>
      <c r="F766" s="115" t="s">
        <v>1249</v>
      </c>
      <c r="G766" s="115" t="s">
        <v>1264</v>
      </c>
      <c r="H766" s="116" t="s">
        <v>368</v>
      </c>
      <c r="I766" s="117" t="s">
        <v>45</v>
      </c>
      <c r="J766" s="117"/>
      <c r="K766" s="117" t="s">
        <v>45</v>
      </c>
      <c r="L766" s="114" t="s">
        <v>2452</v>
      </c>
      <c r="M766" s="114">
        <v>5</v>
      </c>
      <c r="N766" s="151">
        <f t="shared" si="304"/>
        <v>2.5335847277869434</v>
      </c>
      <c r="O766" s="149">
        <v>215</v>
      </c>
      <c r="P766" s="135">
        <f t="shared" si="302"/>
        <v>2.5335847277869434</v>
      </c>
      <c r="Q766" s="136">
        <f t="shared" si="303"/>
        <v>215</v>
      </c>
      <c r="R766" s="120"/>
      <c r="S766" s="121">
        <f t="shared" si="274"/>
        <v>0</v>
      </c>
      <c r="T766" s="122">
        <f t="shared" si="275"/>
        <v>0</v>
      </c>
      <c r="U766" s="129" t="s">
        <v>36</v>
      </c>
      <c r="V766" s="124" t="s">
        <v>2455</v>
      </c>
      <c r="W766" s="129"/>
      <c r="X766" s="115" t="s">
        <v>2472</v>
      </c>
      <c r="Y766" s="115"/>
      <c r="Z766" s="115" t="s">
        <v>45</v>
      </c>
      <c r="AA766" s="125" t="s">
        <v>2463</v>
      </c>
    </row>
    <row r="767" spans="1:27" s="172" customFormat="1" x14ac:dyDescent="0.35">
      <c r="A767" s="157" t="s">
        <v>3900</v>
      </c>
      <c r="B767" s="158" t="s">
        <v>1265</v>
      </c>
      <c r="C767" s="159" t="s">
        <v>208</v>
      </c>
      <c r="D767" s="158" t="s">
        <v>876</v>
      </c>
      <c r="E767" s="160" t="s">
        <v>1248</v>
      </c>
      <c r="F767" s="160" t="s">
        <v>1249</v>
      </c>
      <c r="G767" s="160" t="s">
        <v>1266</v>
      </c>
      <c r="H767" s="161" t="s">
        <v>368</v>
      </c>
      <c r="I767" s="162" t="s">
        <v>45</v>
      </c>
      <c r="J767" s="162"/>
      <c r="K767" s="162" t="s">
        <v>45</v>
      </c>
      <c r="L767" s="163" t="s">
        <v>2452</v>
      </c>
      <c r="M767" s="163">
        <v>5</v>
      </c>
      <c r="N767" s="49">
        <f t="shared" si="304"/>
        <v>2.5335847277869434</v>
      </c>
      <c r="O767" s="47">
        <v>215</v>
      </c>
      <c r="P767" s="176">
        <f t="shared" si="302"/>
        <v>2.5335847277869434</v>
      </c>
      <c r="Q767" s="177">
        <f t="shared" si="303"/>
        <v>215</v>
      </c>
      <c r="R767" s="166"/>
      <c r="S767" s="167">
        <f t="shared" si="274"/>
        <v>0</v>
      </c>
      <c r="T767" s="168">
        <f t="shared" si="275"/>
        <v>0</v>
      </c>
      <c r="U767" s="169" t="s">
        <v>36</v>
      </c>
      <c r="V767" s="170" t="s">
        <v>2455</v>
      </c>
      <c r="W767" s="169"/>
      <c r="X767" s="160" t="s">
        <v>2469</v>
      </c>
      <c r="Y767" s="160"/>
      <c r="Z767" s="160" t="s">
        <v>45</v>
      </c>
      <c r="AA767" s="171" t="s">
        <v>2463</v>
      </c>
    </row>
    <row r="768" spans="1:27" s="172" customFormat="1" x14ac:dyDescent="0.35">
      <c r="A768" s="157">
        <v>21</v>
      </c>
      <c r="B768" s="158" t="s">
        <v>3277</v>
      </c>
      <c r="C768" s="159" t="s">
        <v>208</v>
      </c>
      <c r="D768" s="158" t="s">
        <v>876</v>
      </c>
      <c r="E768" s="173" t="s">
        <v>1248</v>
      </c>
      <c r="F768" s="173" t="s">
        <v>1249</v>
      </c>
      <c r="G768" s="173" t="s">
        <v>3407</v>
      </c>
      <c r="H768" s="174" t="s">
        <v>98</v>
      </c>
      <c r="I768" s="175"/>
      <c r="J768" s="175"/>
      <c r="K768" s="175"/>
      <c r="L768" s="163" t="s">
        <v>2452</v>
      </c>
      <c r="M768" s="163">
        <v>5</v>
      </c>
      <c r="N768" s="49">
        <f t="shared" si="304"/>
        <v>4.4897478199387226</v>
      </c>
      <c r="O768" s="47">
        <v>381</v>
      </c>
      <c r="P768" s="176">
        <f t="shared" si="302"/>
        <v>4.4897478199387226</v>
      </c>
      <c r="Q768" s="177">
        <f t="shared" si="303"/>
        <v>381</v>
      </c>
      <c r="R768" s="166"/>
      <c r="S768" s="167">
        <f t="shared" si="274"/>
        <v>0</v>
      </c>
      <c r="T768" s="168">
        <f t="shared" si="275"/>
        <v>0</v>
      </c>
      <c r="U768" s="169"/>
      <c r="V768" s="170" t="s">
        <v>2455</v>
      </c>
      <c r="W768" s="169"/>
      <c r="X768" s="160"/>
      <c r="Y768" s="160"/>
      <c r="Z768" s="160"/>
      <c r="AA768" s="171" t="s">
        <v>2463</v>
      </c>
    </row>
    <row r="769" spans="1:27" s="172" customFormat="1" x14ac:dyDescent="0.35">
      <c r="A769" s="157">
        <v>52</v>
      </c>
      <c r="B769" s="158" t="s">
        <v>1267</v>
      </c>
      <c r="C769" s="159" t="s">
        <v>208</v>
      </c>
      <c r="D769" s="158" t="s">
        <v>876</v>
      </c>
      <c r="E769" s="160" t="s">
        <v>1248</v>
      </c>
      <c r="F769" s="160" t="s">
        <v>1249</v>
      </c>
      <c r="G769" s="160" t="s">
        <v>1268</v>
      </c>
      <c r="H769" s="161" t="s">
        <v>368</v>
      </c>
      <c r="I769" s="162" t="s">
        <v>45</v>
      </c>
      <c r="J769" s="162"/>
      <c r="K769" s="162" t="s">
        <v>45</v>
      </c>
      <c r="L769" s="163" t="s">
        <v>2452</v>
      </c>
      <c r="M769" s="163">
        <v>5</v>
      </c>
      <c r="N769" s="49">
        <f t="shared" si="304"/>
        <v>2.5335847277869434</v>
      </c>
      <c r="O769" s="47">
        <v>215</v>
      </c>
      <c r="P769" s="176">
        <f t="shared" si="302"/>
        <v>2.5335847277869434</v>
      </c>
      <c r="Q769" s="177">
        <f t="shared" si="303"/>
        <v>215</v>
      </c>
      <c r="R769" s="166"/>
      <c r="S769" s="167">
        <f t="shared" si="274"/>
        <v>0</v>
      </c>
      <c r="T769" s="168">
        <f t="shared" si="275"/>
        <v>0</v>
      </c>
      <c r="U769" s="169" t="s">
        <v>36</v>
      </c>
      <c r="V769" s="170" t="s">
        <v>2455</v>
      </c>
      <c r="W769" s="169"/>
      <c r="X769" s="160" t="s">
        <v>2469</v>
      </c>
      <c r="Y769" s="160"/>
      <c r="Z769" s="160" t="s">
        <v>45</v>
      </c>
      <c r="AA769" s="171" t="s">
        <v>2463</v>
      </c>
    </row>
    <row r="770" spans="1:27" s="126" customFormat="1" hidden="1" x14ac:dyDescent="0.35">
      <c r="A770" s="144">
        <v>0</v>
      </c>
      <c r="B770" s="109" t="s">
        <v>3278</v>
      </c>
      <c r="C770" s="127" t="s">
        <v>208</v>
      </c>
      <c r="D770" s="109" t="s">
        <v>876</v>
      </c>
      <c r="E770" s="132" t="s">
        <v>1248</v>
      </c>
      <c r="F770" s="132" t="s">
        <v>1249</v>
      </c>
      <c r="G770" s="132" t="s">
        <v>3408</v>
      </c>
      <c r="H770" s="133" t="s">
        <v>98</v>
      </c>
      <c r="I770" s="134"/>
      <c r="J770" s="134"/>
      <c r="K770" s="134"/>
      <c r="L770" s="114" t="s">
        <v>2452</v>
      </c>
      <c r="M770" s="114">
        <v>5</v>
      </c>
      <c r="N770" s="151">
        <f t="shared" si="304"/>
        <v>3.9948149893942966</v>
      </c>
      <c r="O770" s="149">
        <v>339</v>
      </c>
      <c r="P770" s="135">
        <f t="shared" si="302"/>
        <v>3.9948149893942966</v>
      </c>
      <c r="Q770" s="136">
        <f t="shared" si="303"/>
        <v>339</v>
      </c>
      <c r="R770" s="120"/>
      <c r="S770" s="121">
        <f t="shared" si="274"/>
        <v>0</v>
      </c>
      <c r="T770" s="122">
        <f t="shared" si="275"/>
        <v>0</v>
      </c>
      <c r="U770" s="129"/>
      <c r="V770" s="124" t="s">
        <v>2455</v>
      </c>
      <c r="W770" s="129"/>
      <c r="X770" s="115"/>
      <c r="Y770" s="115"/>
      <c r="Z770" s="115"/>
      <c r="AA770" s="125" t="s">
        <v>2463</v>
      </c>
    </row>
    <row r="771" spans="1:27" s="172" customFormat="1" x14ac:dyDescent="0.35">
      <c r="A771" s="157">
        <v>20</v>
      </c>
      <c r="B771" s="158" t="s">
        <v>1269</v>
      </c>
      <c r="C771" s="159" t="s">
        <v>39</v>
      </c>
      <c r="D771" s="158" t="s">
        <v>876</v>
      </c>
      <c r="E771" s="160" t="s">
        <v>1270</v>
      </c>
      <c r="F771" s="160" t="s">
        <v>1271</v>
      </c>
      <c r="G771" s="160" t="s">
        <v>1272</v>
      </c>
      <c r="H771" s="161" t="s">
        <v>64</v>
      </c>
      <c r="I771" s="162" t="s">
        <v>103</v>
      </c>
      <c r="J771" s="162"/>
      <c r="K771" s="162" t="s">
        <v>45</v>
      </c>
      <c r="L771" s="163" t="s">
        <v>2453</v>
      </c>
      <c r="M771" s="163">
        <v>5</v>
      </c>
      <c r="N771" s="46">
        <v>11.11</v>
      </c>
      <c r="O771" s="47">
        <f t="shared" ref="O771:O772" si="305">N771*$R$8</f>
        <v>942.79459999999995</v>
      </c>
      <c r="P771" s="164">
        <f t="shared" ref="P771:P774" si="306">IF($R$9="-",N771,IF($R$9="в кассу предприятия",N771,IF($R$9="на р/счет.",N771*1.075,"-")))</f>
        <v>11.11</v>
      </c>
      <c r="Q771" s="165">
        <f t="shared" ref="Q771:Q774" si="307">IF($R$9="-",O771,IF($R$9="в кассу предприятия",O771,IF($R$9="на р/счет.",O771*1.075,"-")))</f>
        <v>942.79459999999995</v>
      </c>
      <c r="R771" s="166"/>
      <c r="S771" s="167">
        <f t="shared" ref="S771:S835" si="308">IF($R$9="","-",P771*R771)</f>
        <v>0</v>
      </c>
      <c r="T771" s="168">
        <f t="shared" ref="T771:T835" si="309">IF($R$9="","-",Q771*R771)</f>
        <v>0</v>
      </c>
      <c r="U771" s="169"/>
      <c r="V771" s="170" t="s">
        <v>2455</v>
      </c>
      <c r="W771" s="169"/>
      <c r="X771" s="160" t="s">
        <v>2469</v>
      </c>
      <c r="Y771" s="160"/>
      <c r="Z771" s="160" t="s">
        <v>45</v>
      </c>
      <c r="AA771" s="171" t="s">
        <v>2463</v>
      </c>
    </row>
    <row r="772" spans="1:27" s="172" customFormat="1" x14ac:dyDescent="0.35">
      <c r="A772" s="157">
        <v>2</v>
      </c>
      <c r="B772" s="158" t="s">
        <v>1273</v>
      </c>
      <c r="C772" s="159" t="s">
        <v>39</v>
      </c>
      <c r="D772" s="158" t="s">
        <v>876</v>
      </c>
      <c r="E772" s="173" t="s">
        <v>1274</v>
      </c>
      <c r="F772" s="173" t="s">
        <v>1275</v>
      </c>
      <c r="G772" s="173" t="s">
        <v>1276</v>
      </c>
      <c r="H772" s="174" t="s">
        <v>43</v>
      </c>
      <c r="I772" s="175" t="s">
        <v>45</v>
      </c>
      <c r="J772" s="175"/>
      <c r="K772" s="175" t="s">
        <v>305</v>
      </c>
      <c r="L772" s="163" t="s">
        <v>2453</v>
      </c>
      <c r="M772" s="163">
        <v>1</v>
      </c>
      <c r="N772" s="46">
        <v>41.33</v>
      </c>
      <c r="O772" s="47">
        <f t="shared" si="305"/>
        <v>3507.2637999999997</v>
      </c>
      <c r="P772" s="164">
        <f t="shared" si="306"/>
        <v>41.33</v>
      </c>
      <c r="Q772" s="165">
        <f t="shared" si="307"/>
        <v>3507.2637999999997</v>
      </c>
      <c r="R772" s="166"/>
      <c r="S772" s="167">
        <f t="shared" si="308"/>
        <v>0</v>
      </c>
      <c r="T772" s="168">
        <f t="shared" si="309"/>
        <v>0</v>
      </c>
      <c r="U772" s="169"/>
      <c r="V772" s="170" t="s">
        <v>2455</v>
      </c>
      <c r="W772" s="169" t="s">
        <v>2487</v>
      </c>
      <c r="X772" s="160" t="s">
        <v>2469</v>
      </c>
      <c r="Y772" s="160"/>
      <c r="Z772" s="160" t="s">
        <v>45</v>
      </c>
      <c r="AA772" s="171" t="s">
        <v>2463</v>
      </c>
    </row>
    <row r="773" spans="1:27" s="172" customFormat="1" x14ac:dyDescent="0.35">
      <c r="A773" s="157" t="s">
        <v>3900</v>
      </c>
      <c r="B773" s="158" t="s">
        <v>1277</v>
      </c>
      <c r="C773" s="159" t="s">
        <v>208</v>
      </c>
      <c r="D773" s="158" t="s">
        <v>876</v>
      </c>
      <c r="E773" s="160" t="s">
        <v>1278</v>
      </c>
      <c r="F773" s="160" t="s">
        <v>1279</v>
      </c>
      <c r="G773" s="160" t="s">
        <v>45</v>
      </c>
      <c r="H773" s="161" t="s">
        <v>64</v>
      </c>
      <c r="I773" s="162" t="s">
        <v>53</v>
      </c>
      <c r="J773" s="162"/>
      <c r="K773" s="162" t="s">
        <v>45</v>
      </c>
      <c r="L773" s="163" t="s">
        <v>2452</v>
      </c>
      <c r="M773" s="163">
        <v>5</v>
      </c>
      <c r="N773" s="49">
        <f t="shared" ref="N773:N774" si="310">O773/$R$8</f>
        <v>2.5335847277869434</v>
      </c>
      <c r="O773" s="47">
        <v>215</v>
      </c>
      <c r="P773" s="176">
        <f t="shared" si="306"/>
        <v>2.5335847277869434</v>
      </c>
      <c r="Q773" s="177">
        <f t="shared" si="307"/>
        <v>215</v>
      </c>
      <c r="R773" s="166"/>
      <c r="S773" s="167">
        <f t="shared" si="308"/>
        <v>0</v>
      </c>
      <c r="T773" s="168">
        <f t="shared" si="309"/>
        <v>0</v>
      </c>
      <c r="U773" s="169" t="s">
        <v>36</v>
      </c>
      <c r="V773" s="170" t="s">
        <v>2455</v>
      </c>
      <c r="W773" s="169"/>
      <c r="X773" s="160" t="s">
        <v>2469</v>
      </c>
      <c r="Y773" s="160"/>
      <c r="Z773" s="160" t="s">
        <v>45</v>
      </c>
      <c r="AA773" s="171" t="s">
        <v>2463</v>
      </c>
    </row>
    <row r="774" spans="1:27" s="172" customFormat="1" x14ac:dyDescent="0.35">
      <c r="A774" s="157">
        <v>60</v>
      </c>
      <c r="B774" s="158" t="s">
        <v>3279</v>
      </c>
      <c r="C774" s="159" t="s">
        <v>208</v>
      </c>
      <c r="D774" s="158" t="s">
        <v>876</v>
      </c>
      <c r="E774" s="173" t="s">
        <v>1281</v>
      </c>
      <c r="F774" s="173" t="s">
        <v>1282</v>
      </c>
      <c r="G774" s="173" t="s">
        <v>3409</v>
      </c>
      <c r="H774" s="174" t="s">
        <v>64</v>
      </c>
      <c r="I774" s="175" t="s">
        <v>53</v>
      </c>
      <c r="J774" s="175"/>
      <c r="K774" s="175"/>
      <c r="L774" s="163" t="s">
        <v>2452</v>
      </c>
      <c r="M774" s="163">
        <v>5</v>
      </c>
      <c r="N774" s="49">
        <f t="shared" si="310"/>
        <v>4.6782936601461227</v>
      </c>
      <c r="O774" s="47">
        <v>397</v>
      </c>
      <c r="P774" s="176">
        <f t="shared" si="306"/>
        <v>4.6782936601461227</v>
      </c>
      <c r="Q774" s="177">
        <f t="shared" si="307"/>
        <v>397</v>
      </c>
      <c r="R774" s="166"/>
      <c r="S774" s="167">
        <f t="shared" si="308"/>
        <v>0</v>
      </c>
      <c r="T774" s="168">
        <f t="shared" si="309"/>
        <v>0</v>
      </c>
      <c r="U774" s="169"/>
      <c r="V774" s="170" t="s">
        <v>2455</v>
      </c>
      <c r="W774" s="169"/>
      <c r="X774" s="160"/>
      <c r="Y774" s="160"/>
      <c r="Z774" s="160"/>
      <c r="AA774" s="171" t="s">
        <v>2463</v>
      </c>
    </row>
    <row r="775" spans="1:27" s="172" customFormat="1" x14ac:dyDescent="0.35">
      <c r="A775" s="157">
        <v>10</v>
      </c>
      <c r="B775" s="158" t="s">
        <v>1280</v>
      </c>
      <c r="C775" s="159" t="s">
        <v>39</v>
      </c>
      <c r="D775" s="158" t="s">
        <v>876</v>
      </c>
      <c r="E775" s="173" t="s">
        <v>1281</v>
      </c>
      <c r="F775" s="173" t="s">
        <v>1282</v>
      </c>
      <c r="G775" s="173" t="s">
        <v>1283</v>
      </c>
      <c r="H775" s="174" t="s">
        <v>98</v>
      </c>
      <c r="I775" s="175" t="s">
        <v>51</v>
      </c>
      <c r="J775" s="175"/>
      <c r="K775" s="175" t="s">
        <v>45</v>
      </c>
      <c r="L775" s="163" t="s">
        <v>2453</v>
      </c>
      <c r="M775" s="163">
        <v>5</v>
      </c>
      <c r="N775" s="46">
        <v>8.34</v>
      </c>
      <c r="O775" s="47">
        <f>N775*$R$8</f>
        <v>707.73239999999998</v>
      </c>
      <c r="P775" s="164">
        <f t="shared" ref="P775:P808" si="311">IF($R$9="-",N775,IF($R$9="в кассу предприятия",N775,IF($R$9="на р/счет.",N775*1.075,"-")))</f>
        <v>8.34</v>
      </c>
      <c r="Q775" s="165">
        <f t="shared" ref="Q775:Q808" si="312">IF($R$9="-",O775,IF($R$9="в кассу предприятия",O775,IF($R$9="на р/счет.",O775*1.075,"-")))</f>
        <v>707.73239999999998</v>
      </c>
      <c r="R775" s="166"/>
      <c r="S775" s="167">
        <f t="shared" si="308"/>
        <v>0</v>
      </c>
      <c r="T775" s="168">
        <f t="shared" si="309"/>
        <v>0</v>
      </c>
      <c r="U775" s="169"/>
      <c r="V775" s="170" t="s">
        <v>2455</v>
      </c>
      <c r="W775" s="169" t="s">
        <v>2487</v>
      </c>
      <c r="X775" s="160" t="s">
        <v>2469</v>
      </c>
      <c r="Y775" s="160"/>
      <c r="Z775" s="160" t="s">
        <v>45</v>
      </c>
      <c r="AA775" s="171" t="s">
        <v>2463</v>
      </c>
    </row>
    <row r="776" spans="1:27" s="172" customFormat="1" x14ac:dyDescent="0.35">
      <c r="A776" s="157" t="s">
        <v>3900</v>
      </c>
      <c r="B776" s="158" t="s">
        <v>1284</v>
      </c>
      <c r="C776" s="159" t="s">
        <v>208</v>
      </c>
      <c r="D776" s="158" t="s">
        <v>876</v>
      </c>
      <c r="E776" s="160" t="s">
        <v>1285</v>
      </c>
      <c r="F776" s="160" t="s">
        <v>1286</v>
      </c>
      <c r="G776" s="160" t="s">
        <v>45</v>
      </c>
      <c r="H776" s="161" t="s">
        <v>64</v>
      </c>
      <c r="I776" s="162" t="s">
        <v>53</v>
      </c>
      <c r="J776" s="162"/>
      <c r="K776" s="162" t="s">
        <v>45</v>
      </c>
      <c r="L776" s="163" t="s">
        <v>2452</v>
      </c>
      <c r="M776" s="163">
        <v>5</v>
      </c>
      <c r="N776" s="49">
        <f t="shared" ref="N776:N808" si="313">O776/$R$8</f>
        <v>2.5335847277869434</v>
      </c>
      <c r="O776" s="47">
        <v>215</v>
      </c>
      <c r="P776" s="176">
        <f t="shared" si="311"/>
        <v>2.5335847277869434</v>
      </c>
      <c r="Q776" s="177">
        <f t="shared" si="312"/>
        <v>215</v>
      </c>
      <c r="R776" s="166"/>
      <c r="S776" s="167">
        <f t="shared" si="308"/>
        <v>0</v>
      </c>
      <c r="T776" s="168">
        <f t="shared" si="309"/>
        <v>0</v>
      </c>
      <c r="U776" s="169" t="s">
        <v>36</v>
      </c>
      <c r="V776" s="170" t="s">
        <v>2455</v>
      </c>
      <c r="W776" s="169"/>
      <c r="X776" s="160" t="s">
        <v>2472</v>
      </c>
      <c r="Y776" s="160"/>
      <c r="Z776" s="160" t="s">
        <v>45</v>
      </c>
      <c r="AA776" s="171" t="s">
        <v>2463</v>
      </c>
    </row>
    <row r="777" spans="1:27" s="172" customFormat="1" x14ac:dyDescent="0.35">
      <c r="A777" s="157">
        <v>19</v>
      </c>
      <c r="B777" s="158" t="s">
        <v>3280</v>
      </c>
      <c r="C777" s="159" t="s">
        <v>208</v>
      </c>
      <c r="D777" s="158" t="s">
        <v>876</v>
      </c>
      <c r="E777" s="173" t="s">
        <v>1285</v>
      </c>
      <c r="F777" s="173" t="s">
        <v>1286</v>
      </c>
      <c r="G777" s="173"/>
      <c r="H777" s="174" t="s">
        <v>50</v>
      </c>
      <c r="I777" s="175" t="s">
        <v>176</v>
      </c>
      <c r="J777" s="175"/>
      <c r="K777" s="175"/>
      <c r="L777" s="163" t="s">
        <v>2452</v>
      </c>
      <c r="M777" s="163">
        <v>1</v>
      </c>
      <c r="N777" s="49">
        <f t="shared" si="313"/>
        <v>6.5637520622201277</v>
      </c>
      <c r="O777" s="47">
        <v>557</v>
      </c>
      <c r="P777" s="176">
        <f t="shared" si="311"/>
        <v>6.5637520622201277</v>
      </c>
      <c r="Q777" s="177">
        <f t="shared" si="312"/>
        <v>557</v>
      </c>
      <c r="R777" s="166"/>
      <c r="S777" s="167">
        <f t="shared" si="308"/>
        <v>0</v>
      </c>
      <c r="T777" s="168">
        <f t="shared" si="309"/>
        <v>0</v>
      </c>
      <c r="U777" s="169"/>
      <c r="V777" s="170" t="s">
        <v>2455</v>
      </c>
      <c r="W777" s="169"/>
      <c r="X777" s="160"/>
      <c r="Y777" s="160"/>
      <c r="Z777" s="160"/>
      <c r="AA777" s="171" t="s">
        <v>2463</v>
      </c>
    </row>
    <row r="778" spans="1:27" s="172" customFormat="1" x14ac:dyDescent="0.35">
      <c r="A778" s="157">
        <v>84</v>
      </c>
      <c r="B778" s="158" t="s">
        <v>3281</v>
      </c>
      <c r="C778" s="159" t="s">
        <v>208</v>
      </c>
      <c r="D778" s="158" t="s">
        <v>876</v>
      </c>
      <c r="E778" s="173" t="s">
        <v>1288</v>
      </c>
      <c r="F778" s="173" t="s">
        <v>1289</v>
      </c>
      <c r="G778" s="173" t="s">
        <v>1290</v>
      </c>
      <c r="H778" s="174" t="s">
        <v>64</v>
      </c>
      <c r="I778" s="175"/>
      <c r="J778" s="175"/>
      <c r="K778" s="175"/>
      <c r="L778" s="163" t="s">
        <v>2452</v>
      </c>
      <c r="M778" s="163">
        <v>5</v>
      </c>
      <c r="N778" s="49">
        <f t="shared" si="313"/>
        <v>3.8887579542776338</v>
      </c>
      <c r="O778" s="47">
        <v>330</v>
      </c>
      <c r="P778" s="176">
        <f t="shared" si="311"/>
        <v>3.8887579542776338</v>
      </c>
      <c r="Q778" s="177">
        <f t="shared" si="312"/>
        <v>330</v>
      </c>
      <c r="R778" s="166"/>
      <c r="S778" s="167">
        <f t="shared" si="308"/>
        <v>0</v>
      </c>
      <c r="T778" s="168">
        <f t="shared" si="309"/>
        <v>0</v>
      </c>
      <c r="U778" s="169"/>
      <c r="V778" s="170" t="s">
        <v>2455</v>
      </c>
      <c r="W778" s="169"/>
      <c r="X778" s="160" t="s">
        <v>2472</v>
      </c>
      <c r="Y778" s="160"/>
      <c r="Z778" s="160" t="s">
        <v>45</v>
      </c>
      <c r="AA778" s="171" t="s">
        <v>2463</v>
      </c>
    </row>
    <row r="779" spans="1:27" s="172" customFormat="1" x14ac:dyDescent="0.35">
      <c r="A779" s="157">
        <v>78</v>
      </c>
      <c r="B779" s="158" t="s">
        <v>1287</v>
      </c>
      <c r="C779" s="159" t="s">
        <v>208</v>
      </c>
      <c r="D779" s="158" t="s">
        <v>876</v>
      </c>
      <c r="E779" s="160" t="s">
        <v>1288</v>
      </c>
      <c r="F779" s="160" t="s">
        <v>1289</v>
      </c>
      <c r="G779" s="160" t="s">
        <v>1290</v>
      </c>
      <c r="H779" s="161" t="s">
        <v>50</v>
      </c>
      <c r="I779" s="162" t="s">
        <v>53</v>
      </c>
      <c r="J779" s="162"/>
      <c r="K779" s="162" t="s">
        <v>45</v>
      </c>
      <c r="L779" s="163" t="s">
        <v>2452</v>
      </c>
      <c r="M779" s="163">
        <v>1</v>
      </c>
      <c r="N779" s="49">
        <f t="shared" si="313"/>
        <v>3.26419985859062</v>
      </c>
      <c r="O779" s="47">
        <v>277</v>
      </c>
      <c r="P779" s="176">
        <f t="shared" si="311"/>
        <v>3.26419985859062</v>
      </c>
      <c r="Q779" s="177">
        <f t="shared" si="312"/>
        <v>277</v>
      </c>
      <c r="R779" s="166"/>
      <c r="S779" s="167">
        <f t="shared" si="308"/>
        <v>0</v>
      </c>
      <c r="T779" s="168">
        <f t="shared" si="309"/>
        <v>0</v>
      </c>
      <c r="U779" s="169" t="s">
        <v>36</v>
      </c>
      <c r="V779" s="170" t="s">
        <v>2455</v>
      </c>
      <c r="W779" s="169"/>
      <c r="X779" s="160" t="s">
        <v>2472</v>
      </c>
      <c r="Y779" s="160"/>
      <c r="Z779" s="160" t="s">
        <v>45</v>
      </c>
      <c r="AA779" s="171" t="s">
        <v>2463</v>
      </c>
    </row>
    <row r="780" spans="1:27" s="126" customFormat="1" hidden="1" x14ac:dyDescent="0.35">
      <c r="A780" s="144">
        <v>0</v>
      </c>
      <c r="B780" s="109" t="s">
        <v>1291</v>
      </c>
      <c r="C780" s="110" t="s">
        <v>208</v>
      </c>
      <c r="D780" s="109" t="s">
        <v>876</v>
      </c>
      <c r="E780" s="115" t="s">
        <v>1288</v>
      </c>
      <c r="F780" s="115" t="s">
        <v>1292</v>
      </c>
      <c r="G780" s="115" t="s">
        <v>1293</v>
      </c>
      <c r="H780" s="116" t="s">
        <v>64</v>
      </c>
      <c r="I780" s="117" t="s">
        <v>53</v>
      </c>
      <c r="J780" s="117"/>
      <c r="K780" s="117" t="s">
        <v>45</v>
      </c>
      <c r="L780" s="114" t="s">
        <v>2452</v>
      </c>
      <c r="M780" s="114">
        <v>5</v>
      </c>
      <c r="N780" s="150">
        <f t="shared" si="313"/>
        <v>3.26419985859062</v>
      </c>
      <c r="O780" s="149">
        <v>277</v>
      </c>
      <c r="P780" s="130">
        <f t="shared" si="311"/>
        <v>3.26419985859062</v>
      </c>
      <c r="Q780" s="131">
        <f t="shared" si="312"/>
        <v>277</v>
      </c>
      <c r="R780" s="120"/>
      <c r="S780" s="121">
        <f t="shared" si="308"/>
        <v>0</v>
      </c>
      <c r="T780" s="122">
        <f t="shared" si="309"/>
        <v>0</v>
      </c>
      <c r="U780" s="123" t="s">
        <v>36</v>
      </c>
      <c r="V780" s="124" t="s">
        <v>2455</v>
      </c>
      <c r="W780" s="114"/>
      <c r="X780" s="115" t="s">
        <v>2472</v>
      </c>
      <c r="Y780" s="115"/>
      <c r="Z780" s="115" t="s">
        <v>45</v>
      </c>
      <c r="AA780" s="125" t="s">
        <v>2463</v>
      </c>
    </row>
    <row r="781" spans="1:27" s="172" customFormat="1" x14ac:dyDescent="0.35">
      <c r="A781" s="157" t="s">
        <v>3900</v>
      </c>
      <c r="B781" s="158" t="s">
        <v>3282</v>
      </c>
      <c r="C781" s="159" t="s">
        <v>208</v>
      </c>
      <c r="D781" s="158" t="s">
        <v>876</v>
      </c>
      <c r="E781" s="173" t="s">
        <v>3410</v>
      </c>
      <c r="F781" s="173" t="s">
        <v>3411</v>
      </c>
      <c r="G781" s="173"/>
      <c r="H781" s="174" t="s">
        <v>64</v>
      </c>
      <c r="I781" s="175" t="s">
        <v>53</v>
      </c>
      <c r="J781" s="175"/>
      <c r="K781" s="175"/>
      <c r="L781" s="163" t="s">
        <v>2452</v>
      </c>
      <c r="M781" s="163">
        <v>5</v>
      </c>
      <c r="N781" s="49">
        <f t="shared" si="313"/>
        <v>4.2069290596276216</v>
      </c>
      <c r="O781" s="47">
        <v>357</v>
      </c>
      <c r="P781" s="176">
        <f t="shared" si="311"/>
        <v>4.2069290596276216</v>
      </c>
      <c r="Q781" s="177">
        <f t="shared" si="312"/>
        <v>357</v>
      </c>
      <c r="R781" s="166"/>
      <c r="S781" s="167">
        <f t="shared" si="308"/>
        <v>0</v>
      </c>
      <c r="T781" s="168">
        <f t="shared" si="309"/>
        <v>0</v>
      </c>
      <c r="U781" s="169"/>
      <c r="V781" s="170" t="s">
        <v>2455</v>
      </c>
      <c r="W781" s="169"/>
      <c r="X781" s="160"/>
      <c r="Y781" s="160"/>
      <c r="Z781" s="160"/>
      <c r="AA781" s="171" t="s">
        <v>2463</v>
      </c>
    </row>
    <row r="782" spans="1:27" s="172" customFormat="1" x14ac:dyDescent="0.35">
      <c r="A782" s="157">
        <v>33</v>
      </c>
      <c r="B782" s="158" t="s">
        <v>1294</v>
      </c>
      <c r="C782" s="159" t="s">
        <v>208</v>
      </c>
      <c r="D782" s="158" t="s">
        <v>876</v>
      </c>
      <c r="E782" s="160" t="s">
        <v>1295</v>
      </c>
      <c r="F782" s="160" t="s">
        <v>1296</v>
      </c>
      <c r="G782" s="160" t="s">
        <v>1297</v>
      </c>
      <c r="H782" s="161" t="s">
        <v>64</v>
      </c>
      <c r="I782" s="162" t="s">
        <v>281</v>
      </c>
      <c r="J782" s="162"/>
      <c r="K782" s="162" t="s">
        <v>45</v>
      </c>
      <c r="L782" s="163" t="s">
        <v>2452</v>
      </c>
      <c r="M782" s="163">
        <v>5</v>
      </c>
      <c r="N782" s="49">
        <f t="shared" si="313"/>
        <v>2.5335847277869434</v>
      </c>
      <c r="O782" s="47">
        <v>215</v>
      </c>
      <c r="P782" s="176">
        <f t="shared" si="311"/>
        <v>2.5335847277869434</v>
      </c>
      <c r="Q782" s="177">
        <f t="shared" si="312"/>
        <v>215</v>
      </c>
      <c r="R782" s="166"/>
      <c r="S782" s="167">
        <f t="shared" si="308"/>
        <v>0</v>
      </c>
      <c r="T782" s="168">
        <f t="shared" si="309"/>
        <v>0</v>
      </c>
      <c r="U782" s="169" t="s">
        <v>36</v>
      </c>
      <c r="V782" s="170" t="s">
        <v>2455</v>
      </c>
      <c r="W782" s="169"/>
      <c r="X782" s="160" t="s">
        <v>2472</v>
      </c>
      <c r="Y782" s="160"/>
      <c r="Z782" s="160" t="s">
        <v>45</v>
      </c>
      <c r="AA782" s="171" t="s">
        <v>2463</v>
      </c>
    </row>
    <row r="783" spans="1:27" s="172" customFormat="1" x14ac:dyDescent="0.35">
      <c r="A783" s="157" t="s">
        <v>3900</v>
      </c>
      <c r="B783" s="158" t="s">
        <v>3283</v>
      </c>
      <c r="C783" s="159" t="s">
        <v>208</v>
      </c>
      <c r="D783" s="158" t="s">
        <v>876</v>
      </c>
      <c r="E783" s="173" t="s">
        <v>1295</v>
      </c>
      <c r="F783" s="173" t="s">
        <v>1296</v>
      </c>
      <c r="G783" s="173" t="s">
        <v>1297</v>
      </c>
      <c r="H783" s="174" t="s">
        <v>64</v>
      </c>
      <c r="I783" s="175" t="s">
        <v>281</v>
      </c>
      <c r="J783" s="175"/>
      <c r="K783" s="175"/>
      <c r="L783" s="163" t="s">
        <v>2452</v>
      </c>
      <c r="M783" s="163">
        <v>5</v>
      </c>
      <c r="N783" s="49">
        <f t="shared" si="313"/>
        <v>4.2069290596276216</v>
      </c>
      <c r="O783" s="47">
        <v>357</v>
      </c>
      <c r="P783" s="176">
        <f t="shared" si="311"/>
        <v>4.2069290596276216</v>
      </c>
      <c r="Q783" s="177">
        <f t="shared" si="312"/>
        <v>357</v>
      </c>
      <c r="R783" s="166"/>
      <c r="S783" s="167">
        <f t="shared" si="308"/>
        <v>0</v>
      </c>
      <c r="T783" s="168">
        <f t="shared" si="309"/>
        <v>0</v>
      </c>
      <c r="U783" s="169"/>
      <c r="V783" s="170" t="s">
        <v>2455</v>
      </c>
      <c r="W783" s="169"/>
      <c r="X783" s="160" t="s">
        <v>2472</v>
      </c>
      <c r="Y783" s="160"/>
      <c r="Z783" s="160" t="s">
        <v>45</v>
      </c>
      <c r="AA783" s="171" t="s">
        <v>2463</v>
      </c>
    </row>
    <row r="784" spans="1:27" s="172" customFormat="1" x14ac:dyDescent="0.35">
      <c r="A784" s="157" t="s">
        <v>3900</v>
      </c>
      <c r="B784" s="158" t="s">
        <v>3284</v>
      </c>
      <c r="C784" s="159" t="s">
        <v>208</v>
      </c>
      <c r="D784" s="158" t="s">
        <v>876</v>
      </c>
      <c r="E784" s="173" t="s">
        <v>3412</v>
      </c>
      <c r="F784" s="173" t="s">
        <v>3413</v>
      </c>
      <c r="G784" s="173" t="s">
        <v>3414</v>
      </c>
      <c r="H784" s="174" t="s">
        <v>64</v>
      </c>
      <c r="I784" s="175" t="s">
        <v>53</v>
      </c>
      <c r="J784" s="175"/>
      <c r="K784" s="175"/>
      <c r="L784" s="163" t="s">
        <v>2452</v>
      </c>
      <c r="M784" s="163">
        <v>5</v>
      </c>
      <c r="N784" s="49">
        <f t="shared" si="313"/>
        <v>2.816403488098044</v>
      </c>
      <c r="O784" s="47">
        <v>239</v>
      </c>
      <c r="P784" s="176">
        <f t="shared" si="311"/>
        <v>2.816403488098044</v>
      </c>
      <c r="Q784" s="177">
        <f t="shared" si="312"/>
        <v>239</v>
      </c>
      <c r="R784" s="166"/>
      <c r="S784" s="167">
        <f t="shared" si="308"/>
        <v>0</v>
      </c>
      <c r="T784" s="168">
        <f t="shared" si="309"/>
        <v>0</v>
      </c>
      <c r="U784" s="169"/>
      <c r="V784" s="170" t="s">
        <v>2455</v>
      </c>
      <c r="W784" s="169"/>
      <c r="X784" s="160"/>
      <c r="Y784" s="160"/>
      <c r="Z784" s="160"/>
      <c r="AA784" s="171" t="s">
        <v>2463</v>
      </c>
    </row>
    <row r="785" spans="1:27" s="172" customFormat="1" x14ac:dyDescent="0.35">
      <c r="A785" s="157" t="s">
        <v>3900</v>
      </c>
      <c r="B785" s="158" t="s">
        <v>3285</v>
      </c>
      <c r="C785" s="159" t="s">
        <v>208</v>
      </c>
      <c r="D785" s="158" t="s">
        <v>876</v>
      </c>
      <c r="E785" s="173" t="s">
        <v>3415</v>
      </c>
      <c r="F785" s="173" t="s">
        <v>3416</v>
      </c>
      <c r="G785" s="173"/>
      <c r="H785" s="174" t="s">
        <v>64</v>
      </c>
      <c r="I785" s="175" t="s">
        <v>53</v>
      </c>
      <c r="J785" s="175"/>
      <c r="K785" s="175"/>
      <c r="L785" s="163" t="s">
        <v>2452</v>
      </c>
      <c r="M785" s="163">
        <v>5</v>
      </c>
      <c r="N785" s="49">
        <f t="shared" si="313"/>
        <v>3.382041008720245</v>
      </c>
      <c r="O785" s="47">
        <v>287</v>
      </c>
      <c r="P785" s="176">
        <f t="shared" si="311"/>
        <v>3.382041008720245</v>
      </c>
      <c r="Q785" s="177">
        <f t="shared" si="312"/>
        <v>287</v>
      </c>
      <c r="R785" s="166"/>
      <c r="S785" s="167">
        <f t="shared" si="308"/>
        <v>0</v>
      </c>
      <c r="T785" s="168">
        <f t="shared" si="309"/>
        <v>0</v>
      </c>
      <c r="U785" s="169"/>
      <c r="V785" s="170" t="s">
        <v>2455</v>
      </c>
      <c r="W785" s="169"/>
      <c r="X785" s="160" t="s">
        <v>2472</v>
      </c>
      <c r="Y785" s="160"/>
      <c r="Z785" s="160"/>
      <c r="AA785" s="171" t="s">
        <v>2463</v>
      </c>
    </row>
    <row r="786" spans="1:27" s="172" customFormat="1" x14ac:dyDescent="0.35">
      <c r="A786" s="157" t="s">
        <v>3900</v>
      </c>
      <c r="B786" s="158" t="s">
        <v>1298</v>
      </c>
      <c r="C786" s="159" t="s">
        <v>208</v>
      </c>
      <c r="D786" s="158" t="s">
        <v>876</v>
      </c>
      <c r="E786" s="160" t="s">
        <v>1299</v>
      </c>
      <c r="F786" s="160" t="s">
        <v>1300</v>
      </c>
      <c r="G786" s="160" t="s">
        <v>45</v>
      </c>
      <c r="H786" s="161" t="s">
        <v>64</v>
      </c>
      <c r="I786" s="162" t="s">
        <v>281</v>
      </c>
      <c r="J786" s="162"/>
      <c r="K786" s="162" t="s">
        <v>45</v>
      </c>
      <c r="L786" s="163" t="s">
        <v>2452</v>
      </c>
      <c r="M786" s="163">
        <v>5</v>
      </c>
      <c r="N786" s="49">
        <f t="shared" si="313"/>
        <v>2.5335847277869434</v>
      </c>
      <c r="O786" s="47">
        <v>215</v>
      </c>
      <c r="P786" s="176">
        <f t="shared" si="311"/>
        <v>2.5335847277869434</v>
      </c>
      <c r="Q786" s="177">
        <f t="shared" si="312"/>
        <v>215</v>
      </c>
      <c r="R786" s="166"/>
      <c r="S786" s="167">
        <f t="shared" si="308"/>
        <v>0</v>
      </c>
      <c r="T786" s="168">
        <f t="shared" si="309"/>
        <v>0</v>
      </c>
      <c r="U786" s="169" t="s">
        <v>36</v>
      </c>
      <c r="V786" s="170" t="s">
        <v>2455</v>
      </c>
      <c r="W786" s="169"/>
      <c r="X786" s="160" t="s">
        <v>2469</v>
      </c>
      <c r="Y786" s="160"/>
      <c r="Z786" s="160" t="s">
        <v>45</v>
      </c>
      <c r="AA786" s="171" t="s">
        <v>2463</v>
      </c>
    </row>
    <row r="787" spans="1:27" s="172" customFormat="1" x14ac:dyDescent="0.35">
      <c r="A787" s="157" t="s">
        <v>3900</v>
      </c>
      <c r="B787" s="158" t="s">
        <v>3286</v>
      </c>
      <c r="C787" s="159" t="s">
        <v>208</v>
      </c>
      <c r="D787" s="158" t="s">
        <v>876</v>
      </c>
      <c r="E787" s="173" t="s">
        <v>1302</v>
      </c>
      <c r="F787" s="173" t="s">
        <v>1303</v>
      </c>
      <c r="G787" s="173"/>
      <c r="H787" s="174" t="s">
        <v>64</v>
      </c>
      <c r="I787" s="175" t="s">
        <v>114</v>
      </c>
      <c r="J787" s="175"/>
      <c r="K787" s="175"/>
      <c r="L787" s="163" t="s">
        <v>2452</v>
      </c>
      <c r="M787" s="163">
        <v>5</v>
      </c>
      <c r="N787" s="49">
        <f t="shared" si="313"/>
        <v>2.8046193730850812</v>
      </c>
      <c r="O787" s="47">
        <v>238</v>
      </c>
      <c r="P787" s="176">
        <f t="shared" si="311"/>
        <v>2.8046193730850812</v>
      </c>
      <c r="Q787" s="177">
        <f t="shared" si="312"/>
        <v>238</v>
      </c>
      <c r="R787" s="166"/>
      <c r="S787" s="167">
        <f t="shared" si="308"/>
        <v>0</v>
      </c>
      <c r="T787" s="168">
        <f t="shared" si="309"/>
        <v>0</v>
      </c>
      <c r="U787" s="169"/>
      <c r="V787" s="170" t="s">
        <v>2455</v>
      </c>
      <c r="W787" s="169"/>
      <c r="X787" s="160"/>
      <c r="Y787" s="160"/>
      <c r="Z787" s="160"/>
      <c r="AA787" s="171" t="s">
        <v>2463</v>
      </c>
    </row>
    <row r="788" spans="1:27" s="172" customFormat="1" x14ac:dyDescent="0.35">
      <c r="A788" s="157" t="s">
        <v>3900</v>
      </c>
      <c r="B788" s="158" t="s">
        <v>1301</v>
      </c>
      <c r="C788" s="159" t="s">
        <v>208</v>
      </c>
      <c r="D788" s="158" t="s">
        <v>876</v>
      </c>
      <c r="E788" s="160" t="s">
        <v>1302</v>
      </c>
      <c r="F788" s="160" t="s">
        <v>1303</v>
      </c>
      <c r="G788" s="160"/>
      <c r="H788" s="161" t="s">
        <v>50</v>
      </c>
      <c r="I788" s="162" t="s">
        <v>53</v>
      </c>
      <c r="J788" s="162"/>
      <c r="K788" s="162" t="s">
        <v>45</v>
      </c>
      <c r="L788" s="163" t="s">
        <v>2452</v>
      </c>
      <c r="M788" s="163">
        <v>1</v>
      </c>
      <c r="N788" s="49">
        <f t="shared" si="313"/>
        <v>3.240631628564695</v>
      </c>
      <c r="O788" s="47">
        <v>275</v>
      </c>
      <c r="P788" s="176">
        <f t="shared" si="311"/>
        <v>3.240631628564695</v>
      </c>
      <c r="Q788" s="177">
        <f t="shared" si="312"/>
        <v>275</v>
      </c>
      <c r="R788" s="166"/>
      <c r="S788" s="167">
        <f t="shared" si="308"/>
        <v>0</v>
      </c>
      <c r="T788" s="168">
        <f t="shared" si="309"/>
        <v>0</v>
      </c>
      <c r="U788" s="169" t="s">
        <v>36</v>
      </c>
      <c r="V788" s="170" t="s">
        <v>2455</v>
      </c>
      <c r="W788" s="169"/>
      <c r="X788" s="160" t="s">
        <v>2469</v>
      </c>
      <c r="Y788" s="160"/>
      <c r="Z788" s="160" t="s">
        <v>45</v>
      </c>
      <c r="AA788" s="171" t="s">
        <v>2463</v>
      </c>
    </row>
    <row r="789" spans="1:27" s="172" customFormat="1" x14ac:dyDescent="0.35">
      <c r="A789" s="157">
        <v>84</v>
      </c>
      <c r="B789" s="158" t="s">
        <v>1304</v>
      </c>
      <c r="C789" s="159" t="s">
        <v>208</v>
      </c>
      <c r="D789" s="158" t="s">
        <v>876</v>
      </c>
      <c r="E789" s="160" t="s">
        <v>1305</v>
      </c>
      <c r="F789" s="160" t="s">
        <v>1306</v>
      </c>
      <c r="G789" s="160" t="s">
        <v>1307</v>
      </c>
      <c r="H789" s="161" t="s">
        <v>1308</v>
      </c>
      <c r="I789" s="162" t="s">
        <v>45</v>
      </c>
      <c r="J789" s="162"/>
      <c r="K789" s="162" t="s">
        <v>45</v>
      </c>
      <c r="L789" s="163" t="s">
        <v>2452</v>
      </c>
      <c r="M789" s="163">
        <v>5</v>
      </c>
      <c r="N789" s="49">
        <f t="shared" si="313"/>
        <v>2.5335847277869434</v>
      </c>
      <c r="O789" s="47">
        <v>215</v>
      </c>
      <c r="P789" s="176">
        <f t="shared" si="311"/>
        <v>2.5335847277869434</v>
      </c>
      <c r="Q789" s="177">
        <f t="shared" si="312"/>
        <v>215</v>
      </c>
      <c r="R789" s="166"/>
      <c r="S789" s="167">
        <f t="shared" si="308"/>
        <v>0</v>
      </c>
      <c r="T789" s="168">
        <f t="shared" si="309"/>
        <v>0</v>
      </c>
      <c r="U789" s="169" t="s">
        <v>36</v>
      </c>
      <c r="V789" s="170" t="s">
        <v>2456</v>
      </c>
      <c r="W789" s="169"/>
      <c r="X789" s="160" t="s">
        <v>2469</v>
      </c>
      <c r="Y789" s="160"/>
      <c r="Z789" s="160" t="s">
        <v>45</v>
      </c>
      <c r="AA789" s="171" t="s">
        <v>2463</v>
      </c>
    </row>
    <row r="790" spans="1:27" s="172" customFormat="1" x14ac:dyDescent="0.35">
      <c r="A790" s="157">
        <v>24</v>
      </c>
      <c r="B790" s="158" t="s">
        <v>3287</v>
      </c>
      <c r="C790" s="159" t="s">
        <v>208</v>
      </c>
      <c r="D790" s="158" t="s">
        <v>876</v>
      </c>
      <c r="E790" s="173" t="s">
        <v>3417</v>
      </c>
      <c r="F790" s="173" t="s">
        <v>3418</v>
      </c>
      <c r="G790" s="173" t="s">
        <v>3419</v>
      </c>
      <c r="H790" s="174" t="s">
        <v>50</v>
      </c>
      <c r="I790" s="175"/>
      <c r="J790" s="175"/>
      <c r="K790" s="175"/>
      <c r="L790" s="163" t="s">
        <v>2452</v>
      </c>
      <c r="M790" s="163">
        <v>1</v>
      </c>
      <c r="N790" s="49">
        <f t="shared" si="313"/>
        <v>5.8802733914683012</v>
      </c>
      <c r="O790" s="47">
        <v>499</v>
      </c>
      <c r="P790" s="176">
        <f t="shared" si="311"/>
        <v>5.8802733914683012</v>
      </c>
      <c r="Q790" s="177">
        <f t="shared" si="312"/>
        <v>499</v>
      </c>
      <c r="R790" s="166"/>
      <c r="S790" s="167">
        <f t="shared" si="308"/>
        <v>0</v>
      </c>
      <c r="T790" s="168">
        <f t="shared" si="309"/>
        <v>0</v>
      </c>
      <c r="U790" s="169"/>
      <c r="V790" s="170" t="s">
        <v>2455</v>
      </c>
      <c r="W790" s="169"/>
      <c r="X790" s="160"/>
      <c r="Y790" s="160"/>
      <c r="Z790" s="160"/>
      <c r="AA790" s="171" t="s">
        <v>2463</v>
      </c>
    </row>
    <row r="791" spans="1:27" s="172" customFormat="1" x14ac:dyDescent="0.35">
      <c r="A791" s="157">
        <v>10</v>
      </c>
      <c r="B791" s="158" t="s">
        <v>3288</v>
      </c>
      <c r="C791" s="159" t="s">
        <v>208</v>
      </c>
      <c r="D791" s="158" t="s">
        <v>876</v>
      </c>
      <c r="E791" s="173" t="s">
        <v>3417</v>
      </c>
      <c r="F791" s="173" t="s">
        <v>3418</v>
      </c>
      <c r="G791" s="173" t="s">
        <v>3420</v>
      </c>
      <c r="H791" s="174" t="s">
        <v>50</v>
      </c>
      <c r="I791" s="175"/>
      <c r="J791" s="175"/>
      <c r="K791" s="175"/>
      <c r="L791" s="163" t="s">
        <v>2452</v>
      </c>
      <c r="M791" s="163">
        <v>1</v>
      </c>
      <c r="N791" s="49">
        <f t="shared" si="313"/>
        <v>7.0351166627386288</v>
      </c>
      <c r="O791" s="47">
        <v>597</v>
      </c>
      <c r="P791" s="176">
        <f t="shared" si="311"/>
        <v>7.0351166627386288</v>
      </c>
      <c r="Q791" s="177">
        <f t="shared" si="312"/>
        <v>597</v>
      </c>
      <c r="R791" s="166"/>
      <c r="S791" s="167">
        <f t="shared" si="308"/>
        <v>0</v>
      </c>
      <c r="T791" s="168">
        <f t="shared" si="309"/>
        <v>0</v>
      </c>
      <c r="U791" s="169"/>
      <c r="V791" s="170" t="s">
        <v>2455</v>
      </c>
      <c r="W791" s="169"/>
      <c r="X791" s="160"/>
      <c r="Y791" s="160"/>
      <c r="Z791" s="160"/>
      <c r="AA791" s="171" t="s">
        <v>2463</v>
      </c>
    </row>
    <row r="792" spans="1:27" s="172" customFormat="1" x14ac:dyDescent="0.35">
      <c r="A792" s="157" t="s">
        <v>3900</v>
      </c>
      <c r="B792" s="158" t="s">
        <v>3289</v>
      </c>
      <c r="C792" s="159" t="s">
        <v>208</v>
      </c>
      <c r="D792" s="158" t="s">
        <v>876</v>
      </c>
      <c r="E792" s="173" t="s">
        <v>3421</v>
      </c>
      <c r="F792" s="173" t="s">
        <v>3422</v>
      </c>
      <c r="G792" s="173" t="s">
        <v>3423</v>
      </c>
      <c r="H792" s="174" t="s">
        <v>64</v>
      </c>
      <c r="I792" s="175" t="s">
        <v>53</v>
      </c>
      <c r="J792" s="175"/>
      <c r="K792" s="175"/>
      <c r="L792" s="163" t="s">
        <v>2452</v>
      </c>
      <c r="M792" s="163">
        <v>5</v>
      </c>
      <c r="N792" s="49">
        <f t="shared" si="313"/>
        <v>2.887108178175819</v>
      </c>
      <c r="O792" s="47">
        <v>245</v>
      </c>
      <c r="P792" s="176">
        <f t="shared" si="311"/>
        <v>2.887108178175819</v>
      </c>
      <c r="Q792" s="177">
        <f t="shared" si="312"/>
        <v>245</v>
      </c>
      <c r="R792" s="166"/>
      <c r="S792" s="167">
        <f t="shared" si="308"/>
        <v>0</v>
      </c>
      <c r="T792" s="168">
        <f t="shared" si="309"/>
        <v>0</v>
      </c>
      <c r="U792" s="169"/>
      <c r="V792" s="170" t="s">
        <v>2455</v>
      </c>
      <c r="W792" s="169"/>
      <c r="X792" s="160" t="s">
        <v>2472</v>
      </c>
      <c r="Y792" s="160"/>
      <c r="Z792" s="160"/>
      <c r="AA792" s="171" t="s">
        <v>2463</v>
      </c>
    </row>
    <row r="793" spans="1:27" s="172" customFormat="1" x14ac:dyDescent="0.35">
      <c r="A793" s="157">
        <v>10</v>
      </c>
      <c r="B793" s="158" t="s">
        <v>3290</v>
      </c>
      <c r="C793" s="159" t="s">
        <v>208</v>
      </c>
      <c r="D793" s="158" t="s">
        <v>876</v>
      </c>
      <c r="E793" s="173" t="s">
        <v>3421</v>
      </c>
      <c r="F793" s="173" t="s">
        <v>3422</v>
      </c>
      <c r="G793" s="173" t="s">
        <v>3423</v>
      </c>
      <c r="H793" s="174" t="s">
        <v>50</v>
      </c>
      <c r="I793" s="175"/>
      <c r="J793" s="175"/>
      <c r="K793" s="175"/>
      <c r="L793" s="163" t="s">
        <v>2452</v>
      </c>
      <c r="M793" s="163">
        <v>1</v>
      </c>
      <c r="N793" s="49">
        <f t="shared" si="313"/>
        <v>7.0351166627386288</v>
      </c>
      <c r="O793" s="47">
        <v>597</v>
      </c>
      <c r="P793" s="176">
        <f t="shared" si="311"/>
        <v>7.0351166627386288</v>
      </c>
      <c r="Q793" s="177">
        <f t="shared" si="312"/>
        <v>597</v>
      </c>
      <c r="R793" s="166"/>
      <c r="S793" s="167">
        <f t="shared" si="308"/>
        <v>0</v>
      </c>
      <c r="T793" s="168">
        <f t="shared" si="309"/>
        <v>0</v>
      </c>
      <c r="U793" s="169"/>
      <c r="V793" s="170" t="s">
        <v>2455</v>
      </c>
      <c r="W793" s="169"/>
      <c r="X793" s="160"/>
      <c r="Y793" s="160"/>
      <c r="Z793" s="160"/>
      <c r="AA793" s="171" t="s">
        <v>2463</v>
      </c>
    </row>
    <row r="794" spans="1:27" s="172" customFormat="1" x14ac:dyDescent="0.35">
      <c r="A794" s="157">
        <v>60</v>
      </c>
      <c r="B794" s="158" t="s">
        <v>1309</v>
      </c>
      <c r="C794" s="159" t="s">
        <v>208</v>
      </c>
      <c r="D794" s="158" t="s">
        <v>876</v>
      </c>
      <c r="E794" s="160" t="s">
        <v>1310</v>
      </c>
      <c r="F794" s="160" t="s">
        <v>1311</v>
      </c>
      <c r="G794" s="160" t="s">
        <v>1312</v>
      </c>
      <c r="H794" s="161" t="s">
        <v>64</v>
      </c>
      <c r="I794" s="162" t="s">
        <v>281</v>
      </c>
      <c r="J794" s="162"/>
      <c r="K794" s="162" t="s">
        <v>45</v>
      </c>
      <c r="L794" s="163" t="s">
        <v>2452</v>
      </c>
      <c r="M794" s="163">
        <v>5</v>
      </c>
      <c r="N794" s="49">
        <f t="shared" si="313"/>
        <v>2.887108178175819</v>
      </c>
      <c r="O794" s="47">
        <v>245</v>
      </c>
      <c r="P794" s="176">
        <f t="shared" si="311"/>
        <v>2.887108178175819</v>
      </c>
      <c r="Q794" s="177">
        <f t="shared" si="312"/>
        <v>245</v>
      </c>
      <c r="R794" s="166"/>
      <c r="S794" s="167">
        <f t="shared" si="308"/>
        <v>0</v>
      </c>
      <c r="T794" s="168">
        <f t="shared" si="309"/>
        <v>0</v>
      </c>
      <c r="U794" s="169" t="s">
        <v>36</v>
      </c>
      <c r="V794" s="170" t="s">
        <v>2455</v>
      </c>
      <c r="W794" s="169"/>
      <c r="X794" s="160" t="s">
        <v>2472</v>
      </c>
      <c r="Y794" s="160"/>
      <c r="Z794" s="160" t="s">
        <v>45</v>
      </c>
      <c r="AA794" s="171" t="s">
        <v>2463</v>
      </c>
    </row>
    <row r="795" spans="1:27" s="172" customFormat="1" x14ac:dyDescent="0.35">
      <c r="A795" s="157">
        <v>7</v>
      </c>
      <c r="B795" s="158" t="s">
        <v>3291</v>
      </c>
      <c r="C795" s="159" t="s">
        <v>208</v>
      </c>
      <c r="D795" s="158" t="s">
        <v>876</v>
      </c>
      <c r="E795" s="173" t="s">
        <v>1310</v>
      </c>
      <c r="F795" s="173" t="s">
        <v>1311</v>
      </c>
      <c r="G795" s="173" t="s">
        <v>1312</v>
      </c>
      <c r="H795" s="174" t="s">
        <v>50</v>
      </c>
      <c r="I795" s="175" t="s">
        <v>53</v>
      </c>
      <c r="J795" s="175"/>
      <c r="K795" s="175"/>
      <c r="L795" s="163" t="s">
        <v>2452</v>
      </c>
      <c r="M795" s="163">
        <v>1</v>
      </c>
      <c r="N795" s="151">
        <f t="shared" si="313"/>
        <v>5.3146358708460992</v>
      </c>
      <c r="O795" s="149">
        <v>451</v>
      </c>
      <c r="P795" s="176">
        <f t="shared" si="311"/>
        <v>5.3146358708460992</v>
      </c>
      <c r="Q795" s="177">
        <f t="shared" si="312"/>
        <v>451</v>
      </c>
      <c r="R795" s="166"/>
      <c r="S795" s="167">
        <f t="shared" si="308"/>
        <v>0</v>
      </c>
      <c r="T795" s="168">
        <f t="shared" si="309"/>
        <v>0</v>
      </c>
      <c r="U795" s="169"/>
      <c r="V795" s="170" t="s">
        <v>2455</v>
      </c>
      <c r="W795" s="169"/>
      <c r="X795" s="160" t="s">
        <v>2472</v>
      </c>
      <c r="Y795" s="160"/>
      <c r="Z795" s="160" t="s">
        <v>45</v>
      </c>
      <c r="AA795" s="171" t="s">
        <v>2463</v>
      </c>
    </row>
    <row r="796" spans="1:27" s="172" customFormat="1" x14ac:dyDescent="0.35">
      <c r="A796" s="157" t="s">
        <v>3900</v>
      </c>
      <c r="B796" s="158" t="s">
        <v>1313</v>
      </c>
      <c r="C796" s="159" t="s">
        <v>208</v>
      </c>
      <c r="D796" s="158" t="s">
        <v>876</v>
      </c>
      <c r="E796" s="173" t="s">
        <v>1310</v>
      </c>
      <c r="F796" s="173" t="s">
        <v>1311</v>
      </c>
      <c r="G796" s="173" t="s">
        <v>1314</v>
      </c>
      <c r="H796" s="174" t="s">
        <v>64</v>
      </c>
      <c r="I796" s="175" t="s">
        <v>281</v>
      </c>
      <c r="J796" s="175"/>
      <c r="K796" s="175" t="s">
        <v>45</v>
      </c>
      <c r="L796" s="163" t="s">
        <v>2452</v>
      </c>
      <c r="M796" s="163">
        <v>5</v>
      </c>
      <c r="N796" s="49">
        <f t="shared" si="313"/>
        <v>4.7018618901720481</v>
      </c>
      <c r="O796" s="47">
        <v>399</v>
      </c>
      <c r="P796" s="176">
        <f t="shared" si="311"/>
        <v>4.7018618901720481</v>
      </c>
      <c r="Q796" s="177">
        <f t="shared" si="312"/>
        <v>399</v>
      </c>
      <c r="R796" s="166"/>
      <c r="S796" s="167">
        <f t="shared" si="308"/>
        <v>0</v>
      </c>
      <c r="T796" s="168">
        <f t="shared" si="309"/>
        <v>0</v>
      </c>
      <c r="U796" s="169" t="s">
        <v>36</v>
      </c>
      <c r="V796" s="170" t="s">
        <v>2455</v>
      </c>
      <c r="W796" s="169"/>
      <c r="X796" s="160" t="s">
        <v>2485</v>
      </c>
      <c r="Y796" s="160"/>
      <c r="Z796" s="160" t="s">
        <v>45</v>
      </c>
      <c r="AA796" s="171" t="s">
        <v>2463</v>
      </c>
    </row>
    <row r="797" spans="1:27" s="172" customFormat="1" x14ac:dyDescent="0.35">
      <c r="A797" s="157">
        <v>78</v>
      </c>
      <c r="B797" s="158" t="s">
        <v>1315</v>
      </c>
      <c r="C797" s="159" t="s">
        <v>208</v>
      </c>
      <c r="D797" s="158" t="s">
        <v>876</v>
      </c>
      <c r="E797" s="173" t="s">
        <v>1310</v>
      </c>
      <c r="F797" s="173" t="s">
        <v>1311</v>
      </c>
      <c r="G797" s="173" t="s">
        <v>1316</v>
      </c>
      <c r="H797" s="174" t="s">
        <v>64</v>
      </c>
      <c r="I797" s="175" t="s">
        <v>103</v>
      </c>
      <c r="J797" s="175"/>
      <c r="K797" s="175" t="s">
        <v>45</v>
      </c>
      <c r="L797" s="163" t="s">
        <v>2452</v>
      </c>
      <c r="M797" s="163">
        <v>5</v>
      </c>
      <c r="N797" s="49">
        <f t="shared" si="313"/>
        <v>2.887108178175819</v>
      </c>
      <c r="O797" s="47">
        <v>245</v>
      </c>
      <c r="P797" s="176">
        <f t="shared" si="311"/>
        <v>2.887108178175819</v>
      </c>
      <c r="Q797" s="177">
        <f t="shared" si="312"/>
        <v>245</v>
      </c>
      <c r="R797" s="166"/>
      <c r="S797" s="167">
        <f t="shared" si="308"/>
        <v>0</v>
      </c>
      <c r="T797" s="168">
        <f t="shared" si="309"/>
        <v>0</v>
      </c>
      <c r="U797" s="169" t="s">
        <v>36</v>
      </c>
      <c r="V797" s="170" t="s">
        <v>2455</v>
      </c>
      <c r="W797" s="169"/>
      <c r="X797" s="160" t="s">
        <v>2472</v>
      </c>
      <c r="Y797" s="160"/>
      <c r="Z797" s="160" t="s">
        <v>45</v>
      </c>
      <c r="AA797" s="171" t="s">
        <v>2463</v>
      </c>
    </row>
    <row r="798" spans="1:27" s="172" customFormat="1" x14ac:dyDescent="0.35">
      <c r="A798" s="157" t="s">
        <v>3900</v>
      </c>
      <c r="B798" s="158" t="s">
        <v>3292</v>
      </c>
      <c r="C798" s="159" t="s">
        <v>208</v>
      </c>
      <c r="D798" s="158" t="s">
        <v>876</v>
      </c>
      <c r="E798" s="173" t="s">
        <v>1310</v>
      </c>
      <c r="F798" s="173" t="s">
        <v>1311</v>
      </c>
      <c r="G798" s="173" t="s">
        <v>3424</v>
      </c>
      <c r="H798" s="174" t="s">
        <v>64</v>
      </c>
      <c r="I798" s="175" t="s">
        <v>281</v>
      </c>
      <c r="J798" s="175"/>
      <c r="K798" s="175"/>
      <c r="L798" s="163" t="s">
        <v>2452</v>
      </c>
      <c r="M798" s="163">
        <v>5</v>
      </c>
      <c r="N798" s="49">
        <f t="shared" si="313"/>
        <v>4.4897478199387226</v>
      </c>
      <c r="O798" s="47">
        <v>381</v>
      </c>
      <c r="P798" s="176">
        <f t="shared" si="311"/>
        <v>4.4897478199387226</v>
      </c>
      <c r="Q798" s="177">
        <f t="shared" si="312"/>
        <v>381</v>
      </c>
      <c r="R798" s="166"/>
      <c r="S798" s="167">
        <f t="shared" si="308"/>
        <v>0</v>
      </c>
      <c r="T798" s="168">
        <f t="shared" si="309"/>
        <v>0</v>
      </c>
      <c r="U798" s="169"/>
      <c r="V798" s="170" t="s">
        <v>2455</v>
      </c>
      <c r="W798" s="169"/>
      <c r="X798" s="160"/>
      <c r="Y798" s="160"/>
      <c r="Z798" s="160"/>
      <c r="AA798" s="171" t="s">
        <v>2463</v>
      </c>
    </row>
    <row r="799" spans="1:27" s="172" customFormat="1" x14ac:dyDescent="0.35">
      <c r="A799" s="157" t="s">
        <v>3900</v>
      </c>
      <c r="B799" s="158" t="s">
        <v>3293</v>
      </c>
      <c r="C799" s="159" t="s">
        <v>208</v>
      </c>
      <c r="D799" s="158" t="s">
        <v>876</v>
      </c>
      <c r="E799" s="173" t="s">
        <v>1310</v>
      </c>
      <c r="F799" s="173" t="s">
        <v>1311</v>
      </c>
      <c r="G799" s="173" t="s">
        <v>3424</v>
      </c>
      <c r="H799" s="174" t="s">
        <v>64</v>
      </c>
      <c r="I799" s="175" t="s">
        <v>281</v>
      </c>
      <c r="J799" s="175"/>
      <c r="K799" s="175"/>
      <c r="L799" s="163" t="s">
        <v>2452</v>
      </c>
      <c r="M799" s="163">
        <v>5</v>
      </c>
      <c r="N799" s="49">
        <f t="shared" si="313"/>
        <v>4.4897478199387226</v>
      </c>
      <c r="O799" s="47">
        <v>381</v>
      </c>
      <c r="P799" s="176">
        <f t="shared" si="311"/>
        <v>4.4897478199387226</v>
      </c>
      <c r="Q799" s="177">
        <f t="shared" si="312"/>
        <v>381</v>
      </c>
      <c r="R799" s="166"/>
      <c r="S799" s="167">
        <f t="shared" si="308"/>
        <v>0</v>
      </c>
      <c r="T799" s="168">
        <f t="shared" si="309"/>
        <v>0</v>
      </c>
      <c r="U799" s="169"/>
      <c r="V799" s="170" t="s">
        <v>2455</v>
      </c>
      <c r="W799" s="169"/>
      <c r="X799" s="160"/>
      <c r="Y799" s="160"/>
      <c r="Z799" s="160"/>
      <c r="AA799" s="171" t="s">
        <v>2463</v>
      </c>
    </row>
    <row r="800" spans="1:27" s="172" customFormat="1" x14ac:dyDescent="0.35">
      <c r="A800" s="157">
        <v>50</v>
      </c>
      <c r="B800" s="158" t="s">
        <v>1317</v>
      </c>
      <c r="C800" s="159" t="s">
        <v>208</v>
      </c>
      <c r="D800" s="158" t="s">
        <v>876</v>
      </c>
      <c r="E800" s="160" t="s">
        <v>1310</v>
      </c>
      <c r="F800" s="160" t="s">
        <v>1311</v>
      </c>
      <c r="G800" s="160" t="s">
        <v>1318</v>
      </c>
      <c r="H800" s="161" t="s">
        <v>74</v>
      </c>
      <c r="I800" s="162" t="s">
        <v>198</v>
      </c>
      <c r="J800" s="162"/>
      <c r="K800" s="162" t="s">
        <v>45</v>
      </c>
      <c r="L800" s="163" t="s">
        <v>2452</v>
      </c>
      <c r="M800" s="163">
        <v>1</v>
      </c>
      <c r="N800" s="49">
        <f t="shared" si="313"/>
        <v>3.7473485741220833</v>
      </c>
      <c r="O800" s="47">
        <v>318</v>
      </c>
      <c r="P800" s="176">
        <f t="shared" si="311"/>
        <v>3.7473485741220833</v>
      </c>
      <c r="Q800" s="177">
        <f t="shared" si="312"/>
        <v>318</v>
      </c>
      <c r="R800" s="166"/>
      <c r="S800" s="167">
        <f t="shared" si="308"/>
        <v>0</v>
      </c>
      <c r="T800" s="168">
        <f t="shared" si="309"/>
        <v>0</v>
      </c>
      <c r="U800" s="169" t="s">
        <v>36</v>
      </c>
      <c r="V800" s="170" t="s">
        <v>2456</v>
      </c>
      <c r="W800" s="169"/>
      <c r="X800" s="160" t="s">
        <v>2472</v>
      </c>
      <c r="Y800" s="160"/>
      <c r="Z800" s="160" t="s">
        <v>45</v>
      </c>
      <c r="AA800" s="171" t="s">
        <v>2463</v>
      </c>
    </row>
    <row r="801" spans="1:27" s="172" customFormat="1" x14ac:dyDescent="0.35">
      <c r="A801" s="157">
        <v>25</v>
      </c>
      <c r="B801" s="158" t="s">
        <v>1319</v>
      </c>
      <c r="C801" s="159" t="s">
        <v>208</v>
      </c>
      <c r="D801" s="158" t="s">
        <v>876</v>
      </c>
      <c r="E801" s="160" t="s">
        <v>1310</v>
      </c>
      <c r="F801" s="160" t="s">
        <v>1311</v>
      </c>
      <c r="G801" s="160" t="s">
        <v>1185</v>
      </c>
      <c r="H801" s="161" t="s">
        <v>64</v>
      </c>
      <c r="I801" s="162" t="s">
        <v>281</v>
      </c>
      <c r="J801" s="162"/>
      <c r="K801" s="162" t="s">
        <v>45</v>
      </c>
      <c r="L801" s="163" t="s">
        <v>2452</v>
      </c>
      <c r="M801" s="163">
        <v>5</v>
      </c>
      <c r="N801" s="49">
        <f t="shared" si="313"/>
        <v>2.7221305679943435</v>
      </c>
      <c r="O801" s="47">
        <v>231</v>
      </c>
      <c r="P801" s="176">
        <f t="shared" si="311"/>
        <v>2.7221305679943435</v>
      </c>
      <c r="Q801" s="177">
        <f t="shared" si="312"/>
        <v>231</v>
      </c>
      <c r="R801" s="166"/>
      <c r="S801" s="167">
        <f t="shared" si="308"/>
        <v>0</v>
      </c>
      <c r="T801" s="168">
        <f t="shared" si="309"/>
        <v>0</v>
      </c>
      <c r="U801" s="169" t="s">
        <v>36</v>
      </c>
      <c r="V801" s="170" t="s">
        <v>2455</v>
      </c>
      <c r="W801" s="169"/>
      <c r="X801" s="160" t="s">
        <v>2472</v>
      </c>
      <c r="Y801" s="160"/>
      <c r="Z801" s="160" t="s">
        <v>45</v>
      </c>
      <c r="AA801" s="171" t="s">
        <v>2463</v>
      </c>
    </row>
    <row r="802" spans="1:27" s="172" customFormat="1" x14ac:dyDescent="0.35">
      <c r="A802" s="157">
        <v>74</v>
      </c>
      <c r="B802" s="158" t="s">
        <v>3294</v>
      </c>
      <c r="C802" s="159" t="s">
        <v>208</v>
      </c>
      <c r="D802" s="158" t="s">
        <v>876</v>
      </c>
      <c r="E802" s="173" t="s">
        <v>1310</v>
      </c>
      <c r="F802" s="173" t="s">
        <v>1311</v>
      </c>
      <c r="G802" s="173" t="s">
        <v>1185</v>
      </c>
      <c r="H802" s="174" t="s">
        <v>50</v>
      </c>
      <c r="I802" s="175"/>
      <c r="J802" s="175"/>
      <c r="K802" s="175"/>
      <c r="L802" s="163" t="s">
        <v>2452</v>
      </c>
      <c r="M802" s="163">
        <v>1</v>
      </c>
      <c r="N802" s="49">
        <f t="shared" si="313"/>
        <v>5.3146358708460992</v>
      </c>
      <c r="O802" s="47">
        <v>451</v>
      </c>
      <c r="P802" s="176">
        <f t="shared" si="311"/>
        <v>5.3146358708460992</v>
      </c>
      <c r="Q802" s="177">
        <f t="shared" si="312"/>
        <v>451</v>
      </c>
      <c r="R802" s="166"/>
      <c r="S802" s="167">
        <f t="shared" si="308"/>
        <v>0</v>
      </c>
      <c r="T802" s="168">
        <f t="shared" si="309"/>
        <v>0</v>
      </c>
      <c r="U802" s="169"/>
      <c r="V802" s="170" t="s">
        <v>2455</v>
      </c>
      <c r="W802" s="169"/>
      <c r="X802" s="160" t="s">
        <v>2472</v>
      </c>
      <c r="Y802" s="160"/>
      <c r="Z802" s="160" t="s">
        <v>45</v>
      </c>
      <c r="AA802" s="171" t="s">
        <v>2463</v>
      </c>
    </row>
    <row r="803" spans="1:27" s="172" customFormat="1" x14ac:dyDescent="0.35">
      <c r="A803" s="157" t="s">
        <v>3900</v>
      </c>
      <c r="B803" s="158" t="s">
        <v>3295</v>
      </c>
      <c r="C803" s="159" t="s">
        <v>208</v>
      </c>
      <c r="D803" s="158" t="s">
        <v>876</v>
      </c>
      <c r="E803" s="173" t="s">
        <v>1310</v>
      </c>
      <c r="F803" s="173" t="s">
        <v>1311</v>
      </c>
      <c r="G803" s="173" t="s">
        <v>3425</v>
      </c>
      <c r="H803" s="174" t="s">
        <v>64</v>
      </c>
      <c r="I803" s="175" t="s">
        <v>281</v>
      </c>
      <c r="J803" s="175"/>
      <c r="K803" s="175"/>
      <c r="L803" s="163" t="s">
        <v>2452</v>
      </c>
      <c r="M803" s="163">
        <v>5</v>
      </c>
      <c r="N803" s="49">
        <f t="shared" si="313"/>
        <v>3.5234503888757955</v>
      </c>
      <c r="O803" s="47">
        <v>299</v>
      </c>
      <c r="P803" s="176">
        <f t="shared" si="311"/>
        <v>3.5234503888757955</v>
      </c>
      <c r="Q803" s="177">
        <f t="shared" si="312"/>
        <v>299</v>
      </c>
      <c r="R803" s="166"/>
      <c r="S803" s="167">
        <f t="shared" si="308"/>
        <v>0</v>
      </c>
      <c r="T803" s="168">
        <f t="shared" si="309"/>
        <v>0</v>
      </c>
      <c r="U803" s="169"/>
      <c r="V803" s="170" t="s">
        <v>2455</v>
      </c>
      <c r="W803" s="169"/>
      <c r="X803" s="160"/>
      <c r="Y803" s="160"/>
      <c r="Z803" s="160"/>
      <c r="AA803" s="171" t="s">
        <v>2463</v>
      </c>
    </row>
    <row r="804" spans="1:27" s="172" customFormat="1" x14ac:dyDescent="0.35">
      <c r="A804" s="157">
        <v>72</v>
      </c>
      <c r="B804" s="158" t="s">
        <v>1320</v>
      </c>
      <c r="C804" s="159" t="s">
        <v>208</v>
      </c>
      <c r="D804" s="158" t="s">
        <v>876</v>
      </c>
      <c r="E804" s="160" t="s">
        <v>1310</v>
      </c>
      <c r="F804" s="160" t="s">
        <v>1311</v>
      </c>
      <c r="G804" s="160" t="s">
        <v>1321</v>
      </c>
      <c r="H804" s="161" t="s">
        <v>368</v>
      </c>
      <c r="I804" s="162" t="s">
        <v>45</v>
      </c>
      <c r="J804" s="162"/>
      <c r="K804" s="162" t="s">
        <v>45</v>
      </c>
      <c r="L804" s="163" t="s">
        <v>2452</v>
      </c>
      <c r="M804" s="163">
        <v>5</v>
      </c>
      <c r="N804" s="49">
        <f t="shared" si="313"/>
        <v>2.5335847277869434</v>
      </c>
      <c r="O804" s="47">
        <v>215</v>
      </c>
      <c r="P804" s="176">
        <f t="shared" si="311"/>
        <v>2.5335847277869434</v>
      </c>
      <c r="Q804" s="177">
        <f t="shared" si="312"/>
        <v>215</v>
      </c>
      <c r="R804" s="166"/>
      <c r="S804" s="167">
        <f t="shared" si="308"/>
        <v>0</v>
      </c>
      <c r="T804" s="168">
        <f t="shared" si="309"/>
        <v>0</v>
      </c>
      <c r="U804" s="169" t="s">
        <v>36</v>
      </c>
      <c r="V804" s="170" t="s">
        <v>2455</v>
      </c>
      <c r="W804" s="169"/>
      <c r="X804" s="160" t="s">
        <v>2485</v>
      </c>
      <c r="Y804" s="160"/>
      <c r="Z804" s="160" t="s">
        <v>45</v>
      </c>
      <c r="AA804" s="171" t="s">
        <v>2463</v>
      </c>
    </row>
    <row r="805" spans="1:27" s="172" customFormat="1" x14ac:dyDescent="0.35">
      <c r="A805" s="157">
        <v>43</v>
      </c>
      <c r="B805" s="158" t="s">
        <v>1322</v>
      </c>
      <c r="C805" s="159" t="s">
        <v>208</v>
      </c>
      <c r="D805" s="158" t="s">
        <v>876</v>
      </c>
      <c r="E805" s="160" t="s">
        <v>1310</v>
      </c>
      <c r="F805" s="160" t="s">
        <v>1311</v>
      </c>
      <c r="G805" s="160" t="s">
        <v>1321</v>
      </c>
      <c r="H805" s="161" t="s">
        <v>98</v>
      </c>
      <c r="I805" s="162" t="s">
        <v>45</v>
      </c>
      <c r="J805" s="162"/>
      <c r="K805" s="162" t="s">
        <v>45</v>
      </c>
      <c r="L805" s="163" t="s">
        <v>2452</v>
      </c>
      <c r="M805" s="163">
        <v>5</v>
      </c>
      <c r="N805" s="49">
        <f t="shared" si="313"/>
        <v>2.7221305679943435</v>
      </c>
      <c r="O805" s="47">
        <v>231</v>
      </c>
      <c r="P805" s="176">
        <f t="shared" si="311"/>
        <v>2.7221305679943435</v>
      </c>
      <c r="Q805" s="177">
        <f t="shared" si="312"/>
        <v>231</v>
      </c>
      <c r="R805" s="166"/>
      <c r="S805" s="167">
        <f t="shared" si="308"/>
        <v>0</v>
      </c>
      <c r="T805" s="168">
        <f t="shared" si="309"/>
        <v>0</v>
      </c>
      <c r="U805" s="169" t="s">
        <v>36</v>
      </c>
      <c r="V805" s="170" t="s">
        <v>2455</v>
      </c>
      <c r="W805" s="169"/>
      <c r="X805" s="160" t="s">
        <v>2485</v>
      </c>
      <c r="Y805" s="160"/>
      <c r="Z805" s="160" t="s">
        <v>45</v>
      </c>
      <c r="AA805" s="171" t="s">
        <v>2463</v>
      </c>
    </row>
    <row r="806" spans="1:27" s="172" customFormat="1" x14ac:dyDescent="0.35">
      <c r="A806" s="157" t="s">
        <v>3900</v>
      </c>
      <c r="B806" s="158" t="s">
        <v>3296</v>
      </c>
      <c r="C806" s="159" t="s">
        <v>208</v>
      </c>
      <c r="D806" s="158" t="s">
        <v>876</v>
      </c>
      <c r="E806" s="173" t="s">
        <v>1310</v>
      </c>
      <c r="F806" s="173" t="s">
        <v>1311</v>
      </c>
      <c r="G806" s="173" t="s">
        <v>1321</v>
      </c>
      <c r="H806" s="174" t="s">
        <v>64</v>
      </c>
      <c r="I806" s="175" t="s">
        <v>281</v>
      </c>
      <c r="J806" s="175"/>
      <c r="K806" s="175"/>
      <c r="L806" s="163" t="s">
        <v>2452</v>
      </c>
      <c r="M806" s="163">
        <v>5</v>
      </c>
      <c r="N806" s="151">
        <f t="shared" si="313"/>
        <v>3.31133631864247</v>
      </c>
      <c r="O806" s="149">
        <v>281</v>
      </c>
      <c r="P806" s="176">
        <f t="shared" si="311"/>
        <v>3.31133631864247</v>
      </c>
      <c r="Q806" s="177">
        <f t="shared" si="312"/>
        <v>281</v>
      </c>
      <c r="R806" s="166"/>
      <c r="S806" s="167">
        <f t="shared" si="308"/>
        <v>0</v>
      </c>
      <c r="T806" s="168">
        <f t="shared" si="309"/>
        <v>0</v>
      </c>
      <c r="U806" s="169"/>
      <c r="V806" s="170" t="s">
        <v>2455</v>
      </c>
      <c r="W806" s="169"/>
      <c r="X806" s="160" t="s">
        <v>2485</v>
      </c>
      <c r="Y806" s="160"/>
      <c r="Z806" s="160" t="s">
        <v>45</v>
      </c>
      <c r="AA806" s="171" t="s">
        <v>2463</v>
      </c>
    </row>
    <row r="807" spans="1:27" s="172" customFormat="1" x14ac:dyDescent="0.35">
      <c r="A807" s="157">
        <v>77</v>
      </c>
      <c r="B807" s="158" t="s">
        <v>3297</v>
      </c>
      <c r="C807" s="159" t="s">
        <v>208</v>
      </c>
      <c r="D807" s="158" t="s">
        <v>876</v>
      </c>
      <c r="E807" s="173" t="s">
        <v>1310</v>
      </c>
      <c r="F807" s="173" t="s">
        <v>1311</v>
      </c>
      <c r="G807" s="173" t="s">
        <v>1321</v>
      </c>
      <c r="H807" s="174" t="s">
        <v>50</v>
      </c>
      <c r="I807" s="175"/>
      <c r="J807" s="175"/>
      <c r="K807" s="175"/>
      <c r="L807" s="163" t="s">
        <v>2452</v>
      </c>
      <c r="M807" s="163">
        <v>1</v>
      </c>
      <c r="N807" s="49">
        <f t="shared" si="313"/>
        <v>7.0351166627386288</v>
      </c>
      <c r="O807" s="47">
        <v>597</v>
      </c>
      <c r="P807" s="176">
        <f t="shared" si="311"/>
        <v>7.0351166627386288</v>
      </c>
      <c r="Q807" s="177">
        <f t="shared" si="312"/>
        <v>597</v>
      </c>
      <c r="R807" s="166"/>
      <c r="S807" s="167">
        <f t="shared" si="308"/>
        <v>0</v>
      </c>
      <c r="T807" s="168">
        <f t="shared" si="309"/>
        <v>0</v>
      </c>
      <c r="U807" s="169"/>
      <c r="V807" s="170" t="s">
        <v>2455</v>
      </c>
      <c r="W807" s="169"/>
      <c r="X807" s="160" t="s">
        <v>2485</v>
      </c>
      <c r="Y807" s="160"/>
      <c r="Z807" s="160" t="s">
        <v>45</v>
      </c>
      <c r="AA807" s="171" t="s">
        <v>2463</v>
      </c>
    </row>
    <row r="808" spans="1:27" s="172" customFormat="1" x14ac:dyDescent="0.35">
      <c r="A808" s="157">
        <v>59</v>
      </c>
      <c r="B808" s="158" t="s">
        <v>1323</v>
      </c>
      <c r="C808" s="159" t="s">
        <v>208</v>
      </c>
      <c r="D808" s="158" t="s">
        <v>876</v>
      </c>
      <c r="E808" s="160" t="s">
        <v>1310</v>
      </c>
      <c r="F808" s="160" t="s">
        <v>1311</v>
      </c>
      <c r="G808" s="160" t="s">
        <v>1321</v>
      </c>
      <c r="H808" s="161" t="s">
        <v>74</v>
      </c>
      <c r="I808" s="162" t="s">
        <v>281</v>
      </c>
      <c r="J808" s="162"/>
      <c r="K808" s="162" t="s">
        <v>45</v>
      </c>
      <c r="L808" s="163" t="s">
        <v>2452</v>
      </c>
      <c r="M808" s="163">
        <v>1</v>
      </c>
      <c r="N808" s="49">
        <f t="shared" si="313"/>
        <v>5.3146358708460992</v>
      </c>
      <c r="O808" s="47">
        <v>451</v>
      </c>
      <c r="P808" s="176">
        <f t="shared" si="311"/>
        <v>5.3146358708460992</v>
      </c>
      <c r="Q808" s="177">
        <f t="shared" si="312"/>
        <v>451</v>
      </c>
      <c r="R808" s="166"/>
      <c r="S808" s="167">
        <f t="shared" si="308"/>
        <v>0</v>
      </c>
      <c r="T808" s="168">
        <f t="shared" si="309"/>
        <v>0</v>
      </c>
      <c r="U808" s="169" t="s">
        <v>36</v>
      </c>
      <c r="V808" s="170" t="s">
        <v>2455</v>
      </c>
      <c r="W808" s="169"/>
      <c r="X808" s="160" t="s">
        <v>2485</v>
      </c>
      <c r="Y808" s="160"/>
      <c r="Z808" s="160" t="s">
        <v>45</v>
      </c>
      <c r="AA808" s="171" t="s">
        <v>2463</v>
      </c>
    </row>
    <row r="809" spans="1:27" s="172" customFormat="1" x14ac:dyDescent="0.35">
      <c r="A809" s="157">
        <v>5</v>
      </c>
      <c r="B809" s="158" t="s">
        <v>1324</v>
      </c>
      <c r="C809" s="159" t="s">
        <v>39</v>
      </c>
      <c r="D809" s="158" t="s">
        <v>876</v>
      </c>
      <c r="E809" s="173" t="s">
        <v>1310</v>
      </c>
      <c r="F809" s="173" t="s">
        <v>1311</v>
      </c>
      <c r="G809" s="173" t="s">
        <v>1325</v>
      </c>
      <c r="H809" s="174" t="s">
        <v>98</v>
      </c>
      <c r="I809" s="175" t="s">
        <v>45</v>
      </c>
      <c r="J809" s="175"/>
      <c r="K809" s="175" t="s">
        <v>45</v>
      </c>
      <c r="L809" s="163" t="s">
        <v>2453</v>
      </c>
      <c r="M809" s="163">
        <v>5</v>
      </c>
      <c r="N809" s="46">
        <v>7.17</v>
      </c>
      <c r="O809" s="47">
        <f t="shared" ref="O809:O819" si="314">N809*$R$8</f>
        <v>608.44619999999998</v>
      </c>
      <c r="P809" s="164">
        <f t="shared" ref="P809:P824" si="315">IF($R$9="-",N809,IF($R$9="в кассу предприятия",N809,IF($R$9="на р/счет.",N809*1.075,"-")))</f>
        <v>7.17</v>
      </c>
      <c r="Q809" s="165">
        <f t="shared" ref="Q809:Q824" si="316">IF($R$9="-",O809,IF($R$9="в кассу предприятия",O809,IF($R$9="на р/счет.",O809*1.075,"-")))</f>
        <v>608.44619999999998</v>
      </c>
      <c r="R809" s="166"/>
      <c r="S809" s="167">
        <f t="shared" si="308"/>
        <v>0</v>
      </c>
      <c r="T809" s="168">
        <f t="shared" si="309"/>
        <v>0</v>
      </c>
      <c r="U809" s="169"/>
      <c r="V809" s="170" t="s">
        <v>2455</v>
      </c>
      <c r="W809" s="169"/>
      <c r="X809" s="173" t="s">
        <v>2464</v>
      </c>
      <c r="Y809" s="160" t="s">
        <v>2828</v>
      </c>
      <c r="Z809" s="160" t="s">
        <v>2829</v>
      </c>
      <c r="AA809" s="171" t="s">
        <v>2463</v>
      </c>
    </row>
    <row r="810" spans="1:27" s="172" customFormat="1" x14ac:dyDescent="0.35">
      <c r="A810" s="157">
        <v>40</v>
      </c>
      <c r="B810" s="158" t="s">
        <v>1326</v>
      </c>
      <c r="C810" s="159" t="s">
        <v>39</v>
      </c>
      <c r="D810" s="158" t="s">
        <v>876</v>
      </c>
      <c r="E810" s="160" t="s">
        <v>1310</v>
      </c>
      <c r="F810" s="160" t="s">
        <v>1311</v>
      </c>
      <c r="G810" s="160" t="s">
        <v>1327</v>
      </c>
      <c r="H810" s="161" t="s">
        <v>368</v>
      </c>
      <c r="I810" s="162" t="s">
        <v>78</v>
      </c>
      <c r="J810" s="162"/>
      <c r="K810" s="162" t="s">
        <v>45</v>
      </c>
      <c r="L810" s="163" t="s">
        <v>2451</v>
      </c>
      <c r="M810" s="163">
        <v>5</v>
      </c>
      <c r="N810" s="46">
        <v>6.3199999999999994</v>
      </c>
      <c r="O810" s="47">
        <f t="shared" si="314"/>
        <v>536.31519999999989</v>
      </c>
      <c r="P810" s="164">
        <f t="shared" si="315"/>
        <v>6.3199999999999994</v>
      </c>
      <c r="Q810" s="165">
        <f t="shared" si="316"/>
        <v>536.31519999999989</v>
      </c>
      <c r="R810" s="166"/>
      <c r="S810" s="167">
        <f t="shared" si="308"/>
        <v>0</v>
      </c>
      <c r="T810" s="168">
        <f t="shared" si="309"/>
        <v>0</v>
      </c>
      <c r="U810" s="169"/>
      <c r="V810" s="170" t="s">
        <v>2455</v>
      </c>
      <c r="W810" s="169"/>
      <c r="X810" s="160" t="s">
        <v>2469</v>
      </c>
      <c r="Y810" s="160"/>
      <c r="Z810" s="160" t="s">
        <v>2830</v>
      </c>
      <c r="AA810" s="171" t="s">
        <v>2463</v>
      </c>
    </row>
    <row r="811" spans="1:27" s="172" customFormat="1" x14ac:dyDescent="0.35">
      <c r="A811" s="157">
        <v>50</v>
      </c>
      <c r="B811" s="158" t="s">
        <v>1328</v>
      </c>
      <c r="C811" s="159" t="s">
        <v>39</v>
      </c>
      <c r="D811" s="158" t="s">
        <v>876</v>
      </c>
      <c r="E811" s="160" t="s">
        <v>1310</v>
      </c>
      <c r="F811" s="160" t="s">
        <v>1311</v>
      </c>
      <c r="G811" s="160" t="s">
        <v>1329</v>
      </c>
      <c r="H811" s="161" t="s">
        <v>368</v>
      </c>
      <c r="I811" s="162" t="s">
        <v>78</v>
      </c>
      <c r="J811" s="162"/>
      <c r="K811" s="162" t="s">
        <v>45</v>
      </c>
      <c r="L811" s="163" t="s">
        <v>2451</v>
      </c>
      <c r="M811" s="163">
        <v>5</v>
      </c>
      <c r="N811" s="46">
        <v>6.39</v>
      </c>
      <c r="O811" s="47">
        <f t="shared" si="314"/>
        <v>542.25540000000001</v>
      </c>
      <c r="P811" s="164">
        <f t="shared" si="315"/>
        <v>6.39</v>
      </c>
      <c r="Q811" s="165">
        <f t="shared" si="316"/>
        <v>542.25540000000001</v>
      </c>
      <c r="R811" s="166"/>
      <c r="S811" s="167">
        <f t="shared" si="308"/>
        <v>0</v>
      </c>
      <c r="T811" s="168">
        <f t="shared" si="309"/>
        <v>0</v>
      </c>
      <c r="U811" s="169"/>
      <c r="V811" s="170" t="s">
        <v>2455</v>
      </c>
      <c r="W811" s="169"/>
      <c r="X811" s="160" t="s">
        <v>2469</v>
      </c>
      <c r="Y811" s="160"/>
      <c r="Z811" s="160" t="s">
        <v>2831</v>
      </c>
      <c r="AA811" s="171" t="s">
        <v>2463</v>
      </c>
    </row>
    <row r="812" spans="1:27" s="172" customFormat="1" x14ac:dyDescent="0.35">
      <c r="A812" s="157">
        <v>70</v>
      </c>
      <c r="B812" s="158" t="s">
        <v>1330</v>
      </c>
      <c r="C812" s="159" t="s">
        <v>39</v>
      </c>
      <c r="D812" s="158" t="s">
        <v>876</v>
      </c>
      <c r="E812" s="160" t="s">
        <v>1310</v>
      </c>
      <c r="F812" s="160" t="s">
        <v>1311</v>
      </c>
      <c r="G812" s="160" t="s">
        <v>1331</v>
      </c>
      <c r="H812" s="161" t="s">
        <v>368</v>
      </c>
      <c r="I812" s="162" t="s">
        <v>78</v>
      </c>
      <c r="J812" s="162"/>
      <c r="K812" s="162" t="s">
        <v>45</v>
      </c>
      <c r="L812" s="163" t="s">
        <v>2451</v>
      </c>
      <c r="M812" s="163">
        <v>5</v>
      </c>
      <c r="N812" s="46">
        <v>6.39</v>
      </c>
      <c r="O812" s="47">
        <f t="shared" si="314"/>
        <v>542.25540000000001</v>
      </c>
      <c r="P812" s="164">
        <f t="shared" si="315"/>
        <v>6.39</v>
      </c>
      <c r="Q812" s="165">
        <f t="shared" si="316"/>
        <v>542.25540000000001</v>
      </c>
      <c r="R812" s="166"/>
      <c r="S812" s="167">
        <f t="shared" si="308"/>
        <v>0</v>
      </c>
      <c r="T812" s="168">
        <f t="shared" si="309"/>
        <v>0</v>
      </c>
      <c r="U812" s="169"/>
      <c r="V812" s="170" t="s">
        <v>2455</v>
      </c>
      <c r="W812" s="169"/>
      <c r="X812" s="160" t="s">
        <v>2469</v>
      </c>
      <c r="Y812" s="160"/>
      <c r="Z812" s="160" t="s">
        <v>2832</v>
      </c>
      <c r="AA812" s="171" t="s">
        <v>2463</v>
      </c>
    </row>
    <row r="813" spans="1:27" s="126" customFormat="1" hidden="1" x14ac:dyDescent="0.35">
      <c r="A813" s="144">
        <v>0</v>
      </c>
      <c r="B813" s="109" t="s">
        <v>1332</v>
      </c>
      <c r="C813" s="110" t="s">
        <v>39</v>
      </c>
      <c r="D813" s="109" t="s">
        <v>876</v>
      </c>
      <c r="E813" s="115" t="s">
        <v>1333</v>
      </c>
      <c r="F813" s="115" t="s">
        <v>1334</v>
      </c>
      <c r="G813" s="115" t="s">
        <v>1335</v>
      </c>
      <c r="H813" s="116" t="s">
        <v>98</v>
      </c>
      <c r="I813" s="117" t="s">
        <v>45</v>
      </c>
      <c r="J813" s="117"/>
      <c r="K813" s="117" t="s">
        <v>45</v>
      </c>
      <c r="L813" s="114" t="s">
        <v>2453</v>
      </c>
      <c r="M813" s="114">
        <v>5</v>
      </c>
      <c r="N813" s="148">
        <v>7.33</v>
      </c>
      <c r="O813" s="149">
        <f t="shared" si="314"/>
        <v>622.02380000000005</v>
      </c>
      <c r="P813" s="118">
        <f t="shared" si="315"/>
        <v>7.33</v>
      </c>
      <c r="Q813" s="119">
        <f t="shared" si="316"/>
        <v>622.02380000000005</v>
      </c>
      <c r="R813" s="120"/>
      <c r="S813" s="121">
        <f t="shared" si="308"/>
        <v>0</v>
      </c>
      <c r="T813" s="122">
        <f t="shared" si="309"/>
        <v>0</v>
      </c>
      <c r="U813" s="123"/>
      <c r="V813" s="124" t="s">
        <v>2455</v>
      </c>
      <c r="W813" s="114"/>
      <c r="X813" s="115" t="s">
        <v>2485</v>
      </c>
      <c r="Y813" s="115"/>
      <c r="Z813" s="115" t="s">
        <v>45</v>
      </c>
      <c r="AA813" s="125" t="s">
        <v>2463</v>
      </c>
    </row>
    <row r="814" spans="1:27" s="172" customFormat="1" x14ac:dyDescent="0.35">
      <c r="A814" s="157">
        <v>15</v>
      </c>
      <c r="B814" s="158" t="s">
        <v>1336</v>
      </c>
      <c r="C814" s="159" t="s">
        <v>39</v>
      </c>
      <c r="D814" s="158" t="s">
        <v>876</v>
      </c>
      <c r="E814" s="160" t="s">
        <v>1337</v>
      </c>
      <c r="F814" s="160" t="s">
        <v>1338</v>
      </c>
      <c r="G814" s="160" t="s">
        <v>1339</v>
      </c>
      <c r="H814" s="161" t="s">
        <v>98</v>
      </c>
      <c r="I814" s="162" t="s">
        <v>103</v>
      </c>
      <c r="J814" s="162"/>
      <c r="K814" s="162" t="s">
        <v>45</v>
      </c>
      <c r="L814" s="163" t="s">
        <v>2453</v>
      </c>
      <c r="M814" s="163">
        <v>5</v>
      </c>
      <c r="N814" s="46">
        <v>8.41</v>
      </c>
      <c r="O814" s="47">
        <f t="shared" si="314"/>
        <v>713.67259999999999</v>
      </c>
      <c r="P814" s="164">
        <f t="shared" si="315"/>
        <v>8.41</v>
      </c>
      <c r="Q814" s="165">
        <f t="shared" si="316"/>
        <v>713.67259999999999</v>
      </c>
      <c r="R814" s="166"/>
      <c r="S814" s="167">
        <f t="shared" si="308"/>
        <v>0</v>
      </c>
      <c r="T814" s="168">
        <f t="shared" si="309"/>
        <v>0</v>
      </c>
      <c r="U814" s="169"/>
      <c r="V814" s="170" t="s">
        <v>2455</v>
      </c>
      <c r="W814" s="169"/>
      <c r="X814" s="160" t="s">
        <v>2469</v>
      </c>
      <c r="Y814" s="160"/>
      <c r="Z814" s="160" t="s">
        <v>45</v>
      </c>
      <c r="AA814" s="171" t="s">
        <v>2463</v>
      </c>
    </row>
    <row r="815" spans="1:27" s="126" customFormat="1" hidden="1" x14ac:dyDescent="0.35">
      <c r="A815" s="144">
        <v>0</v>
      </c>
      <c r="B815" s="109" t="s">
        <v>1340</v>
      </c>
      <c r="C815" s="127" t="s">
        <v>39</v>
      </c>
      <c r="D815" s="109" t="s">
        <v>876</v>
      </c>
      <c r="E815" s="132" t="s">
        <v>1337</v>
      </c>
      <c r="F815" s="132" t="s">
        <v>1338</v>
      </c>
      <c r="G815" s="132" t="s">
        <v>1341</v>
      </c>
      <c r="H815" s="133" t="s">
        <v>98</v>
      </c>
      <c r="I815" s="134" t="s">
        <v>103</v>
      </c>
      <c r="J815" s="134"/>
      <c r="K815" s="134" t="s">
        <v>45</v>
      </c>
      <c r="L815" s="114" t="s">
        <v>2453</v>
      </c>
      <c r="M815" s="114">
        <v>5</v>
      </c>
      <c r="N815" s="148">
        <v>8.41</v>
      </c>
      <c r="O815" s="149">
        <f t="shared" si="314"/>
        <v>713.67259999999999</v>
      </c>
      <c r="P815" s="128">
        <f t="shared" si="315"/>
        <v>8.41</v>
      </c>
      <c r="Q815" s="119">
        <f t="shared" si="316"/>
        <v>713.67259999999999</v>
      </c>
      <c r="R815" s="120"/>
      <c r="S815" s="121">
        <f t="shared" si="308"/>
        <v>0</v>
      </c>
      <c r="T815" s="122">
        <f t="shared" si="309"/>
        <v>0</v>
      </c>
      <c r="U815" s="129"/>
      <c r="V815" s="124" t="s">
        <v>2455</v>
      </c>
      <c r="W815" s="129" t="s">
        <v>2487</v>
      </c>
      <c r="X815" s="115" t="s">
        <v>2469</v>
      </c>
      <c r="Y815" s="115"/>
      <c r="Z815" s="115" t="s">
        <v>45</v>
      </c>
      <c r="AA815" s="125" t="s">
        <v>2463</v>
      </c>
    </row>
    <row r="816" spans="1:27" s="172" customFormat="1" x14ac:dyDescent="0.35">
      <c r="A816" s="157">
        <v>10</v>
      </c>
      <c r="B816" s="158" t="s">
        <v>1342</v>
      </c>
      <c r="C816" s="159" t="s">
        <v>39</v>
      </c>
      <c r="D816" s="158" t="s">
        <v>876</v>
      </c>
      <c r="E816" s="173" t="s">
        <v>1337</v>
      </c>
      <c r="F816" s="173" t="s">
        <v>1338</v>
      </c>
      <c r="G816" s="173" t="s">
        <v>1343</v>
      </c>
      <c r="H816" s="174" t="s">
        <v>98</v>
      </c>
      <c r="I816" s="175" t="s">
        <v>51</v>
      </c>
      <c r="J816" s="175"/>
      <c r="K816" s="175" t="s">
        <v>45</v>
      </c>
      <c r="L816" s="163" t="s">
        <v>2453</v>
      </c>
      <c r="M816" s="163">
        <v>5</v>
      </c>
      <c r="N816" s="46">
        <v>8.41</v>
      </c>
      <c r="O816" s="47">
        <f t="shared" si="314"/>
        <v>713.67259999999999</v>
      </c>
      <c r="P816" s="164">
        <f t="shared" si="315"/>
        <v>8.41</v>
      </c>
      <c r="Q816" s="165">
        <f t="shared" si="316"/>
        <v>713.67259999999999</v>
      </c>
      <c r="R816" s="166"/>
      <c r="S816" s="167">
        <f t="shared" si="308"/>
        <v>0</v>
      </c>
      <c r="T816" s="168">
        <f t="shared" si="309"/>
        <v>0</v>
      </c>
      <c r="U816" s="169"/>
      <c r="V816" s="170" t="s">
        <v>2455</v>
      </c>
      <c r="W816" s="169" t="s">
        <v>2487</v>
      </c>
      <c r="X816" s="160" t="s">
        <v>2469</v>
      </c>
      <c r="Y816" s="160"/>
      <c r="Z816" s="160" t="s">
        <v>45</v>
      </c>
      <c r="AA816" s="171" t="s">
        <v>2463</v>
      </c>
    </row>
    <row r="817" spans="1:27" s="172" customFormat="1" x14ac:dyDescent="0.35">
      <c r="A817" s="157">
        <v>10</v>
      </c>
      <c r="B817" s="158" t="s">
        <v>1344</v>
      </c>
      <c r="C817" s="159" t="s">
        <v>39</v>
      </c>
      <c r="D817" s="158" t="s">
        <v>876</v>
      </c>
      <c r="E817" s="173" t="s">
        <v>1337</v>
      </c>
      <c r="F817" s="173" t="s">
        <v>1338</v>
      </c>
      <c r="G817" s="173" t="s">
        <v>1345</v>
      </c>
      <c r="H817" s="174" t="s">
        <v>98</v>
      </c>
      <c r="I817" s="175" t="s">
        <v>51</v>
      </c>
      <c r="J817" s="175"/>
      <c r="K817" s="175" t="s">
        <v>45</v>
      </c>
      <c r="L817" s="163" t="s">
        <v>2453</v>
      </c>
      <c r="M817" s="163">
        <v>5</v>
      </c>
      <c r="N817" s="46">
        <v>8.41</v>
      </c>
      <c r="O817" s="47">
        <f t="shared" si="314"/>
        <v>713.67259999999999</v>
      </c>
      <c r="P817" s="164">
        <f t="shared" si="315"/>
        <v>8.41</v>
      </c>
      <c r="Q817" s="165">
        <f t="shared" si="316"/>
        <v>713.67259999999999</v>
      </c>
      <c r="R817" s="166"/>
      <c r="S817" s="167">
        <f t="shared" si="308"/>
        <v>0</v>
      </c>
      <c r="T817" s="168">
        <f t="shared" si="309"/>
        <v>0</v>
      </c>
      <c r="U817" s="169"/>
      <c r="V817" s="170" t="s">
        <v>2455</v>
      </c>
      <c r="W817" s="169" t="s">
        <v>2487</v>
      </c>
      <c r="X817" s="160" t="s">
        <v>2469</v>
      </c>
      <c r="Y817" s="160"/>
      <c r="Z817" s="160" t="s">
        <v>45</v>
      </c>
      <c r="AA817" s="171" t="s">
        <v>2463</v>
      </c>
    </row>
    <row r="818" spans="1:27" s="172" customFormat="1" x14ac:dyDescent="0.35">
      <c r="A818" s="157">
        <v>10</v>
      </c>
      <c r="B818" s="158" t="s">
        <v>1346</v>
      </c>
      <c r="C818" s="159" t="s">
        <v>39</v>
      </c>
      <c r="D818" s="158" t="s">
        <v>876</v>
      </c>
      <c r="E818" s="173" t="s">
        <v>1337</v>
      </c>
      <c r="F818" s="173" t="s">
        <v>1338</v>
      </c>
      <c r="G818" s="173" t="s">
        <v>1347</v>
      </c>
      <c r="H818" s="174" t="s">
        <v>98</v>
      </c>
      <c r="I818" s="175" t="s">
        <v>51</v>
      </c>
      <c r="J818" s="175"/>
      <c r="K818" s="175" t="s">
        <v>45</v>
      </c>
      <c r="L818" s="163" t="s">
        <v>2453</v>
      </c>
      <c r="M818" s="163">
        <v>5</v>
      </c>
      <c r="N818" s="46">
        <v>8.41</v>
      </c>
      <c r="O818" s="47">
        <f t="shared" si="314"/>
        <v>713.67259999999999</v>
      </c>
      <c r="P818" s="164">
        <f t="shared" si="315"/>
        <v>8.41</v>
      </c>
      <c r="Q818" s="165">
        <f t="shared" si="316"/>
        <v>713.67259999999999</v>
      </c>
      <c r="R818" s="166"/>
      <c r="S818" s="167">
        <f t="shared" si="308"/>
        <v>0</v>
      </c>
      <c r="T818" s="168">
        <f t="shared" si="309"/>
        <v>0</v>
      </c>
      <c r="U818" s="169"/>
      <c r="V818" s="170" t="s">
        <v>2455</v>
      </c>
      <c r="W818" s="169" t="s">
        <v>2487</v>
      </c>
      <c r="X818" s="160" t="s">
        <v>2469</v>
      </c>
      <c r="Y818" s="160"/>
      <c r="Z818" s="160" t="s">
        <v>45</v>
      </c>
      <c r="AA818" s="171" t="s">
        <v>2463</v>
      </c>
    </row>
    <row r="819" spans="1:27" s="126" customFormat="1" hidden="1" x14ac:dyDescent="0.35">
      <c r="A819" s="144">
        <v>0</v>
      </c>
      <c r="B819" s="109" t="s">
        <v>1348</v>
      </c>
      <c r="C819" s="110" t="s">
        <v>39</v>
      </c>
      <c r="D819" s="109" t="s">
        <v>876</v>
      </c>
      <c r="E819" s="111" t="s">
        <v>1337</v>
      </c>
      <c r="F819" s="111" t="s">
        <v>1338</v>
      </c>
      <c r="G819" s="111" t="s">
        <v>1349</v>
      </c>
      <c r="H819" s="112" t="s">
        <v>98</v>
      </c>
      <c r="I819" s="113" t="s">
        <v>51</v>
      </c>
      <c r="J819" s="113"/>
      <c r="K819" s="113" t="s">
        <v>45</v>
      </c>
      <c r="L819" s="114" t="s">
        <v>2453</v>
      </c>
      <c r="M819" s="114">
        <v>5</v>
      </c>
      <c r="N819" s="148">
        <v>8.41</v>
      </c>
      <c r="O819" s="149">
        <f t="shared" si="314"/>
        <v>713.67259999999999</v>
      </c>
      <c r="P819" s="118">
        <f t="shared" si="315"/>
        <v>8.41</v>
      </c>
      <c r="Q819" s="119">
        <f t="shared" si="316"/>
        <v>713.67259999999999</v>
      </c>
      <c r="R819" s="120"/>
      <c r="S819" s="121">
        <f t="shared" si="308"/>
        <v>0</v>
      </c>
      <c r="T819" s="122">
        <f t="shared" si="309"/>
        <v>0</v>
      </c>
      <c r="U819" s="123"/>
      <c r="V819" s="124" t="s">
        <v>2455</v>
      </c>
      <c r="W819" s="123" t="s">
        <v>2487</v>
      </c>
      <c r="X819" s="115" t="s">
        <v>2469</v>
      </c>
      <c r="Y819" s="115"/>
      <c r="Z819" s="115" t="s">
        <v>45</v>
      </c>
      <c r="AA819" s="125" t="s">
        <v>2463</v>
      </c>
    </row>
    <row r="820" spans="1:27" s="172" customFormat="1" x14ac:dyDescent="0.35">
      <c r="A820" s="157">
        <v>42</v>
      </c>
      <c r="B820" s="158" t="s">
        <v>3298</v>
      </c>
      <c r="C820" s="159" t="s">
        <v>208</v>
      </c>
      <c r="D820" s="158" t="s">
        <v>876</v>
      </c>
      <c r="E820" s="173" t="s">
        <v>3426</v>
      </c>
      <c r="F820" s="173" t="s">
        <v>3427</v>
      </c>
      <c r="G820" s="173" t="s">
        <v>3428</v>
      </c>
      <c r="H820" s="174" t="s">
        <v>64</v>
      </c>
      <c r="I820" s="175" t="s">
        <v>281</v>
      </c>
      <c r="J820" s="175"/>
      <c r="K820" s="175"/>
      <c r="L820" s="163" t="s">
        <v>2452</v>
      </c>
      <c r="M820" s="163">
        <v>5</v>
      </c>
      <c r="N820" s="151">
        <f t="shared" ref="N820:N824" si="317">O820/$R$8</f>
        <v>3.240631628564695</v>
      </c>
      <c r="O820" s="149">
        <v>275</v>
      </c>
      <c r="P820" s="176">
        <f t="shared" si="315"/>
        <v>3.240631628564695</v>
      </c>
      <c r="Q820" s="177">
        <f t="shared" si="316"/>
        <v>275</v>
      </c>
      <c r="R820" s="166"/>
      <c r="S820" s="167">
        <f t="shared" si="308"/>
        <v>0</v>
      </c>
      <c r="T820" s="168">
        <f t="shared" si="309"/>
        <v>0</v>
      </c>
      <c r="U820" s="169"/>
      <c r="V820" s="170" t="s">
        <v>2455</v>
      </c>
      <c r="W820" s="169"/>
      <c r="X820" s="160"/>
      <c r="Y820" s="160"/>
      <c r="Z820" s="160"/>
      <c r="AA820" s="171" t="s">
        <v>2463</v>
      </c>
    </row>
    <row r="821" spans="1:27" s="172" customFormat="1" x14ac:dyDescent="0.35">
      <c r="A821" s="157">
        <v>63</v>
      </c>
      <c r="B821" s="158" t="s">
        <v>1350</v>
      </c>
      <c r="C821" s="159" t="s">
        <v>208</v>
      </c>
      <c r="D821" s="158" t="s">
        <v>876</v>
      </c>
      <c r="E821" s="160" t="s">
        <v>1351</v>
      </c>
      <c r="F821" s="160" t="s">
        <v>1352</v>
      </c>
      <c r="G821" s="160" t="s">
        <v>45</v>
      </c>
      <c r="H821" s="161" t="s">
        <v>64</v>
      </c>
      <c r="I821" s="162" t="s">
        <v>281</v>
      </c>
      <c r="J821" s="162"/>
      <c r="K821" s="162" t="s">
        <v>45</v>
      </c>
      <c r="L821" s="163" t="s">
        <v>2452</v>
      </c>
      <c r="M821" s="163">
        <v>5</v>
      </c>
      <c r="N821" s="49">
        <f t="shared" si="317"/>
        <v>2.887108178175819</v>
      </c>
      <c r="O821" s="47">
        <v>245</v>
      </c>
      <c r="P821" s="176">
        <f t="shared" si="315"/>
        <v>2.887108178175819</v>
      </c>
      <c r="Q821" s="177">
        <f t="shared" si="316"/>
        <v>245</v>
      </c>
      <c r="R821" s="166"/>
      <c r="S821" s="167">
        <f t="shared" si="308"/>
        <v>0</v>
      </c>
      <c r="T821" s="168">
        <f t="shared" si="309"/>
        <v>0</v>
      </c>
      <c r="U821" s="169" t="s">
        <v>36</v>
      </c>
      <c r="V821" s="170" t="s">
        <v>2455</v>
      </c>
      <c r="W821" s="169"/>
      <c r="X821" s="160" t="s">
        <v>2472</v>
      </c>
      <c r="Y821" s="160"/>
      <c r="Z821" s="160" t="s">
        <v>45</v>
      </c>
      <c r="AA821" s="171" t="s">
        <v>2463</v>
      </c>
    </row>
    <row r="822" spans="1:27" s="172" customFormat="1" x14ac:dyDescent="0.35">
      <c r="A822" s="157" t="s">
        <v>3900</v>
      </c>
      <c r="B822" s="158" t="s">
        <v>1353</v>
      </c>
      <c r="C822" s="159" t="s">
        <v>208</v>
      </c>
      <c r="D822" s="158" t="s">
        <v>876</v>
      </c>
      <c r="E822" s="160" t="s">
        <v>1351</v>
      </c>
      <c r="F822" s="160" t="s">
        <v>1352</v>
      </c>
      <c r="G822" s="160" t="s">
        <v>1354</v>
      </c>
      <c r="H822" s="161" t="s">
        <v>64</v>
      </c>
      <c r="I822" s="162" t="s">
        <v>53</v>
      </c>
      <c r="J822" s="162"/>
      <c r="K822" s="162" t="s">
        <v>45</v>
      </c>
      <c r="L822" s="163" t="s">
        <v>2452</v>
      </c>
      <c r="M822" s="163">
        <v>5</v>
      </c>
      <c r="N822" s="49">
        <f t="shared" si="317"/>
        <v>2.887108178175819</v>
      </c>
      <c r="O822" s="47">
        <v>245</v>
      </c>
      <c r="P822" s="176">
        <f t="shared" si="315"/>
        <v>2.887108178175819</v>
      </c>
      <c r="Q822" s="177">
        <f t="shared" si="316"/>
        <v>245</v>
      </c>
      <c r="R822" s="166"/>
      <c r="S822" s="167">
        <f t="shared" si="308"/>
        <v>0</v>
      </c>
      <c r="T822" s="168">
        <f t="shared" si="309"/>
        <v>0</v>
      </c>
      <c r="U822" s="169" t="s">
        <v>36</v>
      </c>
      <c r="V822" s="170" t="s">
        <v>2455</v>
      </c>
      <c r="W822" s="169"/>
      <c r="X822" s="160" t="s">
        <v>2472</v>
      </c>
      <c r="Y822" s="160"/>
      <c r="Z822" s="160" t="s">
        <v>45</v>
      </c>
      <c r="AA822" s="171" t="s">
        <v>2463</v>
      </c>
    </row>
    <row r="823" spans="1:27" s="172" customFormat="1" x14ac:dyDescent="0.35">
      <c r="A823" s="157">
        <v>54</v>
      </c>
      <c r="B823" s="158" t="s">
        <v>3299</v>
      </c>
      <c r="C823" s="159" t="s">
        <v>208</v>
      </c>
      <c r="D823" s="158" t="s">
        <v>876</v>
      </c>
      <c r="E823" s="173" t="s">
        <v>1351</v>
      </c>
      <c r="F823" s="173" t="s">
        <v>1352</v>
      </c>
      <c r="G823" s="173" t="s">
        <v>1354</v>
      </c>
      <c r="H823" s="174" t="s">
        <v>50</v>
      </c>
      <c r="I823" s="175"/>
      <c r="J823" s="175"/>
      <c r="K823" s="175"/>
      <c r="L823" s="163" t="s">
        <v>2452</v>
      </c>
      <c r="M823" s="163">
        <v>1</v>
      </c>
      <c r="N823" s="49">
        <f t="shared" si="317"/>
        <v>7.0351166627386288</v>
      </c>
      <c r="O823" s="47">
        <v>597</v>
      </c>
      <c r="P823" s="176">
        <f t="shared" si="315"/>
        <v>7.0351166627386288</v>
      </c>
      <c r="Q823" s="177">
        <f t="shared" si="316"/>
        <v>597</v>
      </c>
      <c r="R823" s="166"/>
      <c r="S823" s="167">
        <f t="shared" si="308"/>
        <v>0</v>
      </c>
      <c r="T823" s="168">
        <f t="shared" si="309"/>
        <v>0</v>
      </c>
      <c r="U823" s="169"/>
      <c r="V823" s="170" t="s">
        <v>2455</v>
      </c>
      <c r="W823" s="169"/>
      <c r="X823" s="160" t="s">
        <v>2472</v>
      </c>
      <c r="Y823" s="160"/>
      <c r="Z823" s="160" t="s">
        <v>45</v>
      </c>
      <c r="AA823" s="171" t="s">
        <v>2463</v>
      </c>
    </row>
    <row r="824" spans="1:27" s="172" customFormat="1" x14ac:dyDescent="0.35">
      <c r="A824" s="157">
        <v>5</v>
      </c>
      <c r="B824" s="158" t="s">
        <v>1355</v>
      </c>
      <c r="C824" s="159" t="s">
        <v>208</v>
      </c>
      <c r="D824" s="158" t="s">
        <v>876</v>
      </c>
      <c r="E824" s="160" t="s">
        <v>1356</v>
      </c>
      <c r="F824" s="160" t="s">
        <v>1357</v>
      </c>
      <c r="G824" s="160" t="s">
        <v>45</v>
      </c>
      <c r="H824" s="161" t="s">
        <v>64</v>
      </c>
      <c r="I824" s="162" t="s">
        <v>53</v>
      </c>
      <c r="J824" s="162"/>
      <c r="K824" s="162" t="s">
        <v>45</v>
      </c>
      <c r="L824" s="163" t="s">
        <v>2452</v>
      </c>
      <c r="M824" s="163">
        <v>5</v>
      </c>
      <c r="N824" s="49">
        <f t="shared" si="317"/>
        <v>2.887108178175819</v>
      </c>
      <c r="O824" s="47">
        <v>245</v>
      </c>
      <c r="P824" s="176">
        <f t="shared" si="315"/>
        <v>2.887108178175819</v>
      </c>
      <c r="Q824" s="177">
        <f t="shared" si="316"/>
        <v>245</v>
      </c>
      <c r="R824" s="166"/>
      <c r="S824" s="167">
        <f t="shared" si="308"/>
        <v>0</v>
      </c>
      <c r="T824" s="168">
        <f t="shared" si="309"/>
        <v>0</v>
      </c>
      <c r="U824" s="169" t="s">
        <v>36</v>
      </c>
      <c r="V824" s="170" t="s">
        <v>2455</v>
      </c>
      <c r="W824" s="169"/>
      <c r="X824" s="160" t="s">
        <v>2472</v>
      </c>
      <c r="Y824" s="160"/>
      <c r="Z824" s="160" t="s">
        <v>45</v>
      </c>
      <c r="AA824" s="171" t="s">
        <v>2463</v>
      </c>
    </row>
    <row r="825" spans="1:27" customFormat="1" ht="18.5" x14ac:dyDescent="0.45">
      <c r="A825" s="152"/>
      <c r="B825" s="39" t="s">
        <v>36</v>
      </c>
      <c r="C825" s="39"/>
      <c r="D825" s="39"/>
      <c r="E825" s="100" t="s">
        <v>1358</v>
      </c>
      <c r="F825" s="100"/>
      <c r="G825" s="100"/>
      <c r="H825" s="40"/>
      <c r="I825" s="41"/>
      <c r="J825" s="41"/>
      <c r="K825" s="40"/>
      <c r="L825" s="40"/>
      <c r="M825" s="40"/>
      <c r="N825" s="42"/>
      <c r="O825" s="43"/>
      <c r="P825" s="97"/>
      <c r="Q825" s="98"/>
      <c r="R825" s="48"/>
      <c r="S825" s="43"/>
      <c r="T825" s="43"/>
      <c r="U825" s="45"/>
      <c r="V825" s="99"/>
      <c r="W825" s="103"/>
      <c r="X825" s="99"/>
      <c r="Y825" s="99"/>
      <c r="Z825" s="99"/>
      <c r="AA825" s="104" t="s">
        <v>2463</v>
      </c>
    </row>
    <row r="826" spans="1:27" s="126" customFormat="1" hidden="1" x14ac:dyDescent="0.35">
      <c r="A826" s="144">
        <v>0</v>
      </c>
      <c r="B826" s="109" t="s">
        <v>1359</v>
      </c>
      <c r="C826" s="110" t="s">
        <v>39</v>
      </c>
      <c r="D826" s="109" t="s">
        <v>1358</v>
      </c>
      <c r="E826" s="115" t="s">
        <v>1360</v>
      </c>
      <c r="F826" s="115" t="s">
        <v>1361</v>
      </c>
      <c r="G826" s="115" t="s">
        <v>1362</v>
      </c>
      <c r="H826" s="116" t="s">
        <v>1363</v>
      </c>
      <c r="I826" s="117" t="s">
        <v>45</v>
      </c>
      <c r="J826" s="117"/>
      <c r="K826" s="117" t="s">
        <v>1364</v>
      </c>
      <c r="L826" s="114" t="s">
        <v>2453</v>
      </c>
      <c r="M826" s="114">
        <v>1</v>
      </c>
      <c r="N826" s="148">
        <v>37.409999999999997</v>
      </c>
      <c r="O826" s="149">
        <f>N826*$R$8</f>
        <v>3174.6125999999995</v>
      </c>
      <c r="P826" s="118">
        <f t="shared" ref="P826:P829" si="318">IF($R$9="-",N826,IF($R$9="в кассу предприятия",N826,IF($R$9="на р/счет.",N826*1.075,"-")))</f>
        <v>37.409999999999997</v>
      </c>
      <c r="Q826" s="119">
        <f t="shared" ref="Q826:Q829" si="319">IF($R$9="-",O826,IF($R$9="в кассу предприятия",O826,IF($R$9="на р/счет.",O826*1.075,"-")))</f>
        <v>3174.6125999999995</v>
      </c>
      <c r="R826" s="120"/>
      <c r="S826" s="121">
        <f t="shared" si="308"/>
        <v>0</v>
      </c>
      <c r="T826" s="122">
        <f t="shared" si="309"/>
        <v>0</v>
      </c>
      <c r="U826" s="123"/>
      <c r="V826" s="124" t="s">
        <v>2455</v>
      </c>
      <c r="W826" s="123"/>
      <c r="X826" s="115" t="s">
        <v>2485</v>
      </c>
      <c r="Y826" s="115"/>
      <c r="Z826" s="115" t="s">
        <v>2833</v>
      </c>
      <c r="AA826" s="147" t="s">
        <v>2463</v>
      </c>
    </row>
    <row r="827" spans="1:27" s="172" customFormat="1" x14ac:dyDescent="0.35">
      <c r="A827" s="157">
        <v>8</v>
      </c>
      <c r="B827" s="158" t="s">
        <v>1365</v>
      </c>
      <c r="C827" s="159" t="s">
        <v>208</v>
      </c>
      <c r="D827" s="158" t="s">
        <v>1358</v>
      </c>
      <c r="E827" s="160" t="s">
        <v>1360</v>
      </c>
      <c r="F827" s="160" t="s">
        <v>1361</v>
      </c>
      <c r="G827" s="160" t="s">
        <v>1362</v>
      </c>
      <c r="H827" s="161" t="s">
        <v>1366</v>
      </c>
      <c r="I827" s="162" t="s">
        <v>1367</v>
      </c>
      <c r="J827" s="162"/>
      <c r="K827" s="162" t="s">
        <v>45</v>
      </c>
      <c r="L827" s="163" t="s">
        <v>2451</v>
      </c>
      <c r="M827" s="163">
        <v>1</v>
      </c>
      <c r="N827" s="49">
        <f t="shared" ref="N827:N829" si="320">O827/$R$8</f>
        <v>183.74970539712467</v>
      </c>
      <c r="O827" s="47">
        <v>15593</v>
      </c>
      <c r="P827" s="176">
        <f t="shared" si="318"/>
        <v>183.74970539712467</v>
      </c>
      <c r="Q827" s="177">
        <f t="shared" si="319"/>
        <v>15593</v>
      </c>
      <c r="R827" s="166"/>
      <c r="S827" s="167">
        <f t="shared" si="308"/>
        <v>0</v>
      </c>
      <c r="T827" s="168">
        <f t="shared" si="309"/>
        <v>0</v>
      </c>
      <c r="U827" s="169" t="s">
        <v>36</v>
      </c>
      <c r="V827" s="170" t="s">
        <v>2455</v>
      </c>
      <c r="W827" s="169"/>
      <c r="X827" s="160" t="s">
        <v>2485</v>
      </c>
      <c r="Y827" s="160"/>
      <c r="Z827" s="160" t="s">
        <v>2833</v>
      </c>
      <c r="AA827" s="171" t="s">
        <v>2463</v>
      </c>
    </row>
    <row r="828" spans="1:27" s="126" customFormat="1" hidden="1" x14ac:dyDescent="0.35">
      <c r="A828" s="156">
        <v>0</v>
      </c>
      <c r="B828" s="109" t="s">
        <v>3300</v>
      </c>
      <c r="C828" s="110" t="s">
        <v>208</v>
      </c>
      <c r="D828" s="109" t="s">
        <v>1358</v>
      </c>
      <c r="E828" s="111" t="s">
        <v>1360</v>
      </c>
      <c r="F828" s="111" t="s">
        <v>1361</v>
      </c>
      <c r="G828" s="111"/>
      <c r="H828" s="112" t="s">
        <v>64</v>
      </c>
      <c r="I828" s="113"/>
      <c r="J828" s="113"/>
      <c r="K828" s="113"/>
      <c r="L828" s="114" t="s">
        <v>2452</v>
      </c>
      <c r="M828" s="114">
        <v>5</v>
      </c>
      <c r="N828" s="49">
        <f t="shared" si="320"/>
        <v>2.7103464529813812</v>
      </c>
      <c r="O828" s="47">
        <v>230</v>
      </c>
      <c r="P828" s="130">
        <f t="shared" si="318"/>
        <v>2.7103464529813812</v>
      </c>
      <c r="Q828" s="131">
        <f t="shared" si="319"/>
        <v>230</v>
      </c>
      <c r="R828" s="120"/>
      <c r="S828" s="121">
        <f t="shared" si="308"/>
        <v>0</v>
      </c>
      <c r="T828" s="122">
        <f t="shared" si="309"/>
        <v>0</v>
      </c>
      <c r="U828" s="123"/>
      <c r="V828" s="124" t="s">
        <v>2455</v>
      </c>
      <c r="W828" s="123"/>
      <c r="X828" s="115"/>
      <c r="Y828" s="115"/>
      <c r="Z828" s="115"/>
      <c r="AA828" s="147" t="s">
        <v>2463</v>
      </c>
    </row>
    <row r="829" spans="1:27" s="172" customFormat="1" x14ac:dyDescent="0.35">
      <c r="A829" s="157" t="s">
        <v>3900</v>
      </c>
      <c r="B829" s="158" t="s">
        <v>3301</v>
      </c>
      <c r="C829" s="159" t="s">
        <v>208</v>
      </c>
      <c r="D829" s="158" t="s">
        <v>1358</v>
      </c>
      <c r="E829" s="173" t="s">
        <v>1360</v>
      </c>
      <c r="F829" s="173" t="s">
        <v>1361</v>
      </c>
      <c r="G829" s="173"/>
      <c r="H829" s="174" t="s">
        <v>50</v>
      </c>
      <c r="I829" s="175"/>
      <c r="J829" s="175"/>
      <c r="K829" s="175"/>
      <c r="L829" s="163" t="s">
        <v>2452</v>
      </c>
      <c r="M829" s="163">
        <v>1</v>
      </c>
      <c r="N829" s="151">
        <f t="shared" si="320"/>
        <v>5.7035116662738625</v>
      </c>
      <c r="O829" s="149">
        <v>484</v>
      </c>
      <c r="P829" s="176">
        <f t="shared" si="318"/>
        <v>5.7035116662738625</v>
      </c>
      <c r="Q829" s="177">
        <f t="shared" si="319"/>
        <v>484</v>
      </c>
      <c r="R829" s="166"/>
      <c r="S829" s="167">
        <f t="shared" si="308"/>
        <v>0</v>
      </c>
      <c r="T829" s="168">
        <f t="shared" si="309"/>
        <v>0</v>
      </c>
      <c r="U829" s="169"/>
      <c r="V829" s="170" t="s">
        <v>2455</v>
      </c>
      <c r="W829" s="169"/>
      <c r="X829" s="160"/>
      <c r="Y829" s="160"/>
      <c r="Z829" s="160"/>
      <c r="AA829" s="171" t="s">
        <v>2463</v>
      </c>
    </row>
    <row r="830" spans="1:27" s="126" customFormat="1" hidden="1" x14ac:dyDescent="0.35">
      <c r="A830" s="144">
        <v>0</v>
      </c>
      <c r="B830" s="109" t="s">
        <v>1368</v>
      </c>
      <c r="C830" s="110" t="s">
        <v>39</v>
      </c>
      <c r="D830" s="109" t="s">
        <v>1358</v>
      </c>
      <c r="E830" s="115" t="s">
        <v>1369</v>
      </c>
      <c r="F830" s="115" t="s">
        <v>1370</v>
      </c>
      <c r="G830" s="115" t="s">
        <v>1371</v>
      </c>
      <c r="H830" s="116" t="s">
        <v>314</v>
      </c>
      <c r="I830" s="117" t="s">
        <v>45</v>
      </c>
      <c r="J830" s="117"/>
      <c r="K830" s="117" t="s">
        <v>1364</v>
      </c>
      <c r="L830" s="114" t="s">
        <v>2453</v>
      </c>
      <c r="M830" s="114">
        <v>1</v>
      </c>
      <c r="N830" s="148">
        <v>30.740000000000002</v>
      </c>
      <c r="O830" s="149">
        <f>N830*$R$8</f>
        <v>2608.5964000000004</v>
      </c>
      <c r="P830" s="118">
        <f t="shared" ref="P830:P837" si="321">IF($R$9="-",N830,IF($R$9="в кассу предприятия",N830,IF($R$9="на р/счет.",N830*1.075,"-")))</f>
        <v>30.740000000000002</v>
      </c>
      <c r="Q830" s="119">
        <f t="shared" ref="Q830:Q837" si="322">IF($R$9="-",O830,IF($R$9="в кассу предприятия",O830,IF($R$9="на р/счет.",O830*1.075,"-")))</f>
        <v>2608.5964000000004</v>
      </c>
      <c r="R830" s="120"/>
      <c r="S830" s="121">
        <f t="shared" si="308"/>
        <v>0</v>
      </c>
      <c r="T830" s="122">
        <f t="shared" si="309"/>
        <v>0</v>
      </c>
      <c r="U830" s="123"/>
      <c r="V830" s="124" t="s">
        <v>2455</v>
      </c>
      <c r="W830" s="123"/>
      <c r="X830" s="115" t="s">
        <v>2469</v>
      </c>
      <c r="Y830" s="115"/>
      <c r="Z830" s="115" t="s">
        <v>2834</v>
      </c>
      <c r="AA830" s="125" t="s">
        <v>2463</v>
      </c>
    </row>
    <row r="831" spans="1:27" s="126" customFormat="1" hidden="1" x14ac:dyDescent="0.35">
      <c r="A831" s="144">
        <v>0</v>
      </c>
      <c r="B831" s="109" t="s">
        <v>1372</v>
      </c>
      <c r="C831" s="110" t="s">
        <v>208</v>
      </c>
      <c r="D831" s="109" t="s">
        <v>1358</v>
      </c>
      <c r="E831" s="115" t="s">
        <v>1373</v>
      </c>
      <c r="F831" s="115" t="s">
        <v>1374</v>
      </c>
      <c r="G831" s="115" t="s">
        <v>45</v>
      </c>
      <c r="H831" s="116" t="s">
        <v>50</v>
      </c>
      <c r="I831" s="117" t="s">
        <v>45</v>
      </c>
      <c r="J831" s="117"/>
      <c r="K831" s="117" t="s">
        <v>45</v>
      </c>
      <c r="L831" s="114" t="s">
        <v>2452</v>
      </c>
      <c r="M831" s="114">
        <v>1</v>
      </c>
      <c r="N831" s="150">
        <f t="shared" ref="N831:N837" si="323">O831/$R$8</f>
        <v>6.8701390525571533</v>
      </c>
      <c r="O831" s="149">
        <v>583</v>
      </c>
      <c r="P831" s="130">
        <f t="shared" si="321"/>
        <v>6.8701390525571533</v>
      </c>
      <c r="Q831" s="131">
        <f t="shared" si="322"/>
        <v>583</v>
      </c>
      <c r="R831" s="120"/>
      <c r="S831" s="121">
        <f t="shared" si="308"/>
        <v>0</v>
      </c>
      <c r="T831" s="122">
        <f t="shared" si="309"/>
        <v>0</v>
      </c>
      <c r="U831" s="123" t="s">
        <v>36</v>
      </c>
      <c r="V831" s="124" t="s">
        <v>2455</v>
      </c>
      <c r="W831" s="114"/>
      <c r="X831" s="115" t="s">
        <v>2469</v>
      </c>
      <c r="Y831" s="115"/>
      <c r="Z831" s="115" t="s">
        <v>45</v>
      </c>
      <c r="AA831" s="125" t="s">
        <v>2463</v>
      </c>
    </row>
    <row r="832" spans="1:27" s="172" customFormat="1" x14ac:dyDescent="0.35">
      <c r="A832" s="157">
        <v>17</v>
      </c>
      <c r="B832" s="158" t="s">
        <v>1375</v>
      </c>
      <c r="C832" s="159" t="s">
        <v>208</v>
      </c>
      <c r="D832" s="158" t="s">
        <v>1358</v>
      </c>
      <c r="E832" s="160" t="s">
        <v>1373</v>
      </c>
      <c r="F832" s="160" t="s">
        <v>1374</v>
      </c>
      <c r="G832" s="160" t="s">
        <v>45</v>
      </c>
      <c r="H832" s="161" t="s">
        <v>1366</v>
      </c>
      <c r="I832" s="162" t="s">
        <v>1367</v>
      </c>
      <c r="J832" s="162"/>
      <c r="K832" s="162" t="s">
        <v>45</v>
      </c>
      <c r="L832" s="163" t="s">
        <v>2451</v>
      </c>
      <c r="M832" s="163">
        <v>1</v>
      </c>
      <c r="N832" s="49">
        <f t="shared" si="323"/>
        <v>175.39476785293425</v>
      </c>
      <c r="O832" s="47">
        <v>14884</v>
      </c>
      <c r="P832" s="176">
        <f t="shared" si="321"/>
        <v>175.39476785293425</v>
      </c>
      <c r="Q832" s="177">
        <f t="shared" si="322"/>
        <v>14884</v>
      </c>
      <c r="R832" s="166"/>
      <c r="S832" s="167">
        <f t="shared" si="308"/>
        <v>0</v>
      </c>
      <c r="T832" s="168">
        <f t="shared" si="309"/>
        <v>0</v>
      </c>
      <c r="U832" s="169" t="s">
        <v>36</v>
      </c>
      <c r="V832" s="170" t="s">
        <v>2455</v>
      </c>
      <c r="W832" s="169"/>
      <c r="X832" s="160" t="s">
        <v>2469</v>
      </c>
      <c r="Y832" s="160"/>
      <c r="Z832" s="160" t="s">
        <v>45</v>
      </c>
      <c r="AA832" s="171" t="s">
        <v>2463</v>
      </c>
    </row>
    <row r="833" spans="1:27" s="172" customFormat="1" x14ac:dyDescent="0.35">
      <c r="A833" s="157">
        <v>18</v>
      </c>
      <c r="B833" s="158" t="s">
        <v>1376</v>
      </c>
      <c r="C833" s="159" t="s">
        <v>208</v>
      </c>
      <c r="D833" s="158" t="s">
        <v>1358</v>
      </c>
      <c r="E833" s="160" t="s">
        <v>1377</v>
      </c>
      <c r="F833" s="160" t="s">
        <v>1378</v>
      </c>
      <c r="G833" s="160" t="s">
        <v>45</v>
      </c>
      <c r="H833" s="161" t="s">
        <v>1363</v>
      </c>
      <c r="I833" s="162" t="s">
        <v>45</v>
      </c>
      <c r="J833" s="162"/>
      <c r="K833" s="162" t="s">
        <v>45</v>
      </c>
      <c r="L833" s="163" t="s">
        <v>2452</v>
      </c>
      <c r="M833" s="163">
        <v>1</v>
      </c>
      <c r="N833" s="49">
        <f t="shared" si="323"/>
        <v>7.5889700683478667</v>
      </c>
      <c r="O833" s="47">
        <v>644</v>
      </c>
      <c r="P833" s="176">
        <f t="shared" si="321"/>
        <v>7.5889700683478667</v>
      </c>
      <c r="Q833" s="177">
        <f t="shared" si="322"/>
        <v>644</v>
      </c>
      <c r="R833" s="166"/>
      <c r="S833" s="167">
        <f t="shared" si="308"/>
        <v>0</v>
      </c>
      <c r="T833" s="168">
        <f t="shared" si="309"/>
        <v>0</v>
      </c>
      <c r="U833" s="169" t="s">
        <v>36</v>
      </c>
      <c r="V833" s="170" t="s">
        <v>2455</v>
      </c>
      <c r="W833" s="169"/>
      <c r="X833" s="160" t="s">
        <v>2469</v>
      </c>
      <c r="Y833" s="160"/>
      <c r="Z833" s="160" t="s">
        <v>45</v>
      </c>
      <c r="AA833" s="171" t="s">
        <v>2463</v>
      </c>
    </row>
    <row r="834" spans="1:27" s="172" customFormat="1" x14ac:dyDescent="0.35">
      <c r="A834" s="157">
        <v>5</v>
      </c>
      <c r="B834" s="158" t="s">
        <v>1379</v>
      </c>
      <c r="C834" s="159" t="s">
        <v>208</v>
      </c>
      <c r="D834" s="158" t="s">
        <v>1358</v>
      </c>
      <c r="E834" s="160" t="s">
        <v>1380</v>
      </c>
      <c r="F834" s="160" t="s">
        <v>1381</v>
      </c>
      <c r="G834" s="160" t="s">
        <v>45</v>
      </c>
      <c r="H834" s="161" t="s">
        <v>368</v>
      </c>
      <c r="I834" s="162" t="s">
        <v>53</v>
      </c>
      <c r="J834" s="162"/>
      <c r="K834" s="162" t="s">
        <v>45</v>
      </c>
      <c r="L834" s="163" t="s">
        <v>2452</v>
      </c>
      <c r="M834" s="163">
        <v>5</v>
      </c>
      <c r="N834" s="49">
        <f t="shared" si="323"/>
        <v>2.1800612773980674</v>
      </c>
      <c r="O834" s="47">
        <v>185</v>
      </c>
      <c r="P834" s="176">
        <f t="shared" si="321"/>
        <v>2.1800612773980674</v>
      </c>
      <c r="Q834" s="177">
        <f t="shared" si="322"/>
        <v>185</v>
      </c>
      <c r="R834" s="166"/>
      <c r="S834" s="167">
        <f t="shared" si="308"/>
        <v>0</v>
      </c>
      <c r="T834" s="168">
        <f t="shared" si="309"/>
        <v>0</v>
      </c>
      <c r="U834" s="169" t="s">
        <v>36</v>
      </c>
      <c r="V834" s="170" t="s">
        <v>2455</v>
      </c>
      <c r="W834" s="169"/>
      <c r="X834" s="160" t="s">
        <v>2469</v>
      </c>
      <c r="Y834" s="160"/>
      <c r="Z834" s="160" t="s">
        <v>45</v>
      </c>
      <c r="AA834" s="171" t="s">
        <v>2463</v>
      </c>
    </row>
    <row r="835" spans="1:27" s="126" customFormat="1" hidden="1" x14ac:dyDescent="0.35">
      <c r="A835" s="144">
        <v>0</v>
      </c>
      <c r="B835" s="109" t="s">
        <v>1382</v>
      </c>
      <c r="C835" s="127" t="s">
        <v>208</v>
      </c>
      <c r="D835" s="109" t="s">
        <v>1358</v>
      </c>
      <c r="E835" s="115" t="s">
        <v>1380</v>
      </c>
      <c r="F835" s="115" t="s">
        <v>1381</v>
      </c>
      <c r="G835" s="115" t="s">
        <v>45</v>
      </c>
      <c r="H835" s="116" t="s">
        <v>64</v>
      </c>
      <c r="I835" s="117" t="s">
        <v>53</v>
      </c>
      <c r="J835" s="117"/>
      <c r="K835" s="117" t="s">
        <v>45</v>
      </c>
      <c r="L835" s="114" t="s">
        <v>2452</v>
      </c>
      <c r="M835" s="114">
        <v>5</v>
      </c>
      <c r="N835" s="151">
        <f t="shared" si="323"/>
        <v>2.5335847277869434</v>
      </c>
      <c r="O835" s="149">
        <v>215</v>
      </c>
      <c r="P835" s="135">
        <f t="shared" si="321"/>
        <v>2.5335847277869434</v>
      </c>
      <c r="Q835" s="136">
        <f t="shared" si="322"/>
        <v>215</v>
      </c>
      <c r="R835" s="120"/>
      <c r="S835" s="121">
        <f t="shared" si="308"/>
        <v>0</v>
      </c>
      <c r="T835" s="122">
        <f t="shared" si="309"/>
        <v>0</v>
      </c>
      <c r="U835" s="129" t="s">
        <v>36</v>
      </c>
      <c r="V835" s="124" t="s">
        <v>2455</v>
      </c>
      <c r="W835" s="129"/>
      <c r="X835" s="115" t="s">
        <v>2469</v>
      </c>
      <c r="Y835" s="115"/>
      <c r="Z835" s="115" t="s">
        <v>45</v>
      </c>
      <c r="AA835" s="125" t="s">
        <v>2463</v>
      </c>
    </row>
    <row r="836" spans="1:27" s="172" customFormat="1" x14ac:dyDescent="0.35">
      <c r="A836" s="157">
        <v>30</v>
      </c>
      <c r="B836" s="158" t="s">
        <v>1383</v>
      </c>
      <c r="C836" s="159" t="s">
        <v>208</v>
      </c>
      <c r="D836" s="158" t="s">
        <v>1358</v>
      </c>
      <c r="E836" s="160" t="s">
        <v>1384</v>
      </c>
      <c r="F836" s="160" t="s">
        <v>1385</v>
      </c>
      <c r="G836" s="160" t="s">
        <v>45</v>
      </c>
      <c r="H836" s="161" t="s">
        <v>64</v>
      </c>
      <c r="I836" s="162" t="s">
        <v>45</v>
      </c>
      <c r="J836" s="162"/>
      <c r="K836" s="162" t="s">
        <v>45</v>
      </c>
      <c r="L836" s="163" t="s">
        <v>2452</v>
      </c>
      <c r="M836" s="163">
        <v>5</v>
      </c>
      <c r="N836" s="49">
        <f t="shared" si="323"/>
        <v>5.1732264906905492</v>
      </c>
      <c r="O836" s="47">
        <v>439</v>
      </c>
      <c r="P836" s="176">
        <f t="shared" si="321"/>
        <v>5.1732264906905492</v>
      </c>
      <c r="Q836" s="177">
        <f t="shared" si="322"/>
        <v>439</v>
      </c>
      <c r="R836" s="166"/>
      <c r="S836" s="167">
        <f t="shared" ref="S836:S900" si="324">IF($R$9="","-",P836*R836)</f>
        <v>0</v>
      </c>
      <c r="T836" s="168">
        <f t="shared" ref="T836:T900" si="325">IF($R$9="","-",Q836*R836)</f>
        <v>0</v>
      </c>
      <c r="U836" s="169" t="s">
        <v>36</v>
      </c>
      <c r="V836" s="170" t="s">
        <v>2455</v>
      </c>
      <c r="W836" s="169"/>
      <c r="X836" s="160" t="s">
        <v>2469</v>
      </c>
      <c r="Y836" s="160"/>
      <c r="Z836" s="160" t="s">
        <v>45</v>
      </c>
      <c r="AA836" s="171" t="s">
        <v>2463</v>
      </c>
    </row>
    <row r="837" spans="1:27" s="172" customFormat="1" x14ac:dyDescent="0.35">
      <c r="A837" s="157">
        <v>16</v>
      </c>
      <c r="B837" s="158" t="s">
        <v>3302</v>
      </c>
      <c r="C837" s="159" t="s">
        <v>208</v>
      </c>
      <c r="D837" s="158" t="s">
        <v>1358</v>
      </c>
      <c r="E837" s="173" t="s">
        <v>3429</v>
      </c>
      <c r="F837" s="173" t="s">
        <v>3430</v>
      </c>
      <c r="G837" s="173" t="s">
        <v>236</v>
      </c>
      <c r="H837" s="174" t="s">
        <v>50</v>
      </c>
      <c r="I837" s="175" t="s">
        <v>53</v>
      </c>
      <c r="J837" s="175"/>
      <c r="K837" s="175"/>
      <c r="L837" s="163" t="s">
        <v>2452</v>
      </c>
      <c r="M837" s="163">
        <v>1</v>
      </c>
      <c r="N837" s="151">
        <f t="shared" si="323"/>
        <v>7.1058213528164034</v>
      </c>
      <c r="O837" s="149">
        <v>603</v>
      </c>
      <c r="P837" s="176">
        <f t="shared" si="321"/>
        <v>7.1058213528164034</v>
      </c>
      <c r="Q837" s="177">
        <f t="shared" si="322"/>
        <v>603</v>
      </c>
      <c r="R837" s="166"/>
      <c r="S837" s="167">
        <f t="shared" si="324"/>
        <v>0</v>
      </c>
      <c r="T837" s="168">
        <f t="shared" si="325"/>
        <v>0</v>
      </c>
      <c r="U837" s="169"/>
      <c r="V837" s="170" t="s">
        <v>2455</v>
      </c>
      <c r="W837" s="169"/>
      <c r="X837" s="160"/>
      <c r="Y837" s="160"/>
      <c r="Z837" s="160"/>
      <c r="AA837" s="171" t="s">
        <v>2463</v>
      </c>
    </row>
    <row r="838" spans="1:27" s="172" customFormat="1" x14ac:dyDescent="0.35">
      <c r="A838" s="157">
        <v>13</v>
      </c>
      <c r="B838" s="158" t="s">
        <v>1386</v>
      </c>
      <c r="C838" s="159" t="s">
        <v>39</v>
      </c>
      <c r="D838" s="158" t="s">
        <v>1358</v>
      </c>
      <c r="E838" s="160" t="s">
        <v>1387</v>
      </c>
      <c r="F838" s="160" t="s">
        <v>1388</v>
      </c>
      <c r="G838" s="160" t="s">
        <v>1389</v>
      </c>
      <c r="H838" s="161" t="s">
        <v>64</v>
      </c>
      <c r="I838" s="162" t="s">
        <v>45</v>
      </c>
      <c r="J838" s="162"/>
      <c r="K838" s="162" t="s">
        <v>1390</v>
      </c>
      <c r="L838" s="163" t="s">
        <v>2453</v>
      </c>
      <c r="M838" s="163">
        <v>5</v>
      </c>
      <c r="N838" s="148">
        <v>14.92</v>
      </c>
      <c r="O838" s="149">
        <f t="shared" ref="O838:O846" si="326">N838*$R$8</f>
        <v>1266.1112000000001</v>
      </c>
      <c r="P838" s="164">
        <f t="shared" ref="P838:P846" si="327">IF($R$9="-",N838,IF($R$9="в кассу предприятия",N838,IF($R$9="на р/счет.",N838*1.075,"-")))</f>
        <v>14.92</v>
      </c>
      <c r="Q838" s="165">
        <f t="shared" ref="Q838:Q846" si="328">IF($R$9="-",O838,IF($R$9="в кассу предприятия",O838,IF($R$9="на р/счет.",O838*1.075,"-")))</f>
        <v>1266.1112000000001</v>
      </c>
      <c r="R838" s="166"/>
      <c r="S838" s="167">
        <f t="shared" si="324"/>
        <v>0</v>
      </c>
      <c r="T838" s="168">
        <f t="shared" si="325"/>
        <v>0</v>
      </c>
      <c r="U838" s="169"/>
      <c r="V838" s="170" t="s">
        <v>2455</v>
      </c>
      <c r="W838" s="163"/>
      <c r="X838" s="160" t="s">
        <v>2469</v>
      </c>
      <c r="Y838" s="160"/>
      <c r="Z838" s="160" t="s">
        <v>2835</v>
      </c>
      <c r="AA838" s="171" t="s">
        <v>2463</v>
      </c>
    </row>
    <row r="839" spans="1:27" s="172" customFormat="1" x14ac:dyDescent="0.35">
      <c r="A839" s="157">
        <v>34</v>
      </c>
      <c r="B839" s="158" t="s">
        <v>1391</v>
      </c>
      <c r="C839" s="159" t="s">
        <v>39</v>
      </c>
      <c r="D839" s="158" t="s">
        <v>1358</v>
      </c>
      <c r="E839" s="160" t="s">
        <v>1387</v>
      </c>
      <c r="F839" s="160" t="s">
        <v>1388</v>
      </c>
      <c r="G839" s="160" t="s">
        <v>1389</v>
      </c>
      <c r="H839" s="161" t="s">
        <v>50</v>
      </c>
      <c r="I839" s="162" t="s">
        <v>45</v>
      </c>
      <c r="J839" s="162"/>
      <c r="K839" s="162" t="s">
        <v>305</v>
      </c>
      <c r="L839" s="163" t="s">
        <v>2453</v>
      </c>
      <c r="M839" s="163">
        <v>1</v>
      </c>
      <c r="N839" s="148">
        <v>22.34</v>
      </c>
      <c r="O839" s="149">
        <f t="shared" si="326"/>
        <v>1895.7724000000001</v>
      </c>
      <c r="P839" s="164">
        <f t="shared" si="327"/>
        <v>22.34</v>
      </c>
      <c r="Q839" s="165">
        <f t="shared" si="328"/>
        <v>1895.7724000000001</v>
      </c>
      <c r="R839" s="166"/>
      <c r="S839" s="167">
        <f t="shared" si="324"/>
        <v>0</v>
      </c>
      <c r="T839" s="168">
        <f t="shared" si="325"/>
        <v>0</v>
      </c>
      <c r="U839" s="169"/>
      <c r="V839" s="170" t="s">
        <v>2455</v>
      </c>
      <c r="W839" s="169"/>
      <c r="X839" s="160" t="s">
        <v>2469</v>
      </c>
      <c r="Y839" s="160"/>
      <c r="Z839" s="160" t="s">
        <v>2835</v>
      </c>
      <c r="AA839" s="171" t="s">
        <v>2463</v>
      </c>
    </row>
    <row r="840" spans="1:27" s="126" customFormat="1" hidden="1" x14ac:dyDescent="0.35">
      <c r="A840" s="144">
        <v>0</v>
      </c>
      <c r="B840" s="109" t="s">
        <v>1392</v>
      </c>
      <c r="C840" s="127" t="s">
        <v>39</v>
      </c>
      <c r="D840" s="109" t="s">
        <v>1358</v>
      </c>
      <c r="E840" s="115" t="s">
        <v>1387</v>
      </c>
      <c r="F840" s="115" t="s">
        <v>1388</v>
      </c>
      <c r="G840" s="115" t="s">
        <v>1389</v>
      </c>
      <c r="H840" s="116" t="s">
        <v>50</v>
      </c>
      <c r="I840" s="117" t="s">
        <v>45</v>
      </c>
      <c r="J840" s="117"/>
      <c r="K840" s="117" t="s">
        <v>1393</v>
      </c>
      <c r="L840" s="114" t="s">
        <v>2453</v>
      </c>
      <c r="M840" s="114">
        <v>1</v>
      </c>
      <c r="N840" s="148">
        <v>23.5</v>
      </c>
      <c r="O840" s="149">
        <f t="shared" si="326"/>
        <v>1994.21</v>
      </c>
      <c r="P840" s="128">
        <f t="shared" si="327"/>
        <v>23.5</v>
      </c>
      <c r="Q840" s="119">
        <f t="shared" si="328"/>
        <v>1994.21</v>
      </c>
      <c r="R840" s="120"/>
      <c r="S840" s="121">
        <f t="shared" si="324"/>
        <v>0</v>
      </c>
      <c r="T840" s="122">
        <f t="shared" si="325"/>
        <v>0</v>
      </c>
      <c r="U840" s="129"/>
      <c r="V840" s="124" t="s">
        <v>2455</v>
      </c>
      <c r="W840" s="129"/>
      <c r="X840" s="115" t="s">
        <v>2469</v>
      </c>
      <c r="Y840" s="115"/>
      <c r="Z840" s="115" t="s">
        <v>2835</v>
      </c>
      <c r="AA840" s="125" t="s">
        <v>2463</v>
      </c>
    </row>
    <row r="841" spans="1:27" s="172" customFormat="1" x14ac:dyDescent="0.35">
      <c r="A841" s="157">
        <v>2</v>
      </c>
      <c r="B841" s="158" t="s">
        <v>1394</v>
      </c>
      <c r="C841" s="159" t="s">
        <v>39</v>
      </c>
      <c r="D841" s="158" t="s">
        <v>1358</v>
      </c>
      <c r="E841" s="173" t="s">
        <v>1395</v>
      </c>
      <c r="F841" s="173" t="s">
        <v>1396</v>
      </c>
      <c r="G841" s="173" t="s">
        <v>1397</v>
      </c>
      <c r="H841" s="174" t="s">
        <v>186</v>
      </c>
      <c r="I841" s="175" t="s">
        <v>45</v>
      </c>
      <c r="J841" s="175"/>
      <c r="K841" s="175" t="s">
        <v>305</v>
      </c>
      <c r="L841" s="163" t="s">
        <v>2453</v>
      </c>
      <c r="M841" s="163">
        <v>1</v>
      </c>
      <c r="N841" s="46">
        <v>128.97999999999999</v>
      </c>
      <c r="O841" s="47">
        <f t="shared" si="326"/>
        <v>10945.242799999998</v>
      </c>
      <c r="P841" s="164">
        <f t="shared" si="327"/>
        <v>128.97999999999999</v>
      </c>
      <c r="Q841" s="165">
        <f t="shared" si="328"/>
        <v>10945.242799999998</v>
      </c>
      <c r="R841" s="166"/>
      <c r="S841" s="167">
        <f t="shared" si="324"/>
        <v>0</v>
      </c>
      <c r="T841" s="168">
        <f t="shared" si="325"/>
        <v>0</v>
      </c>
      <c r="U841" s="169"/>
      <c r="V841" s="170" t="s">
        <v>2455</v>
      </c>
      <c r="W841" s="169" t="s">
        <v>2487</v>
      </c>
      <c r="X841" s="173" t="s">
        <v>2464</v>
      </c>
      <c r="Y841" s="160" t="s">
        <v>2836</v>
      </c>
      <c r="Z841" s="160" t="s">
        <v>2837</v>
      </c>
      <c r="AA841" s="171" t="s">
        <v>2463</v>
      </c>
    </row>
    <row r="842" spans="1:27" s="172" customFormat="1" x14ac:dyDescent="0.35">
      <c r="A842" s="157">
        <v>5</v>
      </c>
      <c r="B842" s="158" t="s">
        <v>1398</v>
      </c>
      <c r="C842" s="159" t="s">
        <v>39</v>
      </c>
      <c r="D842" s="158" t="s">
        <v>1358</v>
      </c>
      <c r="E842" s="160" t="s">
        <v>1395</v>
      </c>
      <c r="F842" s="160" t="s">
        <v>1396</v>
      </c>
      <c r="G842" s="160" t="s">
        <v>1399</v>
      </c>
      <c r="H842" s="161" t="s">
        <v>186</v>
      </c>
      <c r="I842" s="162" t="s">
        <v>1400</v>
      </c>
      <c r="J842" s="162"/>
      <c r="K842" s="162" t="s">
        <v>45</v>
      </c>
      <c r="L842" s="163" t="s">
        <v>2453</v>
      </c>
      <c r="M842" s="163">
        <v>1</v>
      </c>
      <c r="N842" s="46">
        <v>113.11</v>
      </c>
      <c r="O842" s="47">
        <f t="shared" si="326"/>
        <v>9598.5146000000004</v>
      </c>
      <c r="P842" s="164">
        <f t="shared" si="327"/>
        <v>113.11</v>
      </c>
      <c r="Q842" s="165">
        <f t="shared" si="328"/>
        <v>9598.5146000000004</v>
      </c>
      <c r="R842" s="166"/>
      <c r="S842" s="167">
        <f t="shared" si="324"/>
        <v>0</v>
      </c>
      <c r="T842" s="168">
        <f t="shared" si="325"/>
        <v>0</v>
      </c>
      <c r="U842" s="169"/>
      <c r="V842" s="170" t="s">
        <v>2455</v>
      </c>
      <c r="W842" s="169"/>
      <c r="X842" s="160" t="s">
        <v>2469</v>
      </c>
      <c r="Y842" s="160"/>
      <c r="Z842" s="160" t="s">
        <v>2838</v>
      </c>
      <c r="AA842" s="171" t="s">
        <v>2463</v>
      </c>
    </row>
    <row r="843" spans="1:27" s="126" customFormat="1" hidden="1" x14ac:dyDescent="0.35">
      <c r="A843" s="144">
        <v>0</v>
      </c>
      <c r="B843" s="109" t="s">
        <v>1401</v>
      </c>
      <c r="C843" s="127" t="s">
        <v>39</v>
      </c>
      <c r="D843" s="109" t="s">
        <v>1358</v>
      </c>
      <c r="E843" s="115" t="s">
        <v>1402</v>
      </c>
      <c r="F843" s="115" t="s">
        <v>1396</v>
      </c>
      <c r="G843" s="115" t="s">
        <v>1403</v>
      </c>
      <c r="H843" s="116" t="s">
        <v>98</v>
      </c>
      <c r="I843" s="117" t="s">
        <v>45</v>
      </c>
      <c r="J843" s="117"/>
      <c r="K843" s="117" t="s">
        <v>45</v>
      </c>
      <c r="L843" s="114" t="s">
        <v>2451</v>
      </c>
      <c r="M843" s="114">
        <v>5</v>
      </c>
      <c r="N843" s="148">
        <v>11.91</v>
      </c>
      <c r="O843" s="149">
        <f t="shared" si="326"/>
        <v>1010.6826</v>
      </c>
      <c r="P843" s="128">
        <f t="shared" si="327"/>
        <v>11.91</v>
      </c>
      <c r="Q843" s="119">
        <f t="shared" si="328"/>
        <v>1010.6826</v>
      </c>
      <c r="R843" s="120"/>
      <c r="S843" s="121">
        <f t="shared" si="324"/>
        <v>0</v>
      </c>
      <c r="T843" s="122">
        <f t="shared" si="325"/>
        <v>0</v>
      </c>
      <c r="U843" s="129"/>
      <c r="V843" s="124" t="s">
        <v>2455</v>
      </c>
      <c r="W843" s="129"/>
      <c r="X843" s="115" t="s">
        <v>2469</v>
      </c>
      <c r="Y843" s="115"/>
      <c r="Z843" s="115" t="s">
        <v>2839</v>
      </c>
      <c r="AA843" s="125" t="s">
        <v>2463</v>
      </c>
    </row>
    <row r="844" spans="1:27" s="172" customFormat="1" x14ac:dyDescent="0.35">
      <c r="A844" s="157">
        <v>1</v>
      </c>
      <c r="B844" s="158" t="s">
        <v>1404</v>
      </c>
      <c r="C844" s="159" t="s">
        <v>39</v>
      </c>
      <c r="D844" s="158" t="s">
        <v>1358</v>
      </c>
      <c r="E844" s="173" t="s">
        <v>1395</v>
      </c>
      <c r="F844" s="173" t="s">
        <v>1396</v>
      </c>
      <c r="G844" s="173" t="s">
        <v>1405</v>
      </c>
      <c r="H844" s="174" t="s">
        <v>186</v>
      </c>
      <c r="I844" s="175" t="s">
        <v>114</v>
      </c>
      <c r="J844" s="175"/>
      <c r="K844" s="175" t="s">
        <v>45</v>
      </c>
      <c r="L844" s="163" t="s">
        <v>2453</v>
      </c>
      <c r="M844" s="163">
        <v>1</v>
      </c>
      <c r="N844" s="46">
        <v>76.190000000000012</v>
      </c>
      <c r="O844" s="47">
        <f t="shared" si="326"/>
        <v>6465.483400000001</v>
      </c>
      <c r="P844" s="164">
        <f t="shared" si="327"/>
        <v>76.190000000000012</v>
      </c>
      <c r="Q844" s="165">
        <f t="shared" si="328"/>
        <v>6465.483400000001</v>
      </c>
      <c r="R844" s="166"/>
      <c r="S844" s="167">
        <f t="shared" si="324"/>
        <v>0</v>
      </c>
      <c r="T844" s="168">
        <f t="shared" si="325"/>
        <v>0</v>
      </c>
      <c r="U844" s="169"/>
      <c r="V844" s="170" t="s">
        <v>2455</v>
      </c>
      <c r="W844" s="169" t="s">
        <v>2487</v>
      </c>
      <c r="X844" s="173" t="s">
        <v>2464</v>
      </c>
      <c r="Y844" s="160" t="s">
        <v>2836</v>
      </c>
      <c r="Z844" s="160" t="s">
        <v>2840</v>
      </c>
      <c r="AA844" s="171" t="s">
        <v>2463</v>
      </c>
    </row>
    <row r="845" spans="1:27" s="172" customFormat="1" x14ac:dyDescent="0.35">
      <c r="A845" s="157">
        <v>5</v>
      </c>
      <c r="B845" s="158" t="s">
        <v>1406</v>
      </c>
      <c r="C845" s="159" t="s">
        <v>39</v>
      </c>
      <c r="D845" s="158" t="s">
        <v>1358</v>
      </c>
      <c r="E845" s="173" t="s">
        <v>1395</v>
      </c>
      <c r="F845" s="173" t="s">
        <v>1396</v>
      </c>
      <c r="G845" s="173" t="s">
        <v>1407</v>
      </c>
      <c r="H845" s="174" t="s">
        <v>186</v>
      </c>
      <c r="I845" s="175" t="s">
        <v>45</v>
      </c>
      <c r="J845" s="175"/>
      <c r="K845" s="175" t="s">
        <v>612</v>
      </c>
      <c r="L845" s="163" t="s">
        <v>2453</v>
      </c>
      <c r="M845" s="163">
        <v>1</v>
      </c>
      <c r="N845" s="46">
        <v>96.690000000000012</v>
      </c>
      <c r="O845" s="47">
        <f t="shared" si="326"/>
        <v>8205.1134000000002</v>
      </c>
      <c r="P845" s="164">
        <f t="shared" si="327"/>
        <v>96.690000000000012</v>
      </c>
      <c r="Q845" s="165">
        <f t="shared" si="328"/>
        <v>8205.1134000000002</v>
      </c>
      <c r="R845" s="166"/>
      <c r="S845" s="167">
        <f t="shared" si="324"/>
        <v>0</v>
      </c>
      <c r="T845" s="168">
        <f t="shared" si="325"/>
        <v>0</v>
      </c>
      <c r="U845" s="169"/>
      <c r="V845" s="170" t="s">
        <v>2455</v>
      </c>
      <c r="W845" s="169" t="s">
        <v>2487</v>
      </c>
      <c r="X845" s="173" t="s">
        <v>2464</v>
      </c>
      <c r="Y845" s="160" t="s">
        <v>2836</v>
      </c>
      <c r="Z845" s="160" t="s">
        <v>2841</v>
      </c>
      <c r="AA845" s="171" t="s">
        <v>2463</v>
      </c>
    </row>
    <row r="846" spans="1:27" s="172" customFormat="1" x14ac:dyDescent="0.35">
      <c r="A846" s="157">
        <v>14</v>
      </c>
      <c r="B846" s="158" t="s">
        <v>1408</v>
      </c>
      <c r="C846" s="159" t="s">
        <v>39</v>
      </c>
      <c r="D846" s="158" t="s">
        <v>1358</v>
      </c>
      <c r="E846" s="160" t="s">
        <v>1409</v>
      </c>
      <c r="F846" s="160" t="s">
        <v>1410</v>
      </c>
      <c r="G846" s="160" t="s">
        <v>1411</v>
      </c>
      <c r="H846" s="161" t="s">
        <v>186</v>
      </c>
      <c r="I846" s="162" t="s">
        <v>45</v>
      </c>
      <c r="J846" s="162"/>
      <c r="K846" s="162" t="s">
        <v>1412</v>
      </c>
      <c r="L846" s="163" t="s">
        <v>2453</v>
      </c>
      <c r="M846" s="163">
        <v>1</v>
      </c>
      <c r="N846" s="148">
        <v>64.39</v>
      </c>
      <c r="O846" s="149">
        <f t="shared" si="326"/>
        <v>5464.1354000000001</v>
      </c>
      <c r="P846" s="164">
        <f t="shared" si="327"/>
        <v>64.39</v>
      </c>
      <c r="Q846" s="165">
        <f t="shared" si="328"/>
        <v>5464.1354000000001</v>
      </c>
      <c r="R846" s="166"/>
      <c r="S846" s="167">
        <f t="shared" si="324"/>
        <v>0</v>
      </c>
      <c r="T846" s="168">
        <f t="shared" si="325"/>
        <v>0</v>
      </c>
      <c r="U846" s="169"/>
      <c r="V846" s="170" t="s">
        <v>2455</v>
      </c>
      <c r="W846" s="169"/>
      <c r="X846" s="160" t="s">
        <v>2485</v>
      </c>
      <c r="Y846" s="160"/>
      <c r="Z846" s="160" t="s">
        <v>2842</v>
      </c>
      <c r="AA846" s="171" t="s">
        <v>2463</v>
      </c>
    </row>
    <row r="847" spans="1:27" s="172" customFormat="1" x14ac:dyDescent="0.35">
      <c r="A847" s="157">
        <v>5</v>
      </c>
      <c r="B847" s="158" t="s">
        <v>1413</v>
      </c>
      <c r="C847" s="159" t="s">
        <v>208</v>
      </c>
      <c r="D847" s="158" t="s">
        <v>1358</v>
      </c>
      <c r="E847" s="160" t="s">
        <v>1409</v>
      </c>
      <c r="F847" s="160" t="s">
        <v>1410</v>
      </c>
      <c r="G847" s="160" t="s">
        <v>1414</v>
      </c>
      <c r="H847" s="161" t="s">
        <v>1366</v>
      </c>
      <c r="I847" s="162" t="s">
        <v>1367</v>
      </c>
      <c r="J847" s="162"/>
      <c r="K847" s="162" t="s">
        <v>45</v>
      </c>
      <c r="L847" s="163" t="s">
        <v>2451</v>
      </c>
      <c r="M847" s="163">
        <v>1</v>
      </c>
      <c r="N847" s="49">
        <f>O847/$R$8</f>
        <v>175.39476785293425</v>
      </c>
      <c r="O847" s="47">
        <v>14884</v>
      </c>
      <c r="P847" s="176">
        <f>IF($R$9="-",N847,IF($R$9="в кассу предприятия",N847,IF($R$9="на р/счет.",N847*1.075,"-")))</f>
        <v>175.39476785293425</v>
      </c>
      <c r="Q847" s="177">
        <f>IF($R$9="-",O847,IF($R$9="в кассу предприятия",O847,IF($R$9="на р/счет.",O847*1.075,"-")))</f>
        <v>14884</v>
      </c>
      <c r="R847" s="166"/>
      <c r="S847" s="167">
        <f t="shared" si="324"/>
        <v>0</v>
      </c>
      <c r="T847" s="168">
        <f t="shared" si="325"/>
        <v>0</v>
      </c>
      <c r="U847" s="169" t="s">
        <v>36</v>
      </c>
      <c r="V847" s="170" t="s">
        <v>2455</v>
      </c>
      <c r="W847" s="169"/>
      <c r="X847" s="160" t="s">
        <v>2469</v>
      </c>
      <c r="Y847" s="160"/>
      <c r="Z847" s="160" t="s">
        <v>45</v>
      </c>
      <c r="AA847" s="171" t="s">
        <v>2463</v>
      </c>
    </row>
    <row r="848" spans="1:27" s="126" customFormat="1" hidden="1" x14ac:dyDescent="0.35">
      <c r="A848" s="144">
        <v>0</v>
      </c>
      <c r="B848" s="109" t="s">
        <v>1415</v>
      </c>
      <c r="C848" s="110" t="s">
        <v>39</v>
      </c>
      <c r="D848" s="109" t="s">
        <v>1358</v>
      </c>
      <c r="E848" s="111" t="s">
        <v>1416</v>
      </c>
      <c r="F848" s="111" t="s">
        <v>1417</v>
      </c>
      <c r="G848" s="111" t="s">
        <v>45</v>
      </c>
      <c r="H848" s="112" t="s">
        <v>98</v>
      </c>
      <c r="I848" s="113" t="s">
        <v>45</v>
      </c>
      <c r="J848" s="113"/>
      <c r="K848" s="113" t="s">
        <v>45</v>
      </c>
      <c r="L848" s="114" t="s">
        <v>2451</v>
      </c>
      <c r="M848" s="114">
        <v>5</v>
      </c>
      <c r="N848" s="46">
        <v>7.43</v>
      </c>
      <c r="O848" s="47">
        <f t="shared" ref="O848:O859" si="329">N848*$R$8</f>
        <v>630.50979999999993</v>
      </c>
      <c r="P848" s="118">
        <f t="shared" ref="P848:P862" si="330">IF($R$9="-",N848,IF($R$9="в кассу предприятия",N848,IF($R$9="на р/счет.",N848*1.075,"-")))</f>
        <v>7.43</v>
      </c>
      <c r="Q848" s="119">
        <f t="shared" ref="Q848:Q862" si="331">IF($R$9="-",O848,IF($R$9="в кассу предприятия",O848,IF($R$9="на р/счет.",O848*1.075,"-")))</f>
        <v>630.50979999999993</v>
      </c>
      <c r="R848" s="120"/>
      <c r="S848" s="121">
        <f t="shared" si="324"/>
        <v>0</v>
      </c>
      <c r="T848" s="122">
        <f t="shared" si="325"/>
        <v>0</v>
      </c>
      <c r="U848" s="123"/>
      <c r="V848" s="124" t="s">
        <v>2455</v>
      </c>
      <c r="W848" s="123"/>
      <c r="X848" s="111" t="s">
        <v>2464</v>
      </c>
      <c r="Y848" s="115" t="s">
        <v>2843</v>
      </c>
      <c r="Z848" s="115" t="s">
        <v>2844</v>
      </c>
      <c r="AA848" s="147" t="s">
        <v>2463</v>
      </c>
    </row>
    <row r="849" spans="1:27" s="126" customFormat="1" hidden="1" x14ac:dyDescent="0.35">
      <c r="A849" s="144">
        <v>0</v>
      </c>
      <c r="B849" s="109" t="s">
        <v>1418</v>
      </c>
      <c r="C849" s="110" t="s">
        <v>39</v>
      </c>
      <c r="D849" s="109" t="s">
        <v>1358</v>
      </c>
      <c r="E849" s="111" t="s">
        <v>1419</v>
      </c>
      <c r="F849" s="111" t="s">
        <v>1420</v>
      </c>
      <c r="G849" s="111" t="s">
        <v>1421</v>
      </c>
      <c r="H849" s="112" t="s">
        <v>64</v>
      </c>
      <c r="I849" s="113" t="s">
        <v>45</v>
      </c>
      <c r="J849" s="113"/>
      <c r="K849" s="113" t="s">
        <v>45</v>
      </c>
      <c r="L849" s="114" t="s">
        <v>2453</v>
      </c>
      <c r="M849" s="114">
        <v>5</v>
      </c>
      <c r="N849" s="148">
        <v>12.4</v>
      </c>
      <c r="O849" s="149">
        <f t="shared" si="329"/>
        <v>1052.2640000000001</v>
      </c>
      <c r="P849" s="118">
        <f t="shared" si="330"/>
        <v>12.4</v>
      </c>
      <c r="Q849" s="119">
        <f t="shared" si="331"/>
        <v>1052.2640000000001</v>
      </c>
      <c r="R849" s="120"/>
      <c r="S849" s="121">
        <f t="shared" si="324"/>
        <v>0</v>
      </c>
      <c r="T849" s="122">
        <f t="shared" si="325"/>
        <v>0</v>
      </c>
      <c r="U849" s="123"/>
      <c r="V849" s="124" t="s">
        <v>2455</v>
      </c>
      <c r="W849" s="114" t="s">
        <v>2487</v>
      </c>
      <c r="X849" s="115" t="s">
        <v>2469</v>
      </c>
      <c r="Y849" s="115"/>
      <c r="Z849" s="115" t="s">
        <v>45</v>
      </c>
      <c r="AA849" s="125" t="s">
        <v>2463</v>
      </c>
    </row>
    <row r="850" spans="1:27" s="172" customFormat="1" x14ac:dyDescent="0.35">
      <c r="A850" s="157">
        <v>90</v>
      </c>
      <c r="B850" s="158" t="s">
        <v>1422</v>
      </c>
      <c r="C850" s="159" t="s">
        <v>39</v>
      </c>
      <c r="D850" s="158" t="s">
        <v>1358</v>
      </c>
      <c r="E850" s="173" t="s">
        <v>1419</v>
      </c>
      <c r="F850" s="173" t="s">
        <v>1420</v>
      </c>
      <c r="G850" s="173" t="s">
        <v>1423</v>
      </c>
      <c r="H850" s="174" t="s">
        <v>64</v>
      </c>
      <c r="I850" s="175" t="s">
        <v>45</v>
      </c>
      <c r="J850" s="175"/>
      <c r="K850" s="175" t="s">
        <v>45</v>
      </c>
      <c r="L850" s="163" t="s">
        <v>2453</v>
      </c>
      <c r="M850" s="163">
        <v>5</v>
      </c>
      <c r="N850" s="46">
        <v>12.4</v>
      </c>
      <c r="O850" s="47">
        <f t="shared" si="329"/>
        <v>1052.2640000000001</v>
      </c>
      <c r="P850" s="164">
        <f t="shared" si="330"/>
        <v>12.4</v>
      </c>
      <c r="Q850" s="165">
        <f t="shared" si="331"/>
        <v>1052.2640000000001</v>
      </c>
      <c r="R850" s="166"/>
      <c r="S850" s="167">
        <f t="shared" si="324"/>
        <v>0</v>
      </c>
      <c r="T850" s="168">
        <f t="shared" si="325"/>
        <v>0</v>
      </c>
      <c r="U850" s="169"/>
      <c r="V850" s="170" t="s">
        <v>2455</v>
      </c>
      <c r="W850" s="169" t="s">
        <v>2487</v>
      </c>
      <c r="X850" s="160" t="s">
        <v>2469</v>
      </c>
      <c r="Y850" s="160"/>
      <c r="Z850" s="160" t="s">
        <v>45</v>
      </c>
      <c r="AA850" s="171" t="s">
        <v>2463</v>
      </c>
    </row>
    <row r="851" spans="1:27" s="172" customFormat="1" x14ac:dyDescent="0.35">
      <c r="A851" s="157">
        <v>73</v>
      </c>
      <c r="B851" s="158" t="s">
        <v>1424</v>
      </c>
      <c r="C851" s="159" t="s">
        <v>39</v>
      </c>
      <c r="D851" s="158" t="s">
        <v>1358</v>
      </c>
      <c r="E851" s="173" t="s">
        <v>1419</v>
      </c>
      <c r="F851" s="173" t="s">
        <v>1420</v>
      </c>
      <c r="G851" s="173" t="s">
        <v>1425</v>
      </c>
      <c r="H851" s="174" t="s">
        <v>64</v>
      </c>
      <c r="I851" s="175" t="s">
        <v>45</v>
      </c>
      <c r="J851" s="175"/>
      <c r="K851" s="175" t="s">
        <v>45</v>
      </c>
      <c r="L851" s="163" t="s">
        <v>2453</v>
      </c>
      <c r="M851" s="163">
        <v>5</v>
      </c>
      <c r="N851" s="46">
        <v>17.98</v>
      </c>
      <c r="O851" s="47">
        <f t="shared" si="329"/>
        <v>1525.7828</v>
      </c>
      <c r="P851" s="164">
        <f t="shared" si="330"/>
        <v>17.98</v>
      </c>
      <c r="Q851" s="165">
        <f t="shared" si="331"/>
        <v>1525.7828</v>
      </c>
      <c r="R851" s="166"/>
      <c r="S851" s="167">
        <f t="shared" si="324"/>
        <v>0</v>
      </c>
      <c r="T851" s="168">
        <f t="shared" si="325"/>
        <v>0</v>
      </c>
      <c r="U851" s="169"/>
      <c r="V851" s="170" t="s">
        <v>2455</v>
      </c>
      <c r="W851" s="169" t="s">
        <v>2487</v>
      </c>
      <c r="X851" s="160" t="s">
        <v>2469</v>
      </c>
      <c r="Y851" s="160"/>
      <c r="Z851" s="160" t="s">
        <v>45</v>
      </c>
      <c r="AA851" s="171" t="s">
        <v>2463</v>
      </c>
    </row>
    <row r="852" spans="1:27" s="126" customFormat="1" hidden="1" x14ac:dyDescent="0.35">
      <c r="A852" s="144">
        <v>0</v>
      </c>
      <c r="B852" s="109" t="s">
        <v>1426</v>
      </c>
      <c r="C852" s="110" t="s">
        <v>39</v>
      </c>
      <c r="D852" s="109" t="s">
        <v>1358</v>
      </c>
      <c r="E852" s="111" t="s">
        <v>1419</v>
      </c>
      <c r="F852" s="111" t="s">
        <v>1420</v>
      </c>
      <c r="G852" s="111" t="s">
        <v>1427</v>
      </c>
      <c r="H852" s="112" t="s">
        <v>64</v>
      </c>
      <c r="I852" s="113" t="s">
        <v>45</v>
      </c>
      <c r="J852" s="113"/>
      <c r="K852" s="113" t="s">
        <v>45</v>
      </c>
      <c r="L852" s="114" t="s">
        <v>2453</v>
      </c>
      <c r="M852" s="114">
        <v>5</v>
      </c>
      <c r="N852" s="148">
        <v>20.020000000000003</v>
      </c>
      <c r="O852" s="149">
        <f t="shared" si="329"/>
        <v>1698.8972000000003</v>
      </c>
      <c r="P852" s="118">
        <f t="shared" si="330"/>
        <v>20.020000000000003</v>
      </c>
      <c r="Q852" s="119">
        <f t="shared" si="331"/>
        <v>1698.8972000000003</v>
      </c>
      <c r="R852" s="120"/>
      <c r="S852" s="121">
        <f t="shared" si="324"/>
        <v>0</v>
      </c>
      <c r="T852" s="122">
        <f t="shared" si="325"/>
        <v>0</v>
      </c>
      <c r="U852" s="123"/>
      <c r="V852" s="124" t="s">
        <v>2455</v>
      </c>
      <c r="W852" s="114" t="s">
        <v>2487</v>
      </c>
      <c r="X852" s="115" t="s">
        <v>2469</v>
      </c>
      <c r="Y852" s="115"/>
      <c r="Z852" s="115" t="s">
        <v>45</v>
      </c>
      <c r="AA852" s="125" t="s">
        <v>2463</v>
      </c>
    </row>
    <row r="853" spans="1:27" s="172" customFormat="1" x14ac:dyDescent="0.35">
      <c r="A853" s="157">
        <v>85</v>
      </c>
      <c r="B853" s="158" t="s">
        <v>1428</v>
      </c>
      <c r="C853" s="159" t="s">
        <v>39</v>
      </c>
      <c r="D853" s="158" t="s">
        <v>1358</v>
      </c>
      <c r="E853" s="173" t="s">
        <v>1419</v>
      </c>
      <c r="F853" s="173" t="s">
        <v>1420</v>
      </c>
      <c r="G853" s="173" t="s">
        <v>1429</v>
      </c>
      <c r="H853" s="174" t="s">
        <v>64</v>
      </c>
      <c r="I853" s="175" t="s">
        <v>45</v>
      </c>
      <c r="J853" s="175"/>
      <c r="K853" s="175" t="s">
        <v>45</v>
      </c>
      <c r="L853" s="163" t="s">
        <v>2453</v>
      </c>
      <c r="M853" s="163">
        <v>5</v>
      </c>
      <c r="N853" s="46">
        <v>17.98</v>
      </c>
      <c r="O853" s="47">
        <f t="shared" si="329"/>
        <v>1525.7828</v>
      </c>
      <c r="P853" s="164">
        <f t="shared" si="330"/>
        <v>17.98</v>
      </c>
      <c r="Q853" s="165">
        <f t="shared" si="331"/>
        <v>1525.7828</v>
      </c>
      <c r="R853" s="166"/>
      <c r="S853" s="167">
        <f t="shared" si="324"/>
        <v>0</v>
      </c>
      <c r="T853" s="168">
        <f t="shared" si="325"/>
        <v>0</v>
      </c>
      <c r="U853" s="169"/>
      <c r="V853" s="170" t="s">
        <v>2455</v>
      </c>
      <c r="W853" s="169" t="s">
        <v>2487</v>
      </c>
      <c r="X853" s="160" t="s">
        <v>2469</v>
      </c>
      <c r="Y853" s="160"/>
      <c r="Z853" s="160" t="s">
        <v>45</v>
      </c>
      <c r="AA853" s="171" t="s">
        <v>2463</v>
      </c>
    </row>
    <row r="854" spans="1:27" s="172" customFormat="1" x14ac:dyDescent="0.35">
      <c r="A854" s="157">
        <v>80</v>
      </c>
      <c r="B854" s="158" t="s">
        <v>1430</v>
      </c>
      <c r="C854" s="159" t="s">
        <v>39</v>
      </c>
      <c r="D854" s="158" t="s">
        <v>1358</v>
      </c>
      <c r="E854" s="173" t="s">
        <v>1419</v>
      </c>
      <c r="F854" s="173" t="s">
        <v>1420</v>
      </c>
      <c r="G854" s="173" t="s">
        <v>1431</v>
      </c>
      <c r="H854" s="174" t="s">
        <v>64</v>
      </c>
      <c r="I854" s="175" t="s">
        <v>45</v>
      </c>
      <c r="J854" s="175"/>
      <c r="K854" s="175" t="s">
        <v>45</v>
      </c>
      <c r="L854" s="163" t="s">
        <v>2453</v>
      </c>
      <c r="M854" s="163">
        <v>5</v>
      </c>
      <c r="N854" s="46">
        <v>17.98</v>
      </c>
      <c r="O854" s="47">
        <f t="shared" si="329"/>
        <v>1525.7828</v>
      </c>
      <c r="P854" s="164">
        <f t="shared" si="330"/>
        <v>17.98</v>
      </c>
      <c r="Q854" s="165">
        <f t="shared" si="331"/>
        <v>1525.7828</v>
      </c>
      <c r="R854" s="166"/>
      <c r="S854" s="167">
        <f t="shared" si="324"/>
        <v>0</v>
      </c>
      <c r="T854" s="168">
        <f t="shared" si="325"/>
        <v>0</v>
      </c>
      <c r="U854" s="169"/>
      <c r="V854" s="170" t="s">
        <v>2455</v>
      </c>
      <c r="W854" s="169" t="s">
        <v>2487</v>
      </c>
      <c r="X854" s="160" t="s">
        <v>2469</v>
      </c>
      <c r="Y854" s="160"/>
      <c r="Z854" s="160" t="s">
        <v>45</v>
      </c>
      <c r="AA854" s="171" t="s">
        <v>2463</v>
      </c>
    </row>
    <row r="855" spans="1:27" s="172" customFormat="1" x14ac:dyDescent="0.35">
      <c r="A855" s="157">
        <v>5</v>
      </c>
      <c r="B855" s="158" t="s">
        <v>1432</v>
      </c>
      <c r="C855" s="159" t="s">
        <v>39</v>
      </c>
      <c r="D855" s="158" t="s">
        <v>1358</v>
      </c>
      <c r="E855" s="160" t="s">
        <v>1419</v>
      </c>
      <c r="F855" s="160" t="s">
        <v>1420</v>
      </c>
      <c r="G855" s="160" t="s">
        <v>1433</v>
      </c>
      <c r="H855" s="161" t="s">
        <v>64</v>
      </c>
      <c r="I855" s="162" t="s">
        <v>45</v>
      </c>
      <c r="J855" s="162"/>
      <c r="K855" s="162" t="s">
        <v>45</v>
      </c>
      <c r="L855" s="163" t="s">
        <v>2453</v>
      </c>
      <c r="M855" s="163">
        <v>5</v>
      </c>
      <c r="N855" s="46">
        <v>17.98</v>
      </c>
      <c r="O855" s="47">
        <f t="shared" si="329"/>
        <v>1525.7828</v>
      </c>
      <c r="P855" s="164">
        <f t="shared" si="330"/>
        <v>17.98</v>
      </c>
      <c r="Q855" s="165">
        <f t="shared" si="331"/>
        <v>1525.7828</v>
      </c>
      <c r="R855" s="166"/>
      <c r="S855" s="167">
        <f t="shared" si="324"/>
        <v>0</v>
      </c>
      <c r="T855" s="168">
        <f t="shared" si="325"/>
        <v>0</v>
      </c>
      <c r="U855" s="169"/>
      <c r="V855" s="170" t="s">
        <v>2455</v>
      </c>
      <c r="W855" s="169"/>
      <c r="X855" s="160" t="s">
        <v>2469</v>
      </c>
      <c r="Y855" s="160"/>
      <c r="Z855" s="160" t="s">
        <v>45</v>
      </c>
      <c r="AA855" s="171" t="s">
        <v>2463</v>
      </c>
    </row>
    <row r="856" spans="1:27" s="172" customFormat="1" x14ac:dyDescent="0.35">
      <c r="A856" s="157">
        <v>95</v>
      </c>
      <c r="B856" s="158" t="s">
        <v>1434</v>
      </c>
      <c r="C856" s="159" t="s">
        <v>39</v>
      </c>
      <c r="D856" s="158" t="s">
        <v>1358</v>
      </c>
      <c r="E856" s="173" t="s">
        <v>1419</v>
      </c>
      <c r="F856" s="173" t="s">
        <v>1420</v>
      </c>
      <c r="G856" s="173" t="s">
        <v>1435</v>
      </c>
      <c r="H856" s="174" t="s">
        <v>64</v>
      </c>
      <c r="I856" s="175" t="s">
        <v>45</v>
      </c>
      <c r="J856" s="175"/>
      <c r="K856" s="175" t="s">
        <v>45</v>
      </c>
      <c r="L856" s="163" t="s">
        <v>2453</v>
      </c>
      <c r="M856" s="163">
        <v>5</v>
      </c>
      <c r="N856" s="46">
        <v>12.4</v>
      </c>
      <c r="O856" s="47">
        <f t="shared" si="329"/>
        <v>1052.2640000000001</v>
      </c>
      <c r="P856" s="164">
        <f t="shared" si="330"/>
        <v>12.4</v>
      </c>
      <c r="Q856" s="165">
        <f t="shared" si="331"/>
        <v>1052.2640000000001</v>
      </c>
      <c r="R856" s="166"/>
      <c r="S856" s="167">
        <f t="shared" si="324"/>
        <v>0</v>
      </c>
      <c r="T856" s="168">
        <f t="shared" si="325"/>
        <v>0</v>
      </c>
      <c r="U856" s="169"/>
      <c r="V856" s="170" t="s">
        <v>2455</v>
      </c>
      <c r="W856" s="169" t="s">
        <v>2487</v>
      </c>
      <c r="X856" s="160" t="s">
        <v>2469</v>
      </c>
      <c r="Y856" s="160"/>
      <c r="Z856" s="160" t="s">
        <v>45</v>
      </c>
      <c r="AA856" s="171" t="s">
        <v>2463</v>
      </c>
    </row>
    <row r="857" spans="1:27" s="126" customFormat="1" hidden="1" x14ac:dyDescent="0.35">
      <c r="A857" s="144">
        <v>0</v>
      </c>
      <c r="B857" s="109" t="s">
        <v>1436</v>
      </c>
      <c r="C857" s="110" t="s">
        <v>39</v>
      </c>
      <c r="D857" s="109" t="s">
        <v>1358</v>
      </c>
      <c r="E857" s="111" t="s">
        <v>1419</v>
      </c>
      <c r="F857" s="111" t="s">
        <v>1420</v>
      </c>
      <c r="G857" s="111" t="s">
        <v>1437</v>
      </c>
      <c r="H857" s="112" t="s">
        <v>64</v>
      </c>
      <c r="I857" s="113" t="s">
        <v>45</v>
      </c>
      <c r="J857" s="113"/>
      <c r="K857" s="113" t="s">
        <v>45</v>
      </c>
      <c r="L857" s="114" t="s">
        <v>2453</v>
      </c>
      <c r="M857" s="114">
        <v>5</v>
      </c>
      <c r="N857" s="148">
        <v>12.4</v>
      </c>
      <c r="O857" s="149">
        <f t="shared" si="329"/>
        <v>1052.2640000000001</v>
      </c>
      <c r="P857" s="118">
        <f t="shared" si="330"/>
        <v>12.4</v>
      </c>
      <c r="Q857" s="119">
        <f t="shared" si="331"/>
        <v>1052.2640000000001</v>
      </c>
      <c r="R857" s="120"/>
      <c r="S857" s="121">
        <f t="shared" si="324"/>
        <v>0</v>
      </c>
      <c r="T857" s="122">
        <f t="shared" si="325"/>
        <v>0</v>
      </c>
      <c r="U857" s="123"/>
      <c r="V857" s="124" t="s">
        <v>2455</v>
      </c>
      <c r="W857" s="114" t="s">
        <v>2487</v>
      </c>
      <c r="X857" s="115" t="s">
        <v>2469</v>
      </c>
      <c r="Y857" s="115"/>
      <c r="Z857" s="115" t="s">
        <v>45</v>
      </c>
      <c r="AA857" s="125" t="s">
        <v>2463</v>
      </c>
    </row>
    <row r="858" spans="1:27" s="172" customFormat="1" x14ac:dyDescent="0.35">
      <c r="A858" s="157">
        <v>59</v>
      </c>
      <c r="B858" s="158" t="s">
        <v>1438</v>
      </c>
      <c r="C858" s="159" t="s">
        <v>39</v>
      </c>
      <c r="D858" s="158" t="s">
        <v>1358</v>
      </c>
      <c r="E858" s="173" t="s">
        <v>1419</v>
      </c>
      <c r="F858" s="173" t="s">
        <v>1420</v>
      </c>
      <c r="G858" s="173" t="s">
        <v>1439</v>
      </c>
      <c r="H858" s="174" t="s">
        <v>64</v>
      </c>
      <c r="I858" s="175" t="s">
        <v>45</v>
      </c>
      <c r="J858" s="175"/>
      <c r="K858" s="175" t="s">
        <v>45</v>
      </c>
      <c r="L858" s="163" t="s">
        <v>2453</v>
      </c>
      <c r="M858" s="163">
        <v>5</v>
      </c>
      <c r="N858" s="46">
        <v>12.4</v>
      </c>
      <c r="O858" s="47">
        <f t="shared" si="329"/>
        <v>1052.2640000000001</v>
      </c>
      <c r="P858" s="164">
        <f t="shared" si="330"/>
        <v>12.4</v>
      </c>
      <c r="Q858" s="165">
        <f t="shared" si="331"/>
        <v>1052.2640000000001</v>
      </c>
      <c r="R858" s="166"/>
      <c r="S858" s="167">
        <f t="shared" si="324"/>
        <v>0</v>
      </c>
      <c r="T858" s="168">
        <f t="shared" si="325"/>
        <v>0</v>
      </c>
      <c r="U858" s="169"/>
      <c r="V858" s="170" t="s">
        <v>2455</v>
      </c>
      <c r="W858" s="169" t="s">
        <v>2487</v>
      </c>
      <c r="X858" s="160" t="s">
        <v>2469</v>
      </c>
      <c r="Y858" s="160"/>
      <c r="Z858" s="160" t="s">
        <v>45</v>
      </c>
      <c r="AA858" s="171" t="s">
        <v>2463</v>
      </c>
    </row>
    <row r="859" spans="1:27" s="172" customFormat="1" x14ac:dyDescent="0.35">
      <c r="A859" s="157">
        <v>90</v>
      </c>
      <c r="B859" s="158" t="s">
        <v>1440</v>
      </c>
      <c r="C859" s="159" t="s">
        <v>39</v>
      </c>
      <c r="D859" s="158" t="s">
        <v>1358</v>
      </c>
      <c r="E859" s="160" t="s">
        <v>1419</v>
      </c>
      <c r="F859" s="160" t="s">
        <v>1420</v>
      </c>
      <c r="G859" s="160" t="s">
        <v>884</v>
      </c>
      <c r="H859" s="161" t="s">
        <v>64</v>
      </c>
      <c r="I859" s="162" t="s">
        <v>45</v>
      </c>
      <c r="J859" s="162"/>
      <c r="K859" s="162" t="s">
        <v>45</v>
      </c>
      <c r="L859" s="163" t="s">
        <v>2453</v>
      </c>
      <c r="M859" s="163">
        <v>5</v>
      </c>
      <c r="N859" s="46">
        <v>12.4</v>
      </c>
      <c r="O859" s="47">
        <f t="shared" si="329"/>
        <v>1052.2640000000001</v>
      </c>
      <c r="P859" s="164">
        <f t="shared" si="330"/>
        <v>12.4</v>
      </c>
      <c r="Q859" s="165">
        <f t="shared" si="331"/>
        <v>1052.2640000000001</v>
      </c>
      <c r="R859" s="166"/>
      <c r="S859" s="167">
        <f t="shared" si="324"/>
        <v>0</v>
      </c>
      <c r="T859" s="168">
        <f t="shared" si="325"/>
        <v>0</v>
      </c>
      <c r="U859" s="169"/>
      <c r="V859" s="170" t="s">
        <v>2455</v>
      </c>
      <c r="W859" s="169"/>
      <c r="X859" s="160" t="s">
        <v>2469</v>
      </c>
      <c r="Y859" s="160"/>
      <c r="Z859" s="160" t="s">
        <v>45</v>
      </c>
      <c r="AA859" s="171" t="s">
        <v>2463</v>
      </c>
    </row>
    <row r="860" spans="1:27" s="172" customFormat="1" x14ac:dyDescent="0.35">
      <c r="A860" s="157">
        <v>29</v>
      </c>
      <c r="B860" s="158" t="s">
        <v>1441</v>
      </c>
      <c r="C860" s="159" t="s">
        <v>208</v>
      </c>
      <c r="D860" s="158" t="s">
        <v>1358</v>
      </c>
      <c r="E860" s="160" t="s">
        <v>1442</v>
      </c>
      <c r="F860" s="160" t="s">
        <v>1443</v>
      </c>
      <c r="G860" s="160" t="s">
        <v>1444</v>
      </c>
      <c r="H860" s="161" t="s">
        <v>212</v>
      </c>
      <c r="I860" s="162"/>
      <c r="J860" s="162"/>
      <c r="K860" s="162" t="s">
        <v>56</v>
      </c>
      <c r="L860" s="163" t="s">
        <v>2452</v>
      </c>
      <c r="M860" s="163">
        <v>1</v>
      </c>
      <c r="N860" s="49">
        <f t="shared" ref="N860:N862" si="332">O860/$R$8</f>
        <v>42.988451567287299</v>
      </c>
      <c r="O860" s="47">
        <v>3648</v>
      </c>
      <c r="P860" s="176">
        <f t="shared" si="330"/>
        <v>42.988451567287299</v>
      </c>
      <c r="Q860" s="177">
        <f t="shared" si="331"/>
        <v>3648</v>
      </c>
      <c r="R860" s="166"/>
      <c r="S860" s="167">
        <f t="shared" si="324"/>
        <v>0</v>
      </c>
      <c r="T860" s="168">
        <f t="shared" si="325"/>
        <v>0</v>
      </c>
      <c r="U860" s="169" t="s">
        <v>36</v>
      </c>
      <c r="V860" s="170" t="s">
        <v>2455</v>
      </c>
      <c r="W860" s="169"/>
      <c r="X860" s="160" t="s">
        <v>2469</v>
      </c>
      <c r="Y860" s="160"/>
      <c r="Z860" s="160" t="s">
        <v>45</v>
      </c>
      <c r="AA860" s="171" t="s">
        <v>2463</v>
      </c>
    </row>
    <row r="861" spans="1:27" s="172" customFormat="1" x14ac:dyDescent="0.35">
      <c r="A861" s="157">
        <v>7</v>
      </c>
      <c r="B861" s="158" t="s">
        <v>1445</v>
      </c>
      <c r="C861" s="159" t="s">
        <v>208</v>
      </c>
      <c r="D861" s="158" t="s">
        <v>1358</v>
      </c>
      <c r="E861" s="160" t="s">
        <v>1446</v>
      </c>
      <c r="F861" s="160" t="s">
        <v>1447</v>
      </c>
      <c r="G861" s="160" t="s">
        <v>1448</v>
      </c>
      <c r="H861" s="161" t="s">
        <v>1366</v>
      </c>
      <c r="I861" s="162" t="s">
        <v>1367</v>
      </c>
      <c r="J861" s="162"/>
      <c r="K861" s="162" t="s">
        <v>45</v>
      </c>
      <c r="L861" s="163" t="s">
        <v>2451</v>
      </c>
      <c r="M861" s="163">
        <v>1</v>
      </c>
      <c r="N861" s="49">
        <f t="shared" si="332"/>
        <v>167.0398303087438</v>
      </c>
      <c r="O861" s="47">
        <v>14175</v>
      </c>
      <c r="P861" s="176">
        <f t="shared" si="330"/>
        <v>167.0398303087438</v>
      </c>
      <c r="Q861" s="177">
        <f t="shared" si="331"/>
        <v>14175</v>
      </c>
      <c r="R861" s="166"/>
      <c r="S861" s="167">
        <f t="shared" si="324"/>
        <v>0</v>
      </c>
      <c r="T861" s="168">
        <f t="shared" si="325"/>
        <v>0</v>
      </c>
      <c r="U861" s="169" t="s">
        <v>36</v>
      </c>
      <c r="V861" s="170" t="s">
        <v>2455</v>
      </c>
      <c r="W861" s="169"/>
      <c r="X861" s="160" t="s">
        <v>2469</v>
      </c>
      <c r="Y861" s="160"/>
      <c r="Z861" s="160" t="s">
        <v>45</v>
      </c>
      <c r="AA861" s="171" t="s">
        <v>2463</v>
      </c>
    </row>
    <row r="862" spans="1:27" s="126" customFormat="1" hidden="1" x14ac:dyDescent="0.35">
      <c r="A862" s="144">
        <v>0</v>
      </c>
      <c r="B862" s="109" t="s">
        <v>1449</v>
      </c>
      <c r="C862" s="110" t="s">
        <v>208</v>
      </c>
      <c r="D862" s="109" t="s">
        <v>1358</v>
      </c>
      <c r="E862" s="115" t="s">
        <v>1446</v>
      </c>
      <c r="F862" s="115" t="s">
        <v>1447</v>
      </c>
      <c r="G862" s="115" t="s">
        <v>1450</v>
      </c>
      <c r="H862" s="116" t="s">
        <v>212</v>
      </c>
      <c r="I862" s="117" t="s">
        <v>1451</v>
      </c>
      <c r="J862" s="117"/>
      <c r="K862" s="117" t="s">
        <v>45</v>
      </c>
      <c r="L862" s="114" t="s">
        <v>2452</v>
      </c>
      <c r="M862" s="114">
        <v>1</v>
      </c>
      <c r="N862" s="150">
        <f t="shared" si="332"/>
        <v>34.32712703275984</v>
      </c>
      <c r="O862" s="149">
        <v>2913</v>
      </c>
      <c r="P862" s="130">
        <f t="shared" si="330"/>
        <v>34.32712703275984</v>
      </c>
      <c r="Q862" s="131">
        <f t="shared" si="331"/>
        <v>2913</v>
      </c>
      <c r="R862" s="120"/>
      <c r="S862" s="121">
        <f t="shared" si="324"/>
        <v>0</v>
      </c>
      <c r="T862" s="122">
        <f t="shared" si="325"/>
        <v>0</v>
      </c>
      <c r="U862" s="123" t="s">
        <v>36</v>
      </c>
      <c r="V862" s="124" t="s">
        <v>2455</v>
      </c>
      <c r="W862" s="114"/>
      <c r="X862" s="115" t="s">
        <v>2469</v>
      </c>
      <c r="Y862" s="115"/>
      <c r="Z862" s="115" t="s">
        <v>45</v>
      </c>
      <c r="AA862" s="125" t="s">
        <v>2463</v>
      </c>
    </row>
    <row r="863" spans="1:27" s="126" customFormat="1" hidden="1" x14ac:dyDescent="0.35">
      <c r="A863" s="144">
        <v>0</v>
      </c>
      <c r="B863" s="109" t="s">
        <v>1452</v>
      </c>
      <c r="C863" s="110" t="s">
        <v>39</v>
      </c>
      <c r="D863" s="109" t="s">
        <v>1358</v>
      </c>
      <c r="E863" s="115" t="s">
        <v>1453</v>
      </c>
      <c r="F863" s="115" t="s">
        <v>1454</v>
      </c>
      <c r="G863" s="115" t="s">
        <v>1455</v>
      </c>
      <c r="H863" s="116" t="s">
        <v>314</v>
      </c>
      <c r="I863" s="117" t="s">
        <v>45</v>
      </c>
      <c r="J863" s="117"/>
      <c r="K863" s="117" t="s">
        <v>1364</v>
      </c>
      <c r="L863" s="114" t="s">
        <v>2453</v>
      </c>
      <c r="M863" s="114">
        <v>1</v>
      </c>
      <c r="N863" s="148">
        <v>30.740000000000002</v>
      </c>
      <c r="O863" s="149">
        <f>N863*$R$8</f>
        <v>2608.5964000000004</v>
      </c>
      <c r="P863" s="118">
        <f t="shared" ref="P863" si="333">IF($R$9="-",N863,IF($R$9="в кассу предприятия",N863,IF($R$9="на р/счет.",N863*1.075,"-")))</f>
        <v>30.740000000000002</v>
      </c>
      <c r="Q863" s="119">
        <f t="shared" ref="Q863" si="334">IF($R$9="-",O863,IF($R$9="в кассу предприятия",O863,IF($R$9="на р/счет.",O863*1.075,"-")))</f>
        <v>2608.5964000000004</v>
      </c>
      <c r="R863" s="120"/>
      <c r="S863" s="121">
        <f t="shared" si="324"/>
        <v>0</v>
      </c>
      <c r="T863" s="122">
        <f t="shared" si="325"/>
        <v>0</v>
      </c>
      <c r="U863" s="123"/>
      <c r="V863" s="124" t="s">
        <v>2455</v>
      </c>
      <c r="W863" s="114"/>
      <c r="X863" s="115" t="s">
        <v>2469</v>
      </c>
      <c r="Y863" s="115"/>
      <c r="Z863" s="115" t="s">
        <v>2845</v>
      </c>
      <c r="AA863" s="125" t="s">
        <v>2463</v>
      </c>
    </row>
    <row r="864" spans="1:27" s="172" customFormat="1" x14ac:dyDescent="0.35">
      <c r="A864" s="157">
        <v>2</v>
      </c>
      <c r="B864" s="158" t="s">
        <v>1456</v>
      </c>
      <c r="C864" s="159" t="s">
        <v>208</v>
      </c>
      <c r="D864" s="158" t="s">
        <v>1358</v>
      </c>
      <c r="E864" s="160" t="s">
        <v>1453</v>
      </c>
      <c r="F864" s="160" t="s">
        <v>1454</v>
      </c>
      <c r="G864" s="160" t="s">
        <v>1457</v>
      </c>
      <c r="H864" s="161" t="s">
        <v>186</v>
      </c>
      <c r="I864" s="162"/>
      <c r="J864" s="162"/>
      <c r="K864" s="162" t="s">
        <v>56</v>
      </c>
      <c r="L864" s="163" t="s">
        <v>2452</v>
      </c>
      <c r="M864" s="163">
        <v>1</v>
      </c>
      <c r="N864" s="49">
        <f>O864/$R$8</f>
        <v>34.633514023096865</v>
      </c>
      <c r="O864" s="47">
        <v>2939</v>
      </c>
      <c r="P864" s="176">
        <f>IF($R$9="-",N864,IF($R$9="в кассу предприятия",N864,IF($R$9="на р/счет.",N864*1.075,"-")))</f>
        <v>34.633514023096865</v>
      </c>
      <c r="Q864" s="177">
        <f>IF($R$9="-",O864,IF($R$9="в кассу предприятия",O864,IF($R$9="на р/счет.",O864*1.075,"-")))</f>
        <v>2939</v>
      </c>
      <c r="R864" s="166"/>
      <c r="S864" s="167">
        <f t="shared" si="324"/>
        <v>0</v>
      </c>
      <c r="T864" s="168">
        <f t="shared" si="325"/>
        <v>0</v>
      </c>
      <c r="U864" s="169" t="s">
        <v>36</v>
      </c>
      <c r="V864" s="170" t="s">
        <v>2455</v>
      </c>
      <c r="W864" s="169"/>
      <c r="X864" s="160" t="s">
        <v>2469</v>
      </c>
      <c r="Y864" s="160"/>
      <c r="Z864" s="160" t="s">
        <v>45</v>
      </c>
      <c r="AA864" s="171" t="s">
        <v>2463</v>
      </c>
    </row>
    <row r="865" spans="1:27" s="126" customFormat="1" hidden="1" x14ac:dyDescent="0.35">
      <c r="A865" s="144">
        <v>0</v>
      </c>
      <c r="B865" s="109" t="s">
        <v>1458</v>
      </c>
      <c r="C865" s="110" t="s">
        <v>39</v>
      </c>
      <c r="D865" s="109" t="s">
        <v>1358</v>
      </c>
      <c r="E865" s="111" t="s">
        <v>1453</v>
      </c>
      <c r="F865" s="111" t="s">
        <v>1454</v>
      </c>
      <c r="G865" s="111" t="s">
        <v>1459</v>
      </c>
      <c r="H865" s="112" t="s">
        <v>314</v>
      </c>
      <c r="I865" s="113" t="s">
        <v>45</v>
      </c>
      <c r="J865" s="113"/>
      <c r="K865" s="113" t="s">
        <v>629</v>
      </c>
      <c r="L865" s="114" t="s">
        <v>2453</v>
      </c>
      <c r="M865" s="114">
        <v>1</v>
      </c>
      <c r="N865" s="148">
        <v>30.740000000000002</v>
      </c>
      <c r="O865" s="149">
        <f>N865*$R$8</f>
        <v>2608.5964000000004</v>
      </c>
      <c r="P865" s="118">
        <f t="shared" ref="P865" si="335">IF($R$9="-",N865,IF($R$9="в кассу предприятия",N865,IF($R$9="на р/счет.",N865*1.075,"-")))</f>
        <v>30.740000000000002</v>
      </c>
      <c r="Q865" s="119">
        <f t="shared" ref="Q865" si="336">IF($R$9="-",O865,IF($R$9="в кассу предприятия",O865,IF($R$9="на р/счет.",O865*1.075,"-")))</f>
        <v>2608.5964000000004</v>
      </c>
      <c r="R865" s="120"/>
      <c r="S865" s="121">
        <f t="shared" si="324"/>
        <v>0</v>
      </c>
      <c r="T865" s="122">
        <f t="shared" si="325"/>
        <v>0</v>
      </c>
      <c r="U865" s="123"/>
      <c r="V865" s="124" t="s">
        <v>2455</v>
      </c>
      <c r="W865" s="114" t="s">
        <v>2487</v>
      </c>
      <c r="X865" s="115" t="s">
        <v>2469</v>
      </c>
      <c r="Y865" s="115"/>
      <c r="Z865" s="115" t="s">
        <v>2846</v>
      </c>
      <c r="AA865" s="125" t="s">
        <v>2463</v>
      </c>
    </row>
    <row r="866" spans="1:27" s="172" customFormat="1" x14ac:dyDescent="0.35">
      <c r="A866" s="157">
        <v>3</v>
      </c>
      <c r="B866" s="158" t="s">
        <v>1460</v>
      </c>
      <c r="C866" s="159" t="s">
        <v>208</v>
      </c>
      <c r="D866" s="158" t="s">
        <v>1358</v>
      </c>
      <c r="E866" s="160" t="s">
        <v>1453</v>
      </c>
      <c r="F866" s="160" t="s">
        <v>1454</v>
      </c>
      <c r="G866" s="160" t="s">
        <v>1461</v>
      </c>
      <c r="H866" s="161" t="s">
        <v>186</v>
      </c>
      <c r="I866" s="162" t="s">
        <v>1451</v>
      </c>
      <c r="J866" s="162"/>
      <c r="K866" s="162" t="s">
        <v>45</v>
      </c>
      <c r="L866" s="163" t="s">
        <v>2452</v>
      </c>
      <c r="M866" s="163">
        <v>1</v>
      </c>
      <c r="N866" s="49">
        <f>O866/$R$8</f>
        <v>39.629978788592979</v>
      </c>
      <c r="O866" s="47">
        <v>3363</v>
      </c>
      <c r="P866" s="176">
        <f>IF($R$9="-",N866,IF($R$9="в кассу предприятия",N866,IF($R$9="на р/счет.",N866*1.075,"-")))</f>
        <v>39.629978788592979</v>
      </c>
      <c r="Q866" s="177">
        <f>IF($R$9="-",O866,IF($R$9="в кассу предприятия",O866,IF($R$9="на р/счет.",O866*1.075,"-")))</f>
        <v>3363</v>
      </c>
      <c r="R866" s="166"/>
      <c r="S866" s="167">
        <f t="shared" si="324"/>
        <v>0</v>
      </c>
      <c r="T866" s="168">
        <f t="shared" si="325"/>
        <v>0</v>
      </c>
      <c r="U866" s="169" t="s">
        <v>36</v>
      </c>
      <c r="V866" s="170" t="s">
        <v>2455</v>
      </c>
      <c r="W866" s="169"/>
      <c r="X866" s="160" t="s">
        <v>2469</v>
      </c>
      <c r="Y866" s="160"/>
      <c r="Z866" s="160" t="s">
        <v>45</v>
      </c>
      <c r="AA866" s="171" t="s">
        <v>2463</v>
      </c>
    </row>
    <row r="867" spans="1:27" s="172" customFormat="1" x14ac:dyDescent="0.35">
      <c r="A867" s="157">
        <v>13</v>
      </c>
      <c r="B867" s="158" t="s">
        <v>1462</v>
      </c>
      <c r="C867" s="159" t="s">
        <v>39</v>
      </c>
      <c r="D867" s="158" t="s">
        <v>1358</v>
      </c>
      <c r="E867" s="173" t="s">
        <v>1453</v>
      </c>
      <c r="F867" s="173" t="s">
        <v>1454</v>
      </c>
      <c r="G867" s="173" t="s">
        <v>1463</v>
      </c>
      <c r="H867" s="174" t="s">
        <v>272</v>
      </c>
      <c r="I867" s="175" t="s">
        <v>45</v>
      </c>
      <c r="J867" s="175"/>
      <c r="K867" s="175" t="s">
        <v>45</v>
      </c>
      <c r="L867" s="163" t="s">
        <v>2453</v>
      </c>
      <c r="M867" s="163">
        <v>1</v>
      </c>
      <c r="N867" s="46">
        <v>19.240000000000002</v>
      </c>
      <c r="O867" s="47">
        <f t="shared" ref="O867:O869" si="337">N867*$R$8</f>
        <v>1632.7064000000003</v>
      </c>
      <c r="P867" s="164">
        <f t="shared" ref="P867:P874" si="338">IF($R$9="-",N867,IF($R$9="в кассу предприятия",N867,IF($R$9="на р/счет.",N867*1.075,"-")))</f>
        <v>19.240000000000002</v>
      </c>
      <c r="Q867" s="165">
        <f t="shared" ref="Q867:Q874" si="339">IF($R$9="-",O867,IF($R$9="в кассу предприятия",O867,IF($R$9="на р/счет.",O867*1.075,"-")))</f>
        <v>1632.7064000000003</v>
      </c>
      <c r="R867" s="166"/>
      <c r="S867" s="167">
        <f t="shared" si="324"/>
        <v>0</v>
      </c>
      <c r="T867" s="168">
        <f t="shared" si="325"/>
        <v>0</v>
      </c>
      <c r="U867" s="169"/>
      <c r="V867" s="170" t="s">
        <v>2455</v>
      </c>
      <c r="W867" s="169" t="s">
        <v>2487</v>
      </c>
      <c r="X867" s="160" t="s">
        <v>2469</v>
      </c>
      <c r="Y867" s="160"/>
      <c r="Z867" s="160" t="s">
        <v>2847</v>
      </c>
      <c r="AA867" s="171" t="s">
        <v>2463</v>
      </c>
    </row>
    <row r="868" spans="1:27" s="126" customFormat="1" hidden="1" x14ac:dyDescent="0.35">
      <c r="A868" s="144">
        <v>0</v>
      </c>
      <c r="B868" s="109" t="s">
        <v>1464</v>
      </c>
      <c r="C868" s="110" t="s">
        <v>39</v>
      </c>
      <c r="D868" s="109" t="s">
        <v>1358</v>
      </c>
      <c r="E868" s="111" t="s">
        <v>1453</v>
      </c>
      <c r="F868" s="111" t="s">
        <v>1454</v>
      </c>
      <c r="G868" s="111" t="s">
        <v>1465</v>
      </c>
      <c r="H868" s="112" t="s">
        <v>314</v>
      </c>
      <c r="I868" s="113" t="s">
        <v>45</v>
      </c>
      <c r="J868" s="113"/>
      <c r="K868" s="113" t="s">
        <v>45</v>
      </c>
      <c r="L868" s="114" t="s">
        <v>2453</v>
      </c>
      <c r="M868" s="114">
        <v>1</v>
      </c>
      <c r="N868" s="148">
        <v>23.5</v>
      </c>
      <c r="O868" s="149">
        <f t="shared" si="337"/>
        <v>1994.21</v>
      </c>
      <c r="P868" s="118">
        <f t="shared" si="338"/>
        <v>23.5</v>
      </c>
      <c r="Q868" s="119">
        <f t="shared" si="339"/>
        <v>1994.21</v>
      </c>
      <c r="R868" s="120"/>
      <c r="S868" s="121">
        <f t="shared" si="324"/>
        <v>0</v>
      </c>
      <c r="T868" s="122">
        <f t="shared" si="325"/>
        <v>0</v>
      </c>
      <c r="U868" s="123"/>
      <c r="V868" s="124" t="s">
        <v>2455</v>
      </c>
      <c r="W868" s="123" t="s">
        <v>2487</v>
      </c>
      <c r="X868" s="115" t="s">
        <v>2469</v>
      </c>
      <c r="Y868" s="115"/>
      <c r="Z868" s="115" t="s">
        <v>2848</v>
      </c>
      <c r="AA868" s="125" t="s">
        <v>2463</v>
      </c>
    </row>
    <row r="869" spans="1:27" s="126" customFormat="1" hidden="1" x14ac:dyDescent="0.35">
      <c r="A869" s="144">
        <v>0</v>
      </c>
      <c r="B869" s="109" t="s">
        <v>1466</v>
      </c>
      <c r="C869" s="110" t="s">
        <v>39</v>
      </c>
      <c r="D869" s="109" t="s">
        <v>1358</v>
      </c>
      <c r="E869" s="115" t="s">
        <v>1453</v>
      </c>
      <c r="F869" s="115" t="s">
        <v>1454</v>
      </c>
      <c r="G869" s="115" t="s">
        <v>1467</v>
      </c>
      <c r="H869" s="116" t="s">
        <v>314</v>
      </c>
      <c r="I869" s="117" t="s">
        <v>45</v>
      </c>
      <c r="J869" s="117"/>
      <c r="K869" s="117" t="s">
        <v>1364</v>
      </c>
      <c r="L869" s="114" t="s">
        <v>2453</v>
      </c>
      <c r="M869" s="114">
        <v>1</v>
      </c>
      <c r="N869" s="148">
        <v>30.740000000000002</v>
      </c>
      <c r="O869" s="149">
        <f t="shared" si="337"/>
        <v>2608.5964000000004</v>
      </c>
      <c r="P869" s="118">
        <f t="shared" si="338"/>
        <v>30.740000000000002</v>
      </c>
      <c r="Q869" s="119">
        <f t="shared" si="339"/>
        <v>2608.5964000000004</v>
      </c>
      <c r="R869" s="120"/>
      <c r="S869" s="121">
        <f t="shared" si="324"/>
        <v>0</v>
      </c>
      <c r="T869" s="122">
        <f t="shared" si="325"/>
        <v>0</v>
      </c>
      <c r="U869" s="123"/>
      <c r="V869" s="124" t="s">
        <v>2455</v>
      </c>
      <c r="W869" s="123"/>
      <c r="X869" s="115" t="s">
        <v>2469</v>
      </c>
      <c r="Y869" s="115"/>
      <c r="Z869" s="115" t="s">
        <v>2849</v>
      </c>
      <c r="AA869" s="125" t="s">
        <v>2463</v>
      </c>
    </row>
    <row r="870" spans="1:27" customFormat="1" ht="18.5" x14ac:dyDescent="0.45">
      <c r="A870" s="152"/>
      <c r="B870" s="39" t="s">
        <v>36</v>
      </c>
      <c r="C870" s="39"/>
      <c r="D870" s="39"/>
      <c r="E870" s="100" t="s">
        <v>3052</v>
      </c>
      <c r="F870" s="100"/>
      <c r="G870" s="100"/>
      <c r="H870" s="40"/>
      <c r="I870" s="41"/>
      <c r="J870" s="41"/>
      <c r="K870" s="40"/>
      <c r="L870" s="40"/>
      <c r="M870" s="40"/>
      <c r="N870" s="42"/>
      <c r="O870" s="43"/>
      <c r="P870" s="97"/>
      <c r="Q870" s="98"/>
      <c r="R870" s="48"/>
      <c r="S870" s="43"/>
      <c r="T870" s="43"/>
      <c r="U870" s="45"/>
      <c r="V870" s="99"/>
      <c r="W870" s="103"/>
      <c r="X870" s="99"/>
      <c r="Y870" s="99"/>
      <c r="Z870" s="99"/>
      <c r="AA870" s="104" t="s">
        <v>2463</v>
      </c>
    </row>
    <row r="871" spans="1:27" s="172" customFormat="1" x14ac:dyDescent="0.35">
      <c r="A871" s="157">
        <v>48</v>
      </c>
      <c r="B871" s="158" t="s">
        <v>1468</v>
      </c>
      <c r="C871" s="159" t="s">
        <v>208</v>
      </c>
      <c r="D871" s="158" t="s">
        <v>1469</v>
      </c>
      <c r="E871" s="173" t="s">
        <v>1470</v>
      </c>
      <c r="F871" s="173" t="s">
        <v>1471</v>
      </c>
      <c r="G871" s="173" t="s">
        <v>45</v>
      </c>
      <c r="H871" s="174" t="s">
        <v>1472</v>
      </c>
      <c r="I871" s="175" t="s">
        <v>45</v>
      </c>
      <c r="J871" s="175"/>
      <c r="K871" s="175" t="s">
        <v>45</v>
      </c>
      <c r="L871" s="163" t="s">
        <v>2452</v>
      </c>
      <c r="M871" s="163">
        <v>24</v>
      </c>
      <c r="N871" s="49">
        <f t="shared" ref="N871:N874" si="340">O871/$R$8</f>
        <v>1.9443789771388169</v>
      </c>
      <c r="O871" s="47">
        <v>165</v>
      </c>
      <c r="P871" s="176">
        <f t="shared" si="338"/>
        <v>1.9443789771388169</v>
      </c>
      <c r="Q871" s="177">
        <f t="shared" si="339"/>
        <v>165</v>
      </c>
      <c r="R871" s="166"/>
      <c r="S871" s="167">
        <f t="shared" si="324"/>
        <v>0</v>
      </c>
      <c r="T871" s="168">
        <f t="shared" si="325"/>
        <v>0</v>
      </c>
      <c r="U871" s="169"/>
      <c r="V871" s="170" t="s">
        <v>2455</v>
      </c>
      <c r="W871" s="169" t="s">
        <v>2487</v>
      </c>
      <c r="X871" s="160" t="s">
        <v>2469</v>
      </c>
      <c r="Y871" s="160"/>
      <c r="Z871" s="160" t="s">
        <v>2850</v>
      </c>
      <c r="AA871" s="171" t="s">
        <v>2463</v>
      </c>
    </row>
    <row r="872" spans="1:27" s="126" customFormat="1" hidden="1" x14ac:dyDescent="0.35">
      <c r="A872" s="144">
        <v>0</v>
      </c>
      <c r="B872" s="109" t="s">
        <v>1473</v>
      </c>
      <c r="C872" s="127" t="s">
        <v>208</v>
      </c>
      <c r="D872" s="109" t="s">
        <v>1469</v>
      </c>
      <c r="E872" s="132" t="s">
        <v>1474</v>
      </c>
      <c r="F872" s="132" t="s">
        <v>1475</v>
      </c>
      <c r="G872" s="132" t="s">
        <v>1476</v>
      </c>
      <c r="H872" s="133" t="s">
        <v>1472</v>
      </c>
      <c r="I872" s="134" t="s">
        <v>45</v>
      </c>
      <c r="J872" s="134"/>
      <c r="K872" s="134" t="s">
        <v>45</v>
      </c>
      <c r="L872" s="114" t="s">
        <v>2452</v>
      </c>
      <c r="M872" s="114">
        <v>24</v>
      </c>
      <c r="N872" s="151">
        <f t="shared" si="340"/>
        <v>1.9443789771388169</v>
      </c>
      <c r="O872" s="149">
        <v>165</v>
      </c>
      <c r="P872" s="135">
        <f t="shared" si="338"/>
        <v>1.9443789771388169</v>
      </c>
      <c r="Q872" s="136">
        <f t="shared" si="339"/>
        <v>165</v>
      </c>
      <c r="R872" s="120"/>
      <c r="S872" s="121">
        <f t="shared" si="324"/>
        <v>0</v>
      </c>
      <c r="T872" s="122">
        <f t="shared" si="325"/>
        <v>0</v>
      </c>
      <c r="U872" s="129"/>
      <c r="V872" s="124" t="s">
        <v>2455</v>
      </c>
      <c r="W872" s="129" t="s">
        <v>2487</v>
      </c>
      <c r="X872" s="115" t="s">
        <v>2472</v>
      </c>
      <c r="Y872" s="115" t="s">
        <v>3041</v>
      </c>
      <c r="Z872" s="115" t="s">
        <v>2851</v>
      </c>
      <c r="AA872" s="125" t="s">
        <v>2463</v>
      </c>
    </row>
    <row r="873" spans="1:27" s="126" customFormat="1" hidden="1" x14ac:dyDescent="0.35">
      <c r="A873" s="144">
        <v>0</v>
      </c>
      <c r="B873" s="109" t="s">
        <v>1477</v>
      </c>
      <c r="C873" s="110" t="s">
        <v>208</v>
      </c>
      <c r="D873" s="109" t="s">
        <v>1469</v>
      </c>
      <c r="E873" s="111" t="s">
        <v>1474</v>
      </c>
      <c r="F873" s="111" t="s">
        <v>1475</v>
      </c>
      <c r="G873" s="111" t="s">
        <v>1478</v>
      </c>
      <c r="H873" s="112" t="s">
        <v>1472</v>
      </c>
      <c r="I873" s="113" t="s">
        <v>45</v>
      </c>
      <c r="J873" s="113"/>
      <c r="K873" s="113" t="s">
        <v>45</v>
      </c>
      <c r="L873" s="114" t="s">
        <v>2452</v>
      </c>
      <c r="M873" s="114">
        <v>24</v>
      </c>
      <c r="N873" s="151">
        <f t="shared" si="340"/>
        <v>1.9443789771388169</v>
      </c>
      <c r="O873" s="149">
        <v>165</v>
      </c>
      <c r="P873" s="130">
        <f t="shared" si="338"/>
        <v>1.9443789771388169</v>
      </c>
      <c r="Q873" s="131">
        <f t="shared" si="339"/>
        <v>165</v>
      </c>
      <c r="R873" s="120"/>
      <c r="S873" s="121">
        <f t="shared" si="324"/>
        <v>0</v>
      </c>
      <c r="T873" s="122">
        <f t="shared" si="325"/>
        <v>0</v>
      </c>
      <c r="U873" s="123"/>
      <c r="V873" s="124" t="s">
        <v>2455</v>
      </c>
      <c r="W873" s="123" t="s">
        <v>2487</v>
      </c>
      <c r="X873" s="115" t="s">
        <v>2472</v>
      </c>
      <c r="Y873" s="115" t="s">
        <v>3041</v>
      </c>
      <c r="Z873" s="115" t="s">
        <v>2852</v>
      </c>
      <c r="AA873" s="125" t="s">
        <v>2463</v>
      </c>
    </row>
    <row r="874" spans="1:27" s="126" customFormat="1" hidden="1" x14ac:dyDescent="0.35">
      <c r="A874" s="144">
        <v>0</v>
      </c>
      <c r="B874" s="109" t="s">
        <v>1479</v>
      </c>
      <c r="C874" s="110" t="s">
        <v>208</v>
      </c>
      <c r="D874" s="109" t="s">
        <v>1469</v>
      </c>
      <c r="E874" s="111" t="s">
        <v>1474</v>
      </c>
      <c r="F874" s="111" t="s">
        <v>1475</v>
      </c>
      <c r="G874" s="111" t="s">
        <v>1480</v>
      </c>
      <c r="H874" s="112" t="s">
        <v>1472</v>
      </c>
      <c r="I874" s="113" t="s">
        <v>45</v>
      </c>
      <c r="J874" s="113"/>
      <c r="K874" s="113" t="s">
        <v>45</v>
      </c>
      <c r="L874" s="114" t="s">
        <v>2452</v>
      </c>
      <c r="M874" s="114">
        <v>24</v>
      </c>
      <c r="N874" s="151">
        <f t="shared" si="340"/>
        <v>1.9443789771388169</v>
      </c>
      <c r="O874" s="149">
        <v>165</v>
      </c>
      <c r="P874" s="130">
        <f t="shared" si="338"/>
        <v>1.9443789771388169</v>
      </c>
      <c r="Q874" s="131">
        <f t="shared" si="339"/>
        <v>165</v>
      </c>
      <c r="R874" s="120"/>
      <c r="S874" s="121">
        <f t="shared" si="324"/>
        <v>0</v>
      </c>
      <c r="T874" s="122">
        <f t="shared" si="325"/>
        <v>0</v>
      </c>
      <c r="U874" s="123"/>
      <c r="V874" s="124" t="s">
        <v>2455</v>
      </c>
      <c r="W874" s="123" t="s">
        <v>2487</v>
      </c>
      <c r="X874" s="115" t="s">
        <v>2472</v>
      </c>
      <c r="Y874" s="115" t="s">
        <v>3041</v>
      </c>
      <c r="Z874" s="115" t="s">
        <v>2853</v>
      </c>
      <c r="AA874" s="125" t="s">
        <v>2463</v>
      </c>
    </row>
    <row r="875" spans="1:27" s="126" customFormat="1" hidden="1" x14ac:dyDescent="0.35">
      <c r="A875" s="144">
        <v>0</v>
      </c>
      <c r="B875" s="109" t="s">
        <v>1481</v>
      </c>
      <c r="C875" s="110" t="s">
        <v>39</v>
      </c>
      <c r="D875" s="109" t="s">
        <v>1469</v>
      </c>
      <c r="E875" s="111" t="s">
        <v>1482</v>
      </c>
      <c r="F875" s="111" t="s">
        <v>1483</v>
      </c>
      <c r="G875" s="111" t="s">
        <v>45</v>
      </c>
      <c r="H875" s="112" t="s">
        <v>1472</v>
      </c>
      <c r="I875" s="113" t="s">
        <v>45</v>
      </c>
      <c r="J875" s="113"/>
      <c r="K875" s="113" t="s">
        <v>45</v>
      </c>
      <c r="L875" s="114" t="s">
        <v>2451</v>
      </c>
      <c r="M875" s="114">
        <v>40</v>
      </c>
      <c r="N875" s="148">
        <v>2.19</v>
      </c>
      <c r="O875" s="149">
        <f t="shared" ref="O875:O876" si="341">N875*$R$8</f>
        <v>185.8434</v>
      </c>
      <c r="P875" s="118">
        <f t="shared" ref="P875:P885" si="342">IF($R$9="-",N875,IF($R$9="в кассу предприятия",N875,IF($R$9="на р/счет.",N875*1.075,"-")))</f>
        <v>2.19</v>
      </c>
      <c r="Q875" s="119">
        <f t="shared" ref="Q875:Q885" si="343">IF($R$9="-",O875,IF($R$9="в кассу предприятия",O875,IF($R$9="на р/счет.",O875*1.075,"-")))</f>
        <v>185.8434</v>
      </c>
      <c r="R875" s="120"/>
      <c r="S875" s="121">
        <f t="shared" si="324"/>
        <v>0</v>
      </c>
      <c r="T875" s="122">
        <f t="shared" si="325"/>
        <v>0</v>
      </c>
      <c r="U875" s="123"/>
      <c r="V875" s="124" t="s">
        <v>2455</v>
      </c>
      <c r="W875" s="123" t="s">
        <v>2487</v>
      </c>
      <c r="X875" s="115" t="s">
        <v>2469</v>
      </c>
      <c r="Y875" s="115"/>
      <c r="Z875" s="115" t="s">
        <v>2854</v>
      </c>
      <c r="AA875" s="125" t="s">
        <v>2463</v>
      </c>
    </row>
    <row r="876" spans="1:27" s="172" customFormat="1" x14ac:dyDescent="0.35">
      <c r="A876" s="157">
        <v>36</v>
      </c>
      <c r="B876" s="158" t="s">
        <v>1484</v>
      </c>
      <c r="C876" s="159" t="s">
        <v>39</v>
      </c>
      <c r="D876" s="158" t="s">
        <v>1469</v>
      </c>
      <c r="E876" s="173" t="s">
        <v>1485</v>
      </c>
      <c r="F876" s="173" t="s">
        <v>1486</v>
      </c>
      <c r="G876" s="173" t="s">
        <v>1487</v>
      </c>
      <c r="H876" s="174" t="s">
        <v>1076</v>
      </c>
      <c r="I876" s="175" t="s">
        <v>45</v>
      </c>
      <c r="J876" s="175"/>
      <c r="K876" s="175" t="s">
        <v>45</v>
      </c>
      <c r="L876" s="163" t="s">
        <v>2451</v>
      </c>
      <c r="M876" s="163">
        <v>25</v>
      </c>
      <c r="N876" s="46">
        <v>3.11</v>
      </c>
      <c r="O876" s="47">
        <f t="shared" si="341"/>
        <v>263.91460000000001</v>
      </c>
      <c r="P876" s="164">
        <f t="shared" si="342"/>
        <v>3.11</v>
      </c>
      <c r="Q876" s="165">
        <f t="shared" si="343"/>
        <v>263.91460000000001</v>
      </c>
      <c r="R876" s="166"/>
      <c r="S876" s="167">
        <f t="shared" si="324"/>
        <v>0</v>
      </c>
      <c r="T876" s="168">
        <f t="shared" si="325"/>
        <v>0</v>
      </c>
      <c r="U876" s="169"/>
      <c r="V876" s="170" t="s">
        <v>2455</v>
      </c>
      <c r="W876" s="169" t="s">
        <v>2487</v>
      </c>
      <c r="X876" s="160" t="s">
        <v>2469</v>
      </c>
      <c r="Y876" s="160"/>
      <c r="Z876" s="160" t="s">
        <v>2855</v>
      </c>
      <c r="AA876" s="171" t="s">
        <v>2463</v>
      </c>
    </row>
    <row r="877" spans="1:27" s="172" customFormat="1" x14ac:dyDescent="0.35">
      <c r="A877" s="157">
        <v>72</v>
      </c>
      <c r="B877" s="158" t="s">
        <v>1488</v>
      </c>
      <c r="C877" s="159" t="s">
        <v>208</v>
      </c>
      <c r="D877" s="158" t="s">
        <v>1469</v>
      </c>
      <c r="E877" s="173" t="s">
        <v>1489</v>
      </c>
      <c r="F877" s="173" t="s">
        <v>1490</v>
      </c>
      <c r="G877" s="173" t="s">
        <v>45</v>
      </c>
      <c r="H877" s="174" t="s">
        <v>1472</v>
      </c>
      <c r="I877" s="175" t="s">
        <v>45</v>
      </c>
      <c r="J877" s="175"/>
      <c r="K877" s="175" t="s">
        <v>45</v>
      </c>
      <c r="L877" s="163" t="s">
        <v>2452</v>
      </c>
      <c r="M877" s="163">
        <v>24</v>
      </c>
      <c r="N877" s="49">
        <f t="shared" ref="N877:N885" si="344">O877/$R$8</f>
        <v>1.9443789771388169</v>
      </c>
      <c r="O877" s="47">
        <v>165</v>
      </c>
      <c r="P877" s="176">
        <f t="shared" si="342"/>
        <v>1.9443789771388169</v>
      </c>
      <c r="Q877" s="177">
        <f t="shared" si="343"/>
        <v>165</v>
      </c>
      <c r="R877" s="166"/>
      <c r="S877" s="167">
        <f t="shared" si="324"/>
        <v>0</v>
      </c>
      <c r="T877" s="168">
        <f t="shared" si="325"/>
        <v>0</v>
      </c>
      <c r="U877" s="169"/>
      <c r="V877" s="170" t="s">
        <v>2455</v>
      </c>
      <c r="W877" s="169" t="s">
        <v>2487</v>
      </c>
      <c r="X877" s="160" t="s">
        <v>2469</v>
      </c>
      <c r="Y877" s="160"/>
      <c r="Z877" s="160" t="s">
        <v>2856</v>
      </c>
      <c r="AA877" s="171" t="s">
        <v>2463</v>
      </c>
    </row>
    <row r="878" spans="1:27" s="172" customFormat="1" x14ac:dyDescent="0.35">
      <c r="A878" s="157">
        <v>72</v>
      </c>
      <c r="B878" s="158" t="s">
        <v>1491</v>
      </c>
      <c r="C878" s="159" t="s">
        <v>208</v>
      </c>
      <c r="D878" s="158" t="s">
        <v>1469</v>
      </c>
      <c r="E878" s="173" t="s">
        <v>1492</v>
      </c>
      <c r="F878" s="173" t="s">
        <v>1493</v>
      </c>
      <c r="G878" s="173" t="s">
        <v>45</v>
      </c>
      <c r="H878" s="174" t="s">
        <v>1472</v>
      </c>
      <c r="I878" s="175" t="s">
        <v>45</v>
      </c>
      <c r="J878" s="175"/>
      <c r="K878" s="175" t="s">
        <v>45</v>
      </c>
      <c r="L878" s="163" t="s">
        <v>2452</v>
      </c>
      <c r="M878" s="163">
        <v>24</v>
      </c>
      <c r="N878" s="49">
        <f t="shared" si="344"/>
        <v>1.9443789771388169</v>
      </c>
      <c r="O878" s="47">
        <v>165</v>
      </c>
      <c r="P878" s="176">
        <f t="shared" si="342"/>
        <v>1.9443789771388169</v>
      </c>
      <c r="Q878" s="177">
        <f t="shared" si="343"/>
        <v>165</v>
      </c>
      <c r="R878" s="166"/>
      <c r="S878" s="167">
        <f t="shared" si="324"/>
        <v>0</v>
      </c>
      <c r="T878" s="168">
        <f t="shared" si="325"/>
        <v>0</v>
      </c>
      <c r="U878" s="169"/>
      <c r="V878" s="170" t="s">
        <v>2455</v>
      </c>
      <c r="W878" s="169" t="s">
        <v>2487</v>
      </c>
      <c r="X878" s="160" t="s">
        <v>2469</v>
      </c>
      <c r="Y878" s="160"/>
      <c r="Z878" s="160" t="s">
        <v>2857</v>
      </c>
      <c r="AA878" s="171" t="s">
        <v>2463</v>
      </c>
    </row>
    <row r="879" spans="1:27" s="126" customFormat="1" hidden="1" x14ac:dyDescent="0.35">
      <c r="A879" s="144">
        <v>0</v>
      </c>
      <c r="B879" s="109" t="s">
        <v>1494</v>
      </c>
      <c r="C879" s="110" t="s">
        <v>208</v>
      </c>
      <c r="D879" s="109" t="s">
        <v>1469</v>
      </c>
      <c r="E879" s="111" t="s">
        <v>1495</v>
      </c>
      <c r="F879" s="111" t="s">
        <v>1496</v>
      </c>
      <c r="G879" s="111" t="s">
        <v>1497</v>
      </c>
      <c r="H879" s="112" t="s">
        <v>1472</v>
      </c>
      <c r="I879" s="113" t="s">
        <v>45</v>
      </c>
      <c r="J879" s="113"/>
      <c r="K879" s="113" t="s">
        <v>45</v>
      </c>
      <c r="L879" s="114" t="s">
        <v>2452</v>
      </c>
      <c r="M879" s="114">
        <v>24</v>
      </c>
      <c r="N879" s="151">
        <f t="shared" si="344"/>
        <v>1.9443789771388169</v>
      </c>
      <c r="O879" s="149">
        <v>165</v>
      </c>
      <c r="P879" s="130">
        <f t="shared" si="342"/>
        <v>1.9443789771388169</v>
      </c>
      <c r="Q879" s="131">
        <f t="shared" si="343"/>
        <v>165</v>
      </c>
      <c r="R879" s="120"/>
      <c r="S879" s="121">
        <f t="shared" si="324"/>
        <v>0</v>
      </c>
      <c r="T879" s="122">
        <f t="shared" si="325"/>
        <v>0</v>
      </c>
      <c r="U879" s="123"/>
      <c r="V879" s="124" t="s">
        <v>2455</v>
      </c>
      <c r="W879" s="123" t="s">
        <v>2487</v>
      </c>
      <c r="X879" s="115" t="s">
        <v>2472</v>
      </c>
      <c r="Y879" s="115" t="s">
        <v>3042</v>
      </c>
      <c r="Z879" s="115" t="s">
        <v>2858</v>
      </c>
      <c r="AA879" s="125" t="s">
        <v>2463</v>
      </c>
    </row>
    <row r="880" spans="1:27" s="126" customFormat="1" hidden="1" x14ac:dyDescent="0.35">
      <c r="A880" s="144">
        <v>0</v>
      </c>
      <c r="B880" s="109" t="s">
        <v>1498</v>
      </c>
      <c r="C880" s="110" t="s">
        <v>208</v>
      </c>
      <c r="D880" s="109" t="s">
        <v>1469</v>
      </c>
      <c r="E880" s="111" t="s">
        <v>1495</v>
      </c>
      <c r="F880" s="111" t="s">
        <v>1496</v>
      </c>
      <c r="G880" s="111" t="s">
        <v>1499</v>
      </c>
      <c r="H880" s="112" t="s">
        <v>1472</v>
      </c>
      <c r="I880" s="113" t="s">
        <v>45</v>
      </c>
      <c r="J880" s="113"/>
      <c r="K880" s="113" t="s">
        <v>45</v>
      </c>
      <c r="L880" s="114" t="s">
        <v>2452</v>
      </c>
      <c r="M880" s="114">
        <v>24</v>
      </c>
      <c r="N880" s="151">
        <f t="shared" si="344"/>
        <v>1.9443789771388169</v>
      </c>
      <c r="O880" s="149">
        <v>165</v>
      </c>
      <c r="P880" s="130">
        <f t="shared" si="342"/>
        <v>1.9443789771388169</v>
      </c>
      <c r="Q880" s="131">
        <f t="shared" si="343"/>
        <v>165</v>
      </c>
      <c r="R880" s="120"/>
      <c r="S880" s="121">
        <f t="shared" si="324"/>
        <v>0</v>
      </c>
      <c r="T880" s="122">
        <f t="shared" si="325"/>
        <v>0</v>
      </c>
      <c r="U880" s="123"/>
      <c r="V880" s="124" t="s">
        <v>2455</v>
      </c>
      <c r="W880" s="123" t="s">
        <v>2487</v>
      </c>
      <c r="X880" s="115" t="s">
        <v>2472</v>
      </c>
      <c r="Y880" s="115" t="s">
        <v>3042</v>
      </c>
      <c r="Z880" s="115" t="s">
        <v>2859</v>
      </c>
      <c r="AA880" s="125" t="s">
        <v>2463</v>
      </c>
    </row>
    <row r="881" spans="1:27" s="126" customFormat="1" hidden="1" x14ac:dyDescent="0.35">
      <c r="A881" s="144">
        <v>0</v>
      </c>
      <c r="B881" s="109" t="s">
        <v>1500</v>
      </c>
      <c r="C881" s="110" t="s">
        <v>208</v>
      </c>
      <c r="D881" s="109" t="s">
        <v>1469</v>
      </c>
      <c r="E881" s="111" t="s">
        <v>1501</v>
      </c>
      <c r="F881" s="111" t="s">
        <v>1502</v>
      </c>
      <c r="G881" s="111" t="s">
        <v>1503</v>
      </c>
      <c r="H881" s="112" t="s">
        <v>1472</v>
      </c>
      <c r="I881" s="113" t="s">
        <v>45</v>
      </c>
      <c r="J881" s="113"/>
      <c r="K881" s="113" t="s">
        <v>45</v>
      </c>
      <c r="L881" s="114" t="s">
        <v>2452</v>
      </c>
      <c r="M881" s="114">
        <v>24</v>
      </c>
      <c r="N881" s="151">
        <f t="shared" si="344"/>
        <v>1.9443789771388169</v>
      </c>
      <c r="O881" s="149">
        <v>165</v>
      </c>
      <c r="P881" s="130">
        <f t="shared" si="342"/>
        <v>1.9443789771388169</v>
      </c>
      <c r="Q881" s="131">
        <f t="shared" si="343"/>
        <v>165</v>
      </c>
      <c r="R881" s="120"/>
      <c r="S881" s="121">
        <f t="shared" si="324"/>
        <v>0</v>
      </c>
      <c r="T881" s="122">
        <f t="shared" si="325"/>
        <v>0</v>
      </c>
      <c r="U881" s="123"/>
      <c r="V881" s="124" t="s">
        <v>2455</v>
      </c>
      <c r="W881" s="123" t="s">
        <v>2487</v>
      </c>
      <c r="X881" s="115" t="s">
        <v>2472</v>
      </c>
      <c r="Y881" s="115" t="s">
        <v>3042</v>
      </c>
      <c r="Z881" s="115" t="s">
        <v>2860</v>
      </c>
      <c r="AA881" s="125" t="s">
        <v>2463</v>
      </c>
    </row>
    <row r="882" spans="1:27" s="126" customFormat="1" hidden="1" x14ac:dyDescent="0.35">
      <c r="A882" s="144">
        <v>0</v>
      </c>
      <c r="B882" s="109" t="s">
        <v>1504</v>
      </c>
      <c r="C882" s="127" t="s">
        <v>208</v>
      </c>
      <c r="D882" s="109" t="s">
        <v>1469</v>
      </c>
      <c r="E882" s="132" t="s">
        <v>1505</v>
      </c>
      <c r="F882" s="132" t="s">
        <v>1506</v>
      </c>
      <c r="G882" s="132" t="s">
        <v>1507</v>
      </c>
      <c r="H882" s="133" t="s">
        <v>1472</v>
      </c>
      <c r="I882" s="134" t="s">
        <v>45</v>
      </c>
      <c r="J882" s="134"/>
      <c r="K882" s="134" t="s">
        <v>45</v>
      </c>
      <c r="L882" s="114" t="s">
        <v>2452</v>
      </c>
      <c r="M882" s="114">
        <v>24</v>
      </c>
      <c r="N882" s="151">
        <f t="shared" si="344"/>
        <v>1.9443789771388169</v>
      </c>
      <c r="O882" s="149">
        <v>165</v>
      </c>
      <c r="P882" s="135">
        <f t="shared" si="342"/>
        <v>1.9443789771388169</v>
      </c>
      <c r="Q882" s="136">
        <f t="shared" si="343"/>
        <v>165</v>
      </c>
      <c r="R882" s="120"/>
      <c r="S882" s="121">
        <f t="shared" si="324"/>
        <v>0</v>
      </c>
      <c r="T882" s="122">
        <f t="shared" si="325"/>
        <v>0</v>
      </c>
      <c r="U882" s="129"/>
      <c r="V882" s="124" t="s">
        <v>2455</v>
      </c>
      <c r="W882" s="129" t="s">
        <v>2487</v>
      </c>
      <c r="X882" s="115" t="s">
        <v>2472</v>
      </c>
      <c r="Y882" s="115" t="s">
        <v>3043</v>
      </c>
      <c r="Z882" s="115" t="s">
        <v>2861</v>
      </c>
      <c r="AA882" s="125" t="s">
        <v>2463</v>
      </c>
    </row>
    <row r="883" spans="1:27" s="126" customFormat="1" hidden="1" x14ac:dyDescent="0.35">
      <c r="A883" s="144">
        <v>0</v>
      </c>
      <c r="B883" s="109" t="s">
        <v>1508</v>
      </c>
      <c r="C883" s="110" t="s">
        <v>208</v>
      </c>
      <c r="D883" s="109" t="s">
        <v>1469</v>
      </c>
      <c r="E883" s="111" t="s">
        <v>1505</v>
      </c>
      <c r="F883" s="111" t="s">
        <v>1506</v>
      </c>
      <c r="G883" s="111" t="s">
        <v>1509</v>
      </c>
      <c r="H883" s="112" t="s">
        <v>1472</v>
      </c>
      <c r="I883" s="113" t="s">
        <v>45</v>
      </c>
      <c r="J883" s="113"/>
      <c r="K883" s="113" t="s">
        <v>45</v>
      </c>
      <c r="L883" s="114" t="s">
        <v>2452</v>
      </c>
      <c r="M883" s="114">
        <v>24</v>
      </c>
      <c r="N883" s="151">
        <f t="shared" si="344"/>
        <v>1.9443789771388169</v>
      </c>
      <c r="O883" s="149">
        <v>165</v>
      </c>
      <c r="P883" s="130">
        <f t="shared" si="342"/>
        <v>1.9443789771388169</v>
      </c>
      <c r="Q883" s="131">
        <f t="shared" si="343"/>
        <v>165</v>
      </c>
      <c r="R883" s="120"/>
      <c r="S883" s="121">
        <f t="shared" si="324"/>
        <v>0</v>
      </c>
      <c r="T883" s="122">
        <f t="shared" si="325"/>
        <v>0</v>
      </c>
      <c r="U883" s="123"/>
      <c r="V883" s="124" t="s">
        <v>2455</v>
      </c>
      <c r="W883" s="123" t="s">
        <v>2487</v>
      </c>
      <c r="X883" s="115" t="s">
        <v>2472</v>
      </c>
      <c r="Y883" s="115" t="s">
        <v>3043</v>
      </c>
      <c r="Z883" s="115" t="s">
        <v>2861</v>
      </c>
      <c r="AA883" s="125" t="s">
        <v>2463</v>
      </c>
    </row>
    <row r="884" spans="1:27" s="126" customFormat="1" hidden="1" x14ac:dyDescent="0.35">
      <c r="A884" s="144">
        <v>0</v>
      </c>
      <c r="B884" s="109" t="s">
        <v>1510</v>
      </c>
      <c r="C884" s="110" t="s">
        <v>208</v>
      </c>
      <c r="D884" s="109" t="s">
        <v>1469</v>
      </c>
      <c r="E884" s="111" t="s">
        <v>1511</v>
      </c>
      <c r="F884" s="111" t="s">
        <v>1512</v>
      </c>
      <c r="G884" s="111" t="s">
        <v>1513</v>
      </c>
      <c r="H884" s="112" t="s">
        <v>1472</v>
      </c>
      <c r="I884" s="113" t="s">
        <v>45</v>
      </c>
      <c r="J884" s="113"/>
      <c r="K884" s="113" t="s">
        <v>45</v>
      </c>
      <c r="L884" s="114" t="s">
        <v>2452</v>
      </c>
      <c r="M884" s="114">
        <v>24</v>
      </c>
      <c r="N884" s="151">
        <f t="shared" si="344"/>
        <v>1.9443789771388169</v>
      </c>
      <c r="O884" s="149">
        <v>165</v>
      </c>
      <c r="P884" s="130">
        <f t="shared" si="342"/>
        <v>1.9443789771388169</v>
      </c>
      <c r="Q884" s="131">
        <f t="shared" si="343"/>
        <v>165</v>
      </c>
      <c r="R884" s="120"/>
      <c r="S884" s="121">
        <f t="shared" si="324"/>
        <v>0</v>
      </c>
      <c r="T884" s="122">
        <f t="shared" si="325"/>
        <v>0</v>
      </c>
      <c r="U884" s="123"/>
      <c r="V884" s="124" t="s">
        <v>2455</v>
      </c>
      <c r="W884" s="123" t="s">
        <v>2487</v>
      </c>
      <c r="X884" s="115" t="s">
        <v>2472</v>
      </c>
      <c r="Y884" s="115" t="s">
        <v>3043</v>
      </c>
      <c r="Z884" s="115" t="s">
        <v>2862</v>
      </c>
      <c r="AA884" s="125" t="s">
        <v>2463</v>
      </c>
    </row>
    <row r="885" spans="1:27" s="126" customFormat="1" hidden="1" x14ac:dyDescent="0.35">
      <c r="A885" s="144">
        <v>0</v>
      </c>
      <c r="B885" s="109" t="s">
        <v>1514</v>
      </c>
      <c r="C885" s="110" t="s">
        <v>208</v>
      </c>
      <c r="D885" s="109" t="s">
        <v>1469</v>
      </c>
      <c r="E885" s="111" t="s">
        <v>1511</v>
      </c>
      <c r="F885" s="111" t="s">
        <v>1512</v>
      </c>
      <c r="G885" s="111" t="s">
        <v>1515</v>
      </c>
      <c r="H885" s="112" t="s">
        <v>1472</v>
      </c>
      <c r="I885" s="113" t="s">
        <v>45</v>
      </c>
      <c r="J885" s="113"/>
      <c r="K885" s="113" t="s">
        <v>45</v>
      </c>
      <c r="L885" s="114" t="s">
        <v>2452</v>
      </c>
      <c r="M885" s="114">
        <v>24</v>
      </c>
      <c r="N885" s="151">
        <f t="shared" si="344"/>
        <v>1.9443789771388169</v>
      </c>
      <c r="O885" s="149">
        <v>165</v>
      </c>
      <c r="P885" s="130">
        <f t="shared" si="342"/>
        <v>1.9443789771388169</v>
      </c>
      <c r="Q885" s="131">
        <f t="shared" si="343"/>
        <v>165</v>
      </c>
      <c r="R885" s="120"/>
      <c r="S885" s="121">
        <f t="shared" si="324"/>
        <v>0</v>
      </c>
      <c r="T885" s="122">
        <f t="shared" si="325"/>
        <v>0</v>
      </c>
      <c r="U885" s="123"/>
      <c r="V885" s="124" t="s">
        <v>2455</v>
      </c>
      <c r="W885" s="123" t="s">
        <v>2487</v>
      </c>
      <c r="X885" s="115" t="s">
        <v>2472</v>
      </c>
      <c r="Y885" s="115" t="s">
        <v>3043</v>
      </c>
      <c r="Z885" s="115" t="s">
        <v>2862</v>
      </c>
      <c r="AA885" s="125" t="s">
        <v>2463</v>
      </c>
    </row>
    <row r="886" spans="1:27" s="172" customFormat="1" x14ac:dyDescent="0.35">
      <c r="A886" s="157" t="s">
        <v>3900</v>
      </c>
      <c r="B886" s="158" t="s">
        <v>1516</v>
      </c>
      <c r="C886" s="159" t="s">
        <v>39</v>
      </c>
      <c r="D886" s="158" t="s">
        <v>1469</v>
      </c>
      <c r="E886" s="173" t="s">
        <v>1517</v>
      </c>
      <c r="F886" s="173" t="s">
        <v>1518</v>
      </c>
      <c r="G886" s="173" t="s">
        <v>45</v>
      </c>
      <c r="H886" s="174" t="s">
        <v>1472</v>
      </c>
      <c r="I886" s="175" t="s">
        <v>45</v>
      </c>
      <c r="J886" s="175"/>
      <c r="K886" s="175" t="s">
        <v>45</v>
      </c>
      <c r="L886" s="163" t="s">
        <v>2451</v>
      </c>
      <c r="M886" s="163">
        <v>40</v>
      </c>
      <c r="N886" s="46">
        <v>2.0299999999999998</v>
      </c>
      <c r="O886" s="47">
        <f t="shared" ref="O886:O894" si="345">N886*$R$8</f>
        <v>172.26579999999998</v>
      </c>
      <c r="P886" s="164">
        <f t="shared" ref="P886:P896" si="346">IF($R$9="-",N886,IF($R$9="в кассу предприятия",N886,IF($R$9="на р/счет.",N886*1.075,"-")))</f>
        <v>2.0299999999999998</v>
      </c>
      <c r="Q886" s="165">
        <f t="shared" ref="Q886:Q896" si="347">IF($R$9="-",O886,IF($R$9="в кассу предприятия",O886,IF($R$9="на р/счет.",O886*1.075,"-")))</f>
        <v>172.26579999999998</v>
      </c>
      <c r="R886" s="166"/>
      <c r="S886" s="167">
        <f t="shared" si="324"/>
        <v>0</v>
      </c>
      <c r="T886" s="168">
        <f t="shared" si="325"/>
        <v>0</v>
      </c>
      <c r="U886" s="169"/>
      <c r="V886" s="170" t="s">
        <v>2455</v>
      </c>
      <c r="W886" s="169" t="s">
        <v>2487</v>
      </c>
      <c r="X886" s="160" t="s">
        <v>2469</v>
      </c>
      <c r="Y886" s="160"/>
      <c r="Z886" s="160" t="s">
        <v>2863</v>
      </c>
      <c r="AA886" s="171" t="s">
        <v>2463</v>
      </c>
    </row>
    <row r="887" spans="1:27" s="126" customFormat="1" hidden="1" x14ac:dyDescent="0.35">
      <c r="A887" s="144">
        <v>0</v>
      </c>
      <c r="B887" s="109" t="s">
        <v>1519</v>
      </c>
      <c r="C887" s="110" t="s">
        <v>39</v>
      </c>
      <c r="D887" s="109" t="s">
        <v>1469</v>
      </c>
      <c r="E887" s="111" t="s">
        <v>1517</v>
      </c>
      <c r="F887" s="111" t="s">
        <v>1518</v>
      </c>
      <c r="G887" s="111" t="s">
        <v>371</v>
      </c>
      <c r="H887" s="112" t="s">
        <v>1472</v>
      </c>
      <c r="I887" s="113" t="s">
        <v>45</v>
      </c>
      <c r="J887" s="113"/>
      <c r="K887" s="113" t="s">
        <v>45</v>
      </c>
      <c r="L887" s="114" t="s">
        <v>2451</v>
      </c>
      <c r="M887" s="114">
        <v>40</v>
      </c>
      <c r="N887" s="46">
        <v>2.0299999999999998</v>
      </c>
      <c r="O887" s="47">
        <f t="shared" si="345"/>
        <v>172.26579999999998</v>
      </c>
      <c r="P887" s="118">
        <f t="shared" si="346"/>
        <v>2.0299999999999998</v>
      </c>
      <c r="Q887" s="119">
        <f t="shared" si="347"/>
        <v>172.26579999999998</v>
      </c>
      <c r="R887" s="120"/>
      <c r="S887" s="121">
        <f t="shared" si="324"/>
        <v>0</v>
      </c>
      <c r="T887" s="122">
        <f t="shared" si="325"/>
        <v>0</v>
      </c>
      <c r="U887" s="123"/>
      <c r="V887" s="124" t="s">
        <v>2455</v>
      </c>
      <c r="W887" s="123" t="s">
        <v>2487</v>
      </c>
      <c r="X887" s="115" t="s">
        <v>2469</v>
      </c>
      <c r="Y887" s="115"/>
      <c r="Z887" s="115" t="s">
        <v>2864</v>
      </c>
      <c r="AA887" s="147" t="s">
        <v>2463</v>
      </c>
    </row>
    <row r="888" spans="1:27" s="172" customFormat="1" x14ac:dyDescent="0.35">
      <c r="A888" s="157" t="s">
        <v>3900</v>
      </c>
      <c r="B888" s="158" t="s">
        <v>1520</v>
      </c>
      <c r="C888" s="159" t="s">
        <v>39</v>
      </c>
      <c r="D888" s="158" t="s">
        <v>1469</v>
      </c>
      <c r="E888" s="173" t="s">
        <v>1521</v>
      </c>
      <c r="F888" s="173" t="s">
        <v>1522</v>
      </c>
      <c r="G888" s="173" t="s">
        <v>45</v>
      </c>
      <c r="H888" s="174" t="s">
        <v>1472</v>
      </c>
      <c r="I888" s="175" t="s">
        <v>45</v>
      </c>
      <c r="J888" s="175"/>
      <c r="K888" s="175" t="s">
        <v>45</v>
      </c>
      <c r="L888" s="163" t="s">
        <v>2451</v>
      </c>
      <c r="M888" s="163">
        <v>40</v>
      </c>
      <c r="N888" s="46">
        <v>2.0299999999999998</v>
      </c>
      <c r="O888" s="47">
        <f t="shared" si="345"/>
        <v>172.26579999999998</v>
      </c>
      <c r="P888" s="164">
        <f t="shared" si="346"/>
        <v>2.0299999999999998</v>
      </c>
      <c r="Q888" s="165">
        <f t="shared" si="347"/>
        <v>172.26579999999998</v>
      </c>
      <c r="R888" s="166"/>
      <c r="S888" s="167">
        <f t="shared" si="324"/>
        <v>0</v>
      </c>
      <c r="T888" s="168">
        <f t="shared" si="325"/>
        <v>0</v>
      </c>
      <c r="U888" s="169"/>
      <c r="V888" s="170" t="s">
        <v>2455</v>
      </c>
      <c r="W888" s="169" t="s">
        <v>2487</v>
      </c>
      <c r="X888" s="160" t="s">
        <v>2469</v>
      </c>
      <c r="Y888" s="160"/>
      <c r="Z888" s="160" t="s">
        <v>2865</v>
      </c>
      <c r="AA888" s="171" t="s">
        <v>2463</v>
      </c>
    </row>
    <row r="889" spans="1:27" s="172" customFormat="1" x14ac:dyDescent="0.35">
      <c r="A889" s="157">
        <v>40</v>
      </c>
      <c r="B889" s="158" t="s">
        <v>1523</v>
      </c>
      <c r="C889" s="159" t="s">
        <v>39</v>
      </c>
      <c r="D889" s="158" t="s">
        <v>1469</v>
      </c>
      <c r="E889" s="173" t="s">
        <v>1521</v>
      </c>
      <c r="F889" s="173" t="s">
        <v>1522</v>
      </c>
      <c r="G889" s="173" t="s">
        <v>1524</v>
      </c>
      <c r="H889" s="174" t="s">
        <v>1472</v>
      </c>
      <c r="I889" s="175" t="s">
        <v>45</v>
      </c>
      <c r="J889" s="175"/>
      <c r="K889" s="175" t="s">
        <v>45</v>
      </c>
      <c r="L889" s="163" t="s">
        <v>2451</v>
      </c>
      <c r="M889" s="163">
        <v>40</v>
      </c>
      <c r="N889" s="46">
        <v>2.0299999999999998</v>
      </c>
      <c r="O889" s="47">
        <f t="shared" si="345"/>
        <v>172.26579999999998</v>
      </c>
      <c r="P889" s="164">
        <f t="shared" si="346"/>
        <v>2.0299999999999998</v>
      </c>
      <c r="Q889" s="165">
        <f t="shared" si="347"/>
        <v>172.26579999999998</v>
      </c>
      <c r="R889" s="166"/>
      <c r="S889" s="167">
        <f t="shared" si="324"/>
        <v>0</v>
      </c>
      <c r="T889" s="168">
        <f t="shared" si="325"/>
        <v>0</v>
      </c>
      <c r="U889" s="169"/>
      <c r="V889" s="170" t="s">
        <v>2455</v>
      </c>
      <c r="W889" s="169" t="s">
        <v>2487</v>
      </c>
      <c r="X889" s="160" t="s">
        <v>2469</v>
      </c>
      <c r="Y889" s="160"/>
      <c r="Z889" s="160" t="s">
        <v>2866</v>
      </c>
      <c r="AA889" s="171" t="s">
        <v>2463</v>
      </c>
    </row>
    <row r="890" spans="1:27" s="126" customFormat="1" hidden="1" x14ac:dyDescent="0.35">
      <c r="A890" s="144">
        <v>0</v>
      </c>
      <c r="B890" s="109" t="s">
        <v>1525</v>
      </c>
      <c r="C890" s="110" t="s">
        <v>39</v>
      </c>
      <c r="D890" s="109" t="s">
        <v>1469</v>
      </c>
      <c r="E890" s="111" t="s">
        <v>1521</v>
      </c>
      <c r="F890" s="111" t="s">
        <v>1522</v>
      </c>
      <c r="G890" s="111" t="s">
        <v>1526</v>
      </c>
      <c r="H890" s="112" t="s">
        <v>1472</v>
      </c>
      <c r="I890" s="113" t="s">
        <v>45</v>
      </c>
      <c r="J890" s="113"/>
      <c r="K890" s="113" t="s">
        <v>45</v>
      </c>
      <c r="L890" s="114" t="s">
        <v>2451</v>
      </c>
      <c r="M890" s="114">
        <v>40</v>
      </c>
      <c r="N890" s="148">
        <v>2.0299999999999998</v>
      </c>
      <c r="O890" s="149">
        <f t="shared" si="345"/>
        <v>172.26579999999998</v>
      </c>
      <c r="P890" s="118">
        <f t="shared" si="346"/>
        <v>2.0299999999999998</v>
      </c>
      <c r="Q890" s="119">
        <f t="shared" si="347"/>
        <v>172.26579999999998</v>
      </c>
      <c r="R890" s="120"/>
      <c r="S890" s="121">
        <f t="shared" si="324"/>
        <v>0</v>
      </c>
      <c r="T890" s="122">
        <f t="shared" si="325"/>
        <v>0</v>
      </c>
      <c r="U890" s="123"/>
      <c r="V890" s="124" t="s">
        <v>2455</v>
      </c>
      <c r="W890" s="123" t="s">
        <v>2487</v>
      </c>
      <c r="X890" s="115" t="s">
        <v>2469</v>
      </c>
      <c r="Y890" s="115"/>
      <c r="Z890" s="115" t="s">
        <v>2867</v>
      </c>
      <c r="AA890" s="125" t="s">
        <v>2463</v>
      </c>
    </row>
    <row r="891" spans="1:27" s="172" customFormat="1" x14ac:dyDescent="0.35">
      <c r="A891" s="157">
        <v>80</v>
      </c>
      <c r="B891" s="158" t="s">
        <v>1527</v>
      </c>
      <c r="C891" s="159" t="s">
        <v>39</v>
      </c>
      <c r="D891" s="158" t="s">
        <v>1469</v>
      </c>
      <c r="E891" s="173" t="s">
        <v>1521</v>
      </c>
      <c r="F891" s="173" t="s">
        <v>1522</v>
      </c>
      <c r="G891" s="173" t="s">
        <v>1528</v>
      </c>
      <c r="H891" s="174" t="s">
        <v>1472</v>
      </c>
      <c r="I891" s="175" t="s">
        <v>45</v>
      </c>
      <c r="J891" s="175"/>
      <c r="K891" s="175" t="s">
        <v>45</v>
      </c>
      <c r="L891" s="163" t="s">
        <v>2451</v>
      </c>
      <c r="M891" s="163">
        <v>40</v>
      </c>
      <c r="N891" s="46">
        <v>2.0299999999999998</v>
      </c>
      <c r="O891" s="47">
        <f t="shared" si="345"/>
        <v>172.26579999999998</v>
      </c>
      <c r="P891" s="164">
        <f t="shared" si="346"/>
        <v>2.0299999999999998</v>
      </c>
      <c r="Q891" s="165">
        <f t="shared" si="347"/>
        <v>172.26579999999998</v>
      </c>
      <c r="R891" s="166"/>
      <c r="S891" s="167">
        <f t="shared" si="324"/>
        <v>0</v>
      </c>
      <c r="T891" s="168">
        <f t="shared" si="325"/>
        <v>0</v>
      </c>
      <c r="U891" s="169"/>
      <c r="V891" s="170" t="s">
        <v>2455</v>
      </c>
      <c r="W891" s="169" t="s">
        <v>2487</v>
      </c>
      <c r="X891" s="160" t="s">
        <v>2469</v>
      </c>
      <c r="Y891" s="160"/>
      <c r="Z891" s="160" t="s">
        <v>2868</v>
      </c>
      <c r="AA891" s="171" t="s">
        <v>2463</v>
      </c>
    </row>
    <row r="892" spans="1:27" s="126" customFormat="1" hidden="1" x14ac:dyDescent="0.35">
      <c r="A892" s="144">
        <v>0</v>
      </c>
      <c r="B892" s="109" t="s">
        <v>1529</v>
      </c>
      <c r="C892" s="110" t="s">
        <v>39</v>
      </c>
      <c r="D892" s="109" t="s">
        <v>1469</v>
      </c>
      <c r="E892" s="111" t="s">
        <v>1521</v>
      </c>
      <c r="F892" s="111" t="s">
        <v>1522</v>
      </c>
      <c r="G892" s="111" t="s">
        <v>1530</v>
      </c>
      <c r="H892" s="112" t="s">
        <v>1472</v>
      </c>
      <c r="I892" s="113" t="s">
        <v>45</v>
      </c>
      <c r="J892" s="113"/>
      <c r="K892" s="113" t="s">
        <v>45</v>
      </c>
      <c r="L892" s="114" t="s">
        <v>2451</v>
      </c>
      <c r="M892" s="114">
        <v>40</v>
      </c>
      <c r="N892" s="148">
        <v>2.11</v>
      </c>
      <c r="O892" s="149">
        <f t="shared" si="345"/>
        <v>179.05459999999999</v>
      </c>
      <c r="P892" s="118">
        <f t="shared" si="346"/>
        <v>2.11</v>
      </c>
      <c r="Q892" s="119">
        <f t="shared" si="347"/>
        <v>179.05459999999999</v>
      </c>
      <c r="R892" s="120"/>
      <c r="S892" s="121">
        <f t="shared" si="324"/>
        <v>0</v>
      </c>
      <c r="T892" s="122">
        <f t="shared" si="325"/>
        <v>0</v>
      </c>
      <c r="U892" s="123"/>
      <c r="V892" s="124" t="s">
        <v>2455</v>
      </c>
      <c r="W892" s="123" t="s">
        <v>2487</v>
      </c>
      <c r="X892" s="115" t="s">
        <v>2469</v>
      </c>
      <c r="Y892" s="115"/>
      <c r="Z892" s="115" t="s">
        <v>2869</v>
      </c>
      <c r="AA892" s="125" t="s">
        <v>2463</v>
      </c>
    </row>
    <row r="893" spans="1:27" s="172" customFormat="1" x14ac:dyDescent="0.35">
      <c r="A893" s="157">
        <v>40</v>
      </c>
      <c r="B893" s="158" t="s">
        <v>1531</v>
      </c>
      <c r="C893" s="159" t="s">
        <v>39</v>
      </c>
      <c r="D893" s="158" t="s">
        <v>1469</v>
      </c>
      <c r="E893" s="173" t="s">
        <v>1521</v>
      </c>
      <c r="F893" s="173" t="s">
        <v>1522</v>
      </c>
      <c r="G893" s="173" t="s">
        <v>1532</v>
      </c>
      <c r="H893" s="174" t="s">
        <v>1472</v>
      </c>
      <c r="I893" s="175" t="s">
        <v>45</v>
      </c>
      <c r="J893" s="175"/>
      <c r="K893" s="175" t="s">
        <v>45</v>
      </c>
      <c r="L893" s="163" t="s">
        <v>2451</v>
      </c>
      <c r="M893" s="163">
        <v>40</v>
      </c>
      <c r="N893" s="46">
        <v>2.0299999999999998</v>
      </c>
      <c r="O893" s="47">
        <f t="shared" si="345"/>
        <v>172.26579999999998</v>
      </c>
      <c r="P893" s="164">
        <f t="shared" si="346"/>
        <v>2.0299999999999998</v>
      </c>
      <c r="Q893" s="165">
        <f t="shared" si="347"/>
        <v>172.26579999999998</v>
      </c>
      <c r="R893" s="166"/>
      <c r="S893" s="167">
        <f t="shared" si="324"/>
        <v>0</v>
      </c>
      <c r="T893" s="168">
        <f t="shared" si="325"/>
        <v>0</v>
      </c>
      <c r="U893" s="169"/>
      <c r="V893" s="170" t="s">
        <v>2455</v>
      </c>
      <c r="W893" s="169" t="s">
        <v>2487</v>
      </c>
      <c r="X893" s="160" t="s">
        <v>2469</v>
      </c>
      <c r="Y893" s="160"/>
      <c r="Z893" s="160" t="s">
        <v>2870</v>
      </c>
      <c r="AA893" s="171" t="s">
        <v>2463</v>
      </c>
    </row>
    <row r="894" spans="1:27" s="172" customFormat="1" x14ac:dyDescent="0.35">
      <c r="A894" s="157">
        <v>80</v>
      </c>
      <c r="B894" s="158" t="s">
        <v>1533</v>
      </c>
      <c r="C894" s="159" t="s">
        <v>39</v>
      </c>
      <c r="D894" s="158" t="s">
        <v>1469</v>
      </c>
      <c r="E894" s="173" t="s">
        <v>1521</v>
      </c>
      <c r="F894" s="173" t="s">
        <v>1522</v>
      </c>
      <c r="G894" s="173" t="s">
        <v>1534</v>
      </c>
      <c r="H894" s="174" t="s">
        <v>1472</v>
      </c>
      <c r="I894" s="175" t="s">
        <v>45</v>
      </c>
      <c r="J894" s="175"/>
      <c r="K894" s="175" t="s">
        <v>45</v>
      </c>
      <c r="L894" s="163" t="s">
        <v>2451</v>
      </c>
      <c r="M894" s="163">
        <v>40</v>
      </c>
      <c r="N894" s="46">
        <v>2.0299999999999998</v>
      </c>
      <c r="O894" s="47">
        <f t="shared" si="345"/>
        <v>172.26579999999998</v>
      </c>
      <c r="P894" s="164">
        <f t="shared" si="346"/>
        <v>2.0299999999999998</v>
      </c>
      <c r="Q894" s="165">
        <f t="shared" si="347"/>
        <v>172.26579999999998</v>
      </c>
      <c r="R894" s="166"/>
      <c r="S894" s="167">
        <f t="shared" si="324"/>
        <v>0</v>
      </c>
      <c r="T894" s="168">
        <f t="shared" si="325"/>
        <v>0</v>
      </c>
      <c r="U894" s="169"/>
      <c r="V894" s="170" t="s">
        <v>2455</v>
      </c>
      <c r="W894" s="169" t="s">
        <v>2487</v>
      </c>
      <c r="X894" s="160" t="s">
        <v>2469</v>
      </c>
      <c r="Y894" s="160"/>
      <c r="Z894" s="160" t="s">
        <v>2871</v>
      </c>
      <c r="AA894" s="171" t="s">
        <v>2463</v>
      </c>
    </row>
    <row r="895" spans="1:27" s="126" customFormat="1" hidden="1" x14ac:dyDescent="0.35">
      <c r="A895" s="144">
        <v>0</v>
      </c>
      <c r="B895" s="109" t="s">
        <v>1535</v>
      </c>
      <c r="C895" s="110" t="s">
        <v>208</v>
      </c>
      <c r="D895" s="109" t="s">
        <v>1469</v>
      </c>
      <c r="E895" s="111" t="s">
        <v>1536</v>
      </c>
      <c r="F895" s="111" t="s">
        <v>1537</v>
      </c>
      <c r="G895" s="111" t="s">
        <v>45</v>
      </c>
      <c r="H895" s="112" t="s">
        <v>1472</v>
      </c>
      <c r="I895" s="113" t="s">
        <v>45</v>
      </c>
      <c r="J895" s="113"/>
      <c r="K895" s="113" t="s">
        <v>45</v>
      </c>
      <c r="L895" s="114" t="s">
        <v>2452</v>
      </c>
      <c r="M895" s="114">
        <v>24</v>
      </c>
      <c r="N895" s="150">
        <f t="shared" ref="N895:N896" si="348">O895/$R$8</f>
        <v>1.9443789771388169</v>
      </c>
      <c r="O895" s="149">
        <v>165</v>
      </c>
      <c r="P895" s="130">
        <f t="shared" si="346"/>
        <v>1.9443789771388169</v>
      </c>
      <c r="Q895" s="131">
        <f t="shared" si="347"/>
        <v>165</v>
      </c>
      <c r="R895" s="120"/>
      <c r="S895" s="121">
        <f t="shared" si="324"/>
        <v>0</v>
      </c>
      <c r="T895" s="122">
        <f t="shared" si="325"/>
        <v>0</v>
      </c>
      <c r="U895" s="123"/>
      <c r="V895" s="124" t="s">
        <v>2455</v>
      </c>
      <c r="W895" s="114" t="s">
        <v>2487</v>
      </c>
      <c r="X895" s="115" t="s">
        <v>2469</v>
      </c>
      <c r="Y895" s="115"/>
      <c r="Z895" s="115" t="s">
        <v>2872</v>
      </c>
      <c r="AA895" s="125" t="s">
        <v>2463</v>
      </c>
    </row>
    <row r="896" spans="1:27" s="172" customFormat="1" x14ac:dyDescent="0.35">
      <c r="A896" s="157">
        <v>72</v>
      </c>
      <c r="B896" s="158" t="s">
        <v>1538</v>
      </c>
      <c r="C896" s="159" t="s">
        <v>208</v>
      </c>
      <c r="D896" s="158" t="s">
        <v>1469</v>
      </c>
      <c r="E896" s="173" t="s">
        <v>1539</v>
      </c>
      <c r="F896" s="173" t="s">
        <v>1540</v>
      </c>
      <c r="G896" s="173" t="s">
        <v>1541</v>
      </c>
      <c r="H896" s="174" t="s">
        <v>1472</v>
      </c>
      <c r="I896" s="175" t="s">
        <v>45</v>
      </c>
      <c r="J896" s="175"/>
      <c r="K896" s="175" t="s">
        <v>45</v>
      </c>
      <c r="L896" s="163" t="s">
        <v>2452</v>
      </c>
      <c r="M896" s="163">
        <v>24</v>
      </c>
      <c r="N896" s="49">
        <f t="shared" si="348"/>
        <v>2.3214706575536179</v>
      </c>
      <c r="O896" s="47">
        <v>197</v>
      </c>
      <c r="P896" s="176">
        <f t="shared" si="346"/>
        <v>2.3214706575536179</v>
      </c>
      <c r="Q896" s="177">
        <f t="shared" si="347"/>
        <v>197</v>
      </c>
      <c r="R896" s="166"/>
      <c r="S896" s="167">
        <f t="shared" si="324"/>
        <v>0</v>
      </c>
      <c r="T896" s="168">
        <f t="shared" si="325"/>
        <v>0</v>
      </c>
      <c r="U896" s="169"/>
      <c r="V896" s="170" t="s">
        <v>2455</v>
      </c>
      <c r="W896" s="169" t="s">
        <v>2487</v>
      </c>
      <c r="X896" s="160" t="s">
        <v>2472</v>
      </c>
      <c r="Y896" s="160"/>
      <c r="Z896" s="160" t="s">
        <v>2873</v>
      </c>
      <c r="AA896" s="171" t="s">
        <v>2463</v>
      </c>
    </row>
    <row r="897" spans="1:27" s="172" customFormat="1" x14ac:dyDescent="0.35">
      <c r="A897" s="157">
        <v>75</v>
      </c>
      <c r="B897" s="158" t="s">
        <v>1542</v>
      </c>
      <c r="C897" s="159" t="s">
        <v>39</v>
      </c>
      <c r="D897" s="158" t="s">
        <v>1469</v>
      </c>
      <c r="E897" s="173" t="s">
        <v>1543</v>
      </c>
      <c r="F897" s="173" t="s">
        <v>1540</v>
      </c>
      <c r="G897" s="173" t="s">
        <v>1544</v>
      </c>
      <c r="H897" s="174" t="s">
        <v>1076</v>
      </c>
      <c r="I897" s="175" t="s">
        <v>45</v>
      </c>
      <c r="J897" s="175"/>
      <c r="K897" s="175" t="s">
        <v>45</v>
      </c>
      <c r="L897" s="163" t="s">
        <v>2451</v>
      </c>
      <c r="M897" s="163">
        <v>25</v>
      </c>
      <c r="N897" s="46">
        <v>3.57</v>
      </c>
      <c r="O897" s="47">
        <f>N897*$R$8</f>
        <v>302.9502</v>
      </c>
      <c r="P897" s="164">
        <f t="shared" ref="P897:P901" si="349">IF($R$9="-",N897,IF($R$9="в кассу предприятия",N897,IF($R$9="на р/счет.",N897*1.075,"-")))</f>
        <v>3.57</v>
      </c>
      <c r="Q897" s="165">
        <f t="shared" ref="Q897:Q901" si="350">IF($R$9="-",O897,IF($R$9="в кассу предприятия",O897,IF($R$9="на р/счет.",O897*1.075,"-")))</f>
        <v>302.9502</v>
      </c>
      <c r="R897" s="166"/>
      <c r="S897" s="167">
        <f t="shared" si="324"/>
        <v>0</v>
      </c>
      <c r="T897" s="168">
        <f t="shared" si="325"/>
        <v>0</v>
      </c>
      <c r="U897" s="169"/>
      <c r="V897" s="170" t="s">
        <v>2455</v>
      </c>
      <c r="W897" s="169" t="s">
        <v>2487</v>
      </c>
      <c r="X897" s="160" t="s">
        <v>2472</v>
      </c>
      <c r="Y897" s="160"/>
      <c r="Z897" s="160" t="s">
        <v>2874</v>
      </c>
      <c r="AA897" s="171" t="s">
        <v>2463</v>
      </c>
    </row>
    <row r="898" spans="1:27" s="126" customFormat="1" hidden="1" x14ac:dyDescent="0.35">
      <c r="A898" s="144">
        <v>0</v>
      </c>
      <c r="B898" s="109" t="s">
        <v>1545</v>
      </c>
      <c r="C898" s="127" t="s">
        <v>208</v>
      </c>
      <c r="D898" s="109" t="s">
        <v>1469</v>
      </c>
      <c r="E898" s="132" t="s">
        <v>1546</v>
      </c>
      <c r="F898" s="132" t="s">
        <v>1547</v>
      </c>
      <c r="G898" s="132" t="s">
        <v>1548</v>
      </c>
      <c r="H898" s="133" t="s">
        <v>1472</v>
      </c>
      <c r="I898" s="134" t="s">
        <v>45</v>
      </c>
      <c r="J898" s="134"/>
      <c r="K898" s="134" t="s">
        <v>45</v>
      </c>
      <c r="L898" s="114" t="s">
        <v>2452</v>
      </c>
      <c r="M898" s="114">
        <v>24</v>
      </c>
      <c r="N898" s="151">
        <f t="shared" ref="N898:N901" si="351">O898/$R$8</f>
        <v>1.9443789771388169</v>
      </c>
      <c r="O898" s="149">
        <v>165</v>
      </c>
      <c r="P898" s="135">
        <f t="shared" si="349"/>
        <v>1.9443789771388169</v>
      </c>
      <c r="Q898" s="136">
        <f t="shared" si="350"/>
        <v>165</v>
      </c>
      <c r="R898" s="120"/>
      <c r="S898" s="121">
        <f t="shared" si="324"/>
        <v>0</v>
      </c>
      <c r="T898" s="122">
        <f t="shared" si="325"/>
        <v>0</v>
      </c>
      <c r="U898" s="129"/>
      <c r="V898" s="124" t="s">
        <v>2455</v>
      </c>
      <c r="W898" s="129" t="s">
        <v>2487</v>
      </c>
      <c r="X898" s="115" t="s">
        <v>2469</v>
      </c>
      <c r="Y898" s="115"/>
      <c r="Z898" s="115" t="s">
        <v>2875</v>
      </c>
      <c r="AA898" s="125" t="s">
        <v>2463</v>
      </c>
    </row>
    <row r="899" spans="1:27" s="126" customFormat="1" hidden="1" x14ac:dyDescent="0.35">
      <c r="A899" s="144">
        <v>0</v>
      </c>
      <c r="B899" s="109" t="s">
        <v>1549</v>
      </c>
      <c r="C899" s="127" t="s">
        <v>208</v>
      </c>
      <c r="D899" s="109" t="s">
        <v>1469</v>
      </c>
      <c r="E899" s="132" t="s">
        <v>1546</v>
      </c>
      <c r="F899" s="132" t="s">
        <v>1547</v>
      </c>
      <c r="G899" s="132" t="s">
        <v>1550</v>
      </c>
      <c r="H899" s="133" t="s">
        <v>1472</v>
      </c>
      <c r="I899" s="134" t="s">
        <v>45</v>
      </c>
      <c r="J899" s="134"/>
      <c r="K899" s="134" t="s">
        <v>45</v>
      </c>
      <c r="L899" s="114" t="s">
        <v>2452</v>
      </c>
      <c r="M899" s="114">
        <v>24</v>
      </c>
      <c r="N899" s="151">
        <f t="shared" si="351"/>
        <v>1.9443789771388169</v>
      </c>
      <c r="O899" s="149">
        <v>165</v>
      </c>
      <c r="P899" s="135">
        <f t="shared" si="349"/>
        <v>1.9443789771388169</v>
      </c>
      <c r="Q899" s="136">
        <f t="shared" si="350"/>
        <v>165</v>
      </c>
      <c r="R899" s="120"/>
      <c r="S899" s="121">
        <f t="shared" si="324"/>
        <v>0</v>
      </c>
      <c r="T899" s="122">
        <f t="shared" si="325"/>
        <v>0</v>
      </c>
      <c r="U899" s="129"/>
      <c r="V899" s="124" t="s">
        <v>2455</v>
      </c>
      <c r="W899" s="129" t="s">
        <v>2487</v>
      </c>
      <c r="X899" s="115" t="s">
        <v>2469</v>
      </c>
      <c r="Y899" s="115"/>
      <c r="Z899" s="115" t="s">
        <v>2876</v>
      </c>
      <c r="AA899" s="125" t="s">
        <v>2463</v>
      </c>
    </row>
    <row r="900" spans="1:27" s="172" customFormat="1" x14ac:dyDescent="0.35">
      <c r="A900" s="157">
        <v>72</v>
      </c>
      <c r="B900" s="158" t="s">
        <v>1551</v>
      </c>
      <c r="C900" s="159" t="s">
        <v>208</v>
      </c>
      <c r="D900" s="158" t="s">
        <v>1469</v>
      </c>
      <c r="E900" s="173" t="s">
        <v>1552</v>
      </c>
      <c r="F900" s="173" t="s">
        <v>1553</v>
      </c>
      <c r="G900" s="173" t="s">
        <v>1554</v>
      </c>
      <c r="H900" s="174" t="s">
        <v>1472</v>
      </c>
      <c r="I900" s="175" t="s">
        <v>45</v>
      </c>
      <c r="J900" s="175"/>
      <c r="K900" s="175" t="s">
        <v>45</v>
      </c>
      <c r="L900" s="163" t="s">
        <v>2452</v>
      </c>
      <c r="M900" s="163">
        <v>24</v>
      </c>
      <c r="N900" s="49">
        <f t="shared" si="351"/>
        <v>1.9443789771388169</v>
      </c>
      <c r="O900" s="47">
        <v>165</v>
      </c>
      <c r="P900" s="176">
        <f t="shared" si="349"/>
        <v>1.9443789771388169</v>
      </c>
      <c r="Q900" s="177">
        <f t="shared" si="350"/>
        <v>165</v>
      </c>
      <c r="R900" s="166"/>
      <c r="S900" s="167">
        <f t="shared" si="324"/>
        <v>0</v>
      </c>
      <c r="T900" s="168">
        <f t="shared" si="325"/>
        <v>0</v>
      </c>
      <c r="U900" s="169"/>
      <c r="V900" s="170" t="s">
        <v>2455</v>
      </c>
      <c r="W900" s="169" t="s">
        <v>2487</v>
      </c>
      <c r="X900" s="160" t="s">
        <v>2472</v>
      </c>
      <c r="Y900" s="160" t="s">
        <v>3044</v>
      </c>
      <c r="Z900" s="160" t="s">
        <v>2877</v>
      </c>
      <c r="AA900" s="171" t="s">
        <v>2463</v>
      </c>
    </row>
    <row r="901" spans="1:27" s="172" customFormat="1" x14ac:dyDescent="0.35">
      <c r="A901" s="157">
        <v>96</v>
      </c>
      <c r="B901" s="158" t="s">
        <v>1555</v>
      </c>
      <c r="C901" s="159" t="s">
        <v>208</v>
      </c>
      <c r="D901" s="158" t="s">
        <v>1469</v>
      </c>
      <c r="E901" s="173" t="s">
        <v>1556</v>
      </c>
      <c r="F901" s="173" t="s">
        <v>1557</v>
      </c>
      <c r="G901" s="173" t="s">
        <v>1558</v>
      </c>
      <c r="H901" s="174" t="s">
        <v>1472</v>
      </c>
      <c r="I901" s="175" t="s">
        <v>45</v>
      </c>
      <c r="J901" s="175"/>
      <c r="K901" s="175" t="s">
        <v>45</v>
      </c>
      <c r="L901" s="163" t="s">
        <v>2452</v>
      </c>
      <c r="M901" s="163">
        <v>24</v>
      </c>
      <c r="N901" s="49">
        <f t="shared" si="351"/>
        <v>1.9443789771388169</v>
      </c>
      <c r="O901" s="47">
        <v>165</v>
      </c>
      <c r="P901" s="176">
        <f t="shared" si="349"/>
        <v>1.9443789771388169</v>
      </c>
      <c r="Q901" s="177">
        <f t="shared" si="350"/>
        <v>165</v>
      </c>
      <c r="R901" s="166"/>
      <c r="S901" s="167">
        <f t="shared" ref="S901:S966" si="352">IF($R$9="","-",P901*R901)</f>
        <v>0</v>
      </c>
      <c r="T901" s="168">
        <f t="shared" ref="T901:T966" si="353">IF($R$9="","-",Q901*R901)</f>
        <v>0</v>
      </c>
      <c r="U901" s="169"/>
      <c r="V901" s="170" t="s">
        <v>2455</v>
      </c>
      <c r="W901" s="169" t="s">
        <v>2487</v>
      </c>
      <c r="X901" s="160" t="s">
        <v>2472</v>
      </c>
      <c r="Y901" s="160" t="s">
        <v>3045</v>
      </c>
      <c r="Z901" s="160" t="s">
        <v>2878</v>
      </c>
      <c r="AA901" s="171" t="s">
        <v>2463</v>
      </c>
    </row>
    <row r="902" spans="1:27" s="172" customFormat="1" x14ac:dyDescent="0.35">
      <c r="A902" s="157" t="s">
        <v>3900</v>
      </c>
      <c r="B902" s="158" t="s">
        <v>1559</v>
      </c>
      <c r="C902" s="159" t="s">
        <v>39</v>
      </c>
      <c r="D902" s="158" t="s">
        <v>1469</v>
      </c>
      <c r="E902" s="173" t="s">
        <v>1556</v>
      </c>
      <c r="F902" s="173" t="s">
        <v>1560</v>
      </c>
      <c r="G902" s="173" t="s">
        <v>45</v>
      </c>
      <c r="H902" s="174" t="s">
        <v>1076</v>
      </c>
      <c r="I902" s="175" t="s">
        <v>45</v>
      </c>
      <c r="J902" s="175"/>
      <c r="K902" s="175" t="s">
        <v>45</v>
      </c>
      <c r="L902" s="163" t="s">
        <v>2451</v>
      </c>
      <c r="M902" s="163">
        <v>25</v>
      </c>
      <c r="N902" s="46">
        <v>3.11</v>
      </c>
      <c r="O902" s="47">
        <f>N902*$R$8</f>
        <v>263.91460000000001</v>
      </c>
      <c r="P902" s="164">
        <f t="shared" ref="P902:P908" si="354">IF($R$9="-",N902,IF($R$9="в кассу предприятия",N902,IF($R$9="на р/счет.",N902*1.075,"-")))</f>
        <v>3.11</v>
      </c>
      <c r="Q902" s="165">
        <f t="shared" ref="Q902:Q908" si="355">IF($R$9="-",O902,IF($R$9="в кассу предприятия",O902,IF($R$9="на р/счет.",O902*1.075,"-")))</f>
        <v>263.91460000000001</v>
      </c>
      <c r="R902" s="166"/>
      <c r="S902" s="167">
        <f t="shared" si="352"/>
        <v>0</v>
      </c>
      <c r="T902" s="168">
        <f t="shared" si="353"/>
        <v>0</v>
      </c>
      <c r="U902" s="169"/>
      <c r="V902" s="170" t="s">
        <v>2455</v>
      </c>
      <c r="W902" s="169" t="s">
        <v>2487</v>
      </c>
      <c r="X902" s="160" t="s">
        <v>2472</v>
      </c>
      <c r="Y902" s="160"/>
      <c r="Z902" s="160" t="s">
        <v>2879</v>
      </c>
      <c r="AA902" s="171" t="s">
        <v>2463</v>
      </c>
    </row>
    <row r="903" spans="1:27" s="126" customFormat="1" hidden="1" x14ac:dyDescent="0.35">
      <c r="A903" s="144">
        <v>0</v>
      </c>
      <c r="B903" s="109" t="s">
        <v>1561</v>
      </c>
      <c r="C903" s="110" t="s">
        <v>208</v>
      </c>
      <c r="D903" s="109" t="s">
        <v>1469</v>
      </c>
      <c r="E903" s="111" t="s">
        <v>1562</v>
      </c>
      <c r="F903" s="111" t="s">
        <v>1563</v>
      </c>
      <c r="G903" s="111" t="s">
        <v>1564</v>
      </c>
      <c r="H903" s="112" t="s">
        <v>1472</v>
      </c>
      <c r="I903" s="113" t="s">
        <v>45</v>
      </c>
      <c r="J903" s="113"/>
      <c r="K903" s="113" t="s">
        <v>45</v>
      </c>
      <c r="L903" s="114" t="s">
        <v>2452</v>
      </c>
      <c r="M903" s="114">
        <v>24</v>
      </c>
      <c r="N903" s="150">
        <f t="shared" ref="N903:N908" si="356">O903/$R$8</f>
        <v>1.9443789771388169</v>
      </c>
      <c r="O903" s="149">
        <v>165</v>
      </c>
      <c r="P903" s="130">
        <f t="shared" si="354"/>
        <v>1.9443789771388169</v>
      </c>
      <c r="Q903" s="131">
        <f t="shared" si="355"/>
        <v>165</v>
      </c>
      <c r="R903" s="120"/>
      <c r="S903" s="121">
        <f t="shared" si="352"/>
        <v>0</v>
      </c>
      <c r="T903" s="122">
        <f t="shared" si="353"/>
        <v>0</v>
      </c>
      <c r="U903" s="123"/>
      <c r="V903" s="124" t="s">
        <v>2455</v>
      </c>
      <c r="W903" s="114" t="s">
        <v>2487</v>
      </c>
      <c r="X903" s="115" t="s">
        <v>2472</v>
      </c>
      <c r="Y903" s="115" t="s">
        <v>3046</v>
      </c>
      <c r="Z903" s="115" t="s">
        <v>2880</v>
      </c>
      <c r="AA903" s="125" t="s">
        <v>2463</v>
      </c>
    </row>
    <row r="904" spans="1:27" s="126" customFormat="1" hidden="1" x14ac:dyDescent="0.35">
      <c r="A904" s="144">
        <v>0</v>
      </c>
      <c r="B904" s="109" t="s">
        <v>1565</v>
      </c>
      <c r="C904" s="110" t="s">
        <v>208</v>
      </c>
      <c r="D904" s="109" t="s">
        <v>1469</v>
      </c>
      <c r="E904" s="111" t="s">
        <v>1562</v>
      </c>
      <c r="F904" s="111" t="s">
        <v>1563</v>
      </c>
      <c r="G904" s="111" t="s">
        <v>1566</v>
      </c>
      <c r="H904" s="112" t="s">
        <v>1472</v>
      </c>
      <c r="I904" s="113" t="s">
        <v>45</v>
      </c>
      <c r="J904" s="113"/>
      <c r="K904" s="113" t="s">
        <v>45</v>
      </c>
      <c r="L904" s="114" t="s">
        <v>2452</v>
      </c>
      <c r="M904" s="114">
        <v>24</v>
      </c>
      <c r="N904" s="150">
        <f t="shared" si="356"/>
        <v>1.9443789771388169</v>
      </c>
      <c r="O904" s="149">
        <v>165</v>
      </c>
      <c r="P904" s="130">
        <f t="shared" si="354"/>
        <v>1.9443789771388169</v>
      </c>
      <c r="Q904" s="131">
        <f t="shared" si="355"/>
        <v>165</v>
      </c>
      <c r="R904" s="120"/>
      <c r="S904" s="121">
        <f t="shared" si="352"/>
        <v>0</v>
      </c>
      <c r="T904" s="122">
        <f t="shared" si="353"/>
        <v>0</v>
      </c>
      <c r="U904" s="123"/>
      <c r="V904" s="124" t="s">
        <v>2455</v>
      </c>
      <c r="W904" s="114" t="s">
        <v>2487</v>
      </c>
      <c r="X904" s="115" t="s">
        <v>2472</v>
      </c>
      <c r="Y904" s="115" t="s">
        <v>3046</v>
      </c>
      <c r="Z904" s="115" t="s">
        <v>2881</v>
      </c>
      <c r="AA904" s="125" t="s">
        <v>2463</v>
      </c>
    </row>
    <row r="905" spans="1:27" s="172" customFormat="1" x14ac:dyDescent="0.35">
      <c r="A905" s="157">
        <v>72</v>
      </c>
      <c r="B905" s="158" t="s">
        <v>1567</v>
      </c>
      <c r="C905" s="159" t="s">
        <v>208</v>
      </c>
      <c r="D905" s="158" t="s">
        <v>1469</v>
      </c>
      <c r="E905" s="173" t="s">
        <v>1568</v>
      </c>
      <c r="F905" s="173" t="s">
        <v>1569</v>
      </c>
      <c r="G905" s="173" t="s">
        <v>45</v>
      </c>
      <c r="H905" s="174" t="s">
        <v>1472</v>
      </c>
      <c r="I905" s="175" t="s">
        <v>45</v>
      </c>
      <c r="J905" s="175"/>
      <c r="K905" s="175" t="s">
        <v>45</v>
      </c>
      <c r="L905" s="163" t="s">
        <v>2452</v>
      </c>
      <c r="M905" s="163">
        <v>24</v>
      </c>
      <c r="N905" s="49">
        <f t="shared" si="356"/>
        <v>1.9443789771388169</v>
      </c>
      <c r="O905" s="47">
        <v>165</v>
      </c>
      <c r="P905" s="176">
        <f t="shared" si="354"/>
        <v>1.9443789771388169</v>
      </c>
      <c r="Q905" s="177">
        <f t="shared" si="355"/>
        <v>165</v>
      </c>
      <c r="R905" s="166"/>
      <c r="S905" s="167">
        <f t="shared" si="352"/>
        <v>0</v>
      </c>
      <c r="T905" s="168">
        <f t="shared" si="353"/>
        <v>0</v>
      </c>
      <c r="U905" s="169"/>
      <c r="V905" s="170" t="s">
        <v>2455</v>
      </c>
      <c r="W905" s="169" t="s">
        <v>2487</v>
      </c>
      <c r="X905" s="160" t="s">
        <v>2472</v>
      </c>
      <c r="Y905" s="160" t="s">
        <v>3046</v>
      </c>
      <c r="Z905" s="160" t="s">
        <v>2882</v>
      </c>
      <c r="AA905" s="171" t="s">
        <v>2463</v>
      </c>
    </row>
    <row r="906" spans="1:27" s="126" customFormat="1" hidden="1" x14ac:dyDescent="0.35">
      <c r="A906" s="144">
        <v>0</v>
      </c>
      <c r="B906" s="109" t="s">
        <v>3164</v>
      </c>
      <c r="C906" s="127" t="s">
        <v>208</v>
      </c>
      <c r="D906" s="109" t="s">
        <v>1469</v>
      </c>
      <c r="E906" s="132" t="s">
        <v>1568</v>
      </c>
      <c r="F906" s="132" t="s">
        <v>1571</v>
      </c>
      <c r="G906" s="132" t="s">
        <v>3431</v>
      </c>
      <c r="H906" s="133" t="s">
        <v>3432</v>
      </c>
      <c r="I906" s="134"/>
      <c r="J906" s="134"/>
      <c r="K906" s="134"/>
      <c r="L906" s="114" t="s">
        <v>2452</v>
      </c>
      <c r="M906" s="114">
        <v>24</v>
      </c>
      <c r="N906" s="151">
        <f t="shared" si="356"/>
        <v>1.9443789771388169</v>
      </c>
      <c r="O906" s="149">
        <v>165</v>
      </c>
      <c r="P906" s="135">
        <f t="shared" si="354"/>
        <v>1.9443789771388169</v>
      </c>
      <c r="Q906" s="136">
        <f t="shared" si="355"/>
        <v>165</v>
      </c>
      <c r="R906" s="120"/>
      <c r="S906" s="121">
        <f t="shared" si="352"/>
        <v>0</v>
      </c>
      <c r="T906" s="122">
        <f t="shared" si="353"/>
        <v>0</v>
      </c>
      <c r="U906" s="129"/>
      <c r="V906" s="124" t="s">
        <v>2455</v>
      </c>
      <c r="W906" s="129"/>
      <c r="X906" s="115"/>
      <c r="Y906" s="115"/>
      <c r="Z906" s="115"/>
      <c r="AA906" s="125" t="s">
        <v>2463</v>
      </c>
    </row>
    <row r="907" spans="1:27" s="172" customFormat="1" x14ac:dyDescent="0.35">
      <c r="A907" s="157">
        <v>24</v>
      </c>
      <c r="B907" s="158" t="s">
        <v>3166</v>
      </c>
      <c r="C907" s="159" t="s">
        <v>208</v>
      </c>
      <c r="D907" s="158" t="s">
        <v>1469</v>
      </c>
      <c r="E907" s="173" t="s">
        <v>1568</v>
      </c>
      <c r="F907" s="173" t="s">
        <v>1571</v>
      </c>
      <c r="G907" s="173" t="s">
        <v>3433</v>
      </c>
      <c r="H907" s="174" t="s">
        <v>3432</v>
      </c>
      <c r="I907" s="175"/>
      <c r="J907" s="175"/>
      <c r="K907" s="175"/>
      <c r="L907" s="163" t="s">
        <v>2452</v>
      </c>
      <c r="M907" s="163">
        <v>24</v>
      </c>
      <c r="N907" s="49">
        <f t="shared" si="356"/>
        <v>1.9443789771388169</v>
      </c>
      <c r="O907" s="47">
        <v>165</v>
      </c>
      <c r="P907" s="176">
        <f t="shared" si="354"/>
        <v>1.9443789771388169</v>
      </c>
      <c r="Q907" s="177">
        <f t="shared" si="355"/>
        <v>165</v>
      </c>
      <c r="R907" s="166"/>
      <c r="S907" s="167">
        <f t="shared" si="352"/>
        <v>0</v>
      </c>
      <c r="T907" s="168">
        <f t="shared" si="353"/>
        <v>0</v>
      </c>
      <c r="U907" s="169"/>
      <c r="V907" s="170" t="s">
        <v>2455</v>
      </c>
      <c r="W907" s="169"/>
      <c r="X907" s="160"/>
      <c r="Y907" s="160"/>
      <c r="Z907" s="160"/>
      <c r="AA907" s="171" t="s">
        <v>2463</v>
      </c>
    </row>
    <row r="908" spans="1:27" s="126" customFormat="1" hidden="1" x14ac:dyDescent="0.35">
      <c r="A908" s="144">
        <v>0</v>
      </c>
      <c r="B908" s="109" t="s">
        <v>1570</v>
      </c>
      <c r="C908" s="110" t="s">
        <v>208</v>
      </c>
      <c r="D908" s="109" t="s">
        <v>1469</v>
      </c>
      <c r="E908" s="111" t="s">
        <v>1568</v>
      </c>
      <c r="F908" s="111" t="s">
        <v>1571</v>
      </c>
      <c r="G908" s="111" t="s">
        <v>1572</v>
      </c>
      <c r="H908" s="112" t="s">
        <v>1472</v>
      </c>
      <c r="I908" s="113" t="s">
        <v>45</v>
      </c>
      <c r="J908" s="113"/>
      <c r="K908" s="113" t="s">
        <v>45</v>
      </c>
      <c r="L908" s="114" t="s">
        <v>2452</v>
      </c>
      <c r="M908" s="114">
        <v>24</v>
      </c>
      <c r="N908" s="150">
        <f t="shared" si="356"/>
        <v>1.9443789771388169</v>
      </c>
      <c r="O908" s="149">
        <v>165</v>
      </c>
      <c r="P908" s="130">
        <f t="shared" si="354"/>
        <v>1.9443789771388169</v>
      </c>
      <c r="Q908" s="131">
        <f t="shared" si="355"/>
        <v>165</v>
      </c>
      <c r="R908" s="120"/>
      <c r="S908" s="121">
        <f t="shared" si="352"/>
        <v>0</v>
      </c>
      <c r="T908" s="122">
        <f t="shared" si="353"/>
        <v>0</v>
      </c>
      <c r="U908" s="123"/>
      <c r="V908" s="124" t="s">
        <v>2455</v>
      </c>
      <c r="W908" s="114" t="s">
        <v>2487</v>
      </c>
      <c r="X908" s="115" t="s">
        <v>2472</v>
      </c>
      <c r="Y908" s="115" t="s">
        <v>3046</v>
      </c>
      <c r="Z908" s="115" t="s">
        <v>2883</v>
      </c>
      <c r="AA908" s="125" t="s">
        <v>2463</v>
      </c>
    </row>
    <row r="909" spans="1:27" s="126" customFormat="1" hidden="1" x14ac:dyDescent="0.35">
      <c r="A909" s="144">
        <v>0</v>
      </c>
      <c r="B909" s="109" t="s">
        <v>1573</v>
      </c>
      <c r="C909" s="110" t="s">
        <v>39</v>
      </c>
      <c r="D909" s="109" t="s">
        <v>1469</v>
      </c>
      <c r="E909" s="111" t="s">
        <v>1568</v>
      </c>
      <c r="F909" s="111" t="s">
        <v>1571</v>
      </c>
      <c r="G909" s="111" t="s">
        <v>1574</v>
      </c>
      <c r="H909" s="112" t="s">
        <v>1472</v>
      </c>
      <c r="I909" s="113" t="s">
        <v>45</v>
      </c>
      <c r="J909" s="113"/>
      <c r="K909" s="113" t="s">
        <v>45</v>
      </c>
      <c r="L909" s="114" t="s">
        <v>2451</v>
      </c>
      <c r="M909" s="114">
        <v>40</v>
      </c>
      <c r="N909" s="148">
        <v>2.34</v>
      </c>
      <c r="O909" s="149">
        <f t="shared" ref="O909:O910" si="357">N909*$R$8</f>
        <v>198.57239999999999</v>
      </c>
      <c r="P909" s="118">
        <f t="shared" ref="P909:P910" si="358">IF($R$9="-",N909,IF($R$9="в кассу предприятия",N909,IF($R$9="на р/счет.",N909*1.075,"-")))</f>
        <v>2.34</v>
      </c>
      <c r="Q909" s="119">
        <f t="shared" ref="Q909:Q910" si="359">IF($R$9="-",O909,IF($R$9="в кассу предприятия",O909,IF($R$9="на р/счет.",O909*1.075,"-")))</f>
        <v>198.57239999999999</v>
      </c>
      <c r="R909" s="120"/>
      <c r="S909" s="121">
        <f t="shared" si="352"/>
        <v>0</v>
      </c>
      <c r="T909" s="122">
        <f t="shared" si="353"/>
        <v>0</v>
      </c>
      <c r="U909" s="123"/>
      <c r="V909" s="124" t="s">
        <v>2455</v>
      </c>
      <c r="W909" s="123" t="s">
        <v>2487</v>
      </c>
      <c r="X909" s="115" t="s">
        <v>2472</v>
      </c>
      <c r="Y909" s="115" t="s">
        <v>3046</v>
      </c>
      <c r="Z909" s="115" t="s">
        <v>2884</v>
      </c>
      <c r="AA909" s="125" t="s">
        <v>2463</v>
      </c>
    </row>
    <row r="910" spans="1:27" s="126" customFormat="1" hidden="1" x14ac:dyDescent="0.35">
      <c r="A910" s="144">
        <v>0</v>
      </c>
      <c r="B910" s="109" t="s">
        <v>1575</v>
      </c>
      <c r="C910" s="110" t="s">
        <v>39</v>
      </c>
      <c r="D910" s="109" t="s">
        <v>1469</v>
      </c>
      <c r="E910" s="111" t="s">
        <v>1568</v>
      </c>
      <c r="F910" s="111" t="s">
        <v>1571</v>
      </c>
      <c r="G910" s="111" t="s">
        <v>1576</v>
      </c>
      <c r="H910" s="112" t="s">
        <v>1472</v>
      </c>
      <c r="I910" s="113" t="s">
        <v>45</v>
      </c>
      <c r="J910" s="113"/>
      <c r="K910" s="113" t="s">
        <v>45</v>
      </c>
      <c r="L910" s="114" t="s">
        <v>2451</v>
      </c>
      <c r="M910" s="114">
        <v>40</v>
      </c>
      <c r="N910" s="148">
        <v>2.34</v>
      </c>
      <c r="O910" s="149">
        <f t="shared" si="357"/>
        <v>198.57239999999999</v>
      </c>
      <c r="P910" s="118">
        <f t="shared" si="358"/>
        <v>2.34</v>
      </c>
      <c r="Q910" s="119">
        <f t="shared" si="359"/>
        <v>198.57239999999999</v>
      </c>
      <c r="R910" s="120"/>
      <c r="S910" s="121">
        <f t="shared" si="352"/>
        <v>0</v>
      </c>
      <c r="T910" s="122">
        <f t="shared" si="353"/>
        <v>0</v>
      </c>
      <c r="U910" s="123"/>
      <c r="V910" s="124" t="s">
        <v>2455</v>
      </c>
      <c r="W910" s="114" t="s">
        <v>2487</v>
      </c>
      <c r="X910" s="115" t="s">
        <v>2472</v>
      </c>
      <c r="Y910" s="115" t="s">
        <v>3046</v>
      </c>
      <c r="Z910" s="115" t="s">
        <v>2885</v>
      </c>
      <c r="AA910" s="125" t="s">
        <v>2463</v>
      </c>
    </row>
    <row r="911" spans="1:27" s="172" customFormat="1" x14ac:dyDescent="0.35">
      <c r="A911" s="157">
        <v>24</v>
      </c>
      <c r="B911" s="158" t="s">
        <v>3165</v>
      </c>
      <c r="C911" s="159" t="s">
        <v>208</v>
      </c>
      <c r="D911" s="158" t="s">
        <v>1469</v>
      </c>
      <c r="E911" s="173" t="s">
        <v>1568</v>
      </c>
      <c r="F911" s="173" t="s">
        <v>1571</v>
      </c>
      <c r="G911" s="173" t="s">
        <v>1578</v>
      </c>
      <c r="H911" s="174" t="s">
        <v>3432</v>
      </c>
      <c r="I911" s="175"/>
      <c r="J911" s="175"/>
      <c r="K911" s="175"/>
      <c r="L911" s="163" t="s">
        <v>2452</v>
      </c>
      <c r="M911" s="163">
        <v>24</v>
      </c>
      <c r="N911" s="49">
        <f>O911/$R$8</f>
        <v>1.9443789771388169</v>
      </c>
      <c r="O911" s="47">
        <v>165</v>
      </c>
      <c r="P911" s="176">
        <f>IF($R$9="-",N911,IF($R$9="в кассу предприятия",N911,IF($R$9="на р/счет.",N911*1.075,"-")))</f>
        <v>1.9443789771388169</v>
      </c>
      <c r="Q911" s="177">
        <f>IF($R$9="-",O911,IF($R$9="в кассу предприятия",O911,IF($R$9="на р/счет.",O911*1.075,"-")))</f>
        <v>165</v>
      </c>
      <c r="R911" s="166"/>
      <c r="S911" s="167">
        <f t="shared" si="352"/>
        <v>0</v>
      </c>
      <c r="T911" s="168">
        <f t="shared" si="353"/>
        <v>0</v>
      </c>
      <c r="U911" s="169"/>
      <c r="V911" s="170" t="s">
        <v>2455</v>
      </c>
      <c r="W911" s="169"/>
      <c r="X911" s="160"/>
      <c r="Y911" s="160"/>
      <c r="Z911" s="160" t="s">
        <v>2886</v>
      </c>
      <c r="AA911" s="171" t="s">
        <v>2463</v>
      </c>
    </row>
    <row r="912" spans="1:27" s="172" customFormat="1" x14ac:dyDescent="0.35">
      <c r="A912" s="157">
        <v>26</v>
      </c>
      <c r="B912" s="158" t="s">
        <v>1577</v>
      </c>
      <c r="C912" s="159" t="s">
        <v>39</v>
      </c>
      <c r="D912" s="158" t="s">
        <v>1469</v>
      </c>
      <c r="E912" s="173" t="s">
        <v>1568</v>
      </c>
      <c r="F912" s="173" t="s">
        <v>1571</v>
      </c>
      <c r="G912" s="173" t="s">
        <v>1578</v>
      </c>
      <c r="H912" s="174" t="s">
        <v>1076</v>
      </c>
      <c r="I912" s="175" t="s">
        <v>45</v>
      </c>
      <c r="J912" s="175"/>
      <c r="K912" s="175" t="s">
        <v>45</v>
      </c>
      <c r="L912" s="163" t="s">
        <v>2451</v>
      </c>
      <c r="M912" s="163">
        <v>25</v>
      </c>
      <c r="N912" s="46">
        <v>3.11</v>
      </c>
      <c r="O912" s="47">
        <f>N912*$R$8</f>
        <v>263.91460000000001</v>
      </c>
      <c r="P912" s="164">
        <f t="shared" ref="P912" si="360">IF($R$9="-",N912,IF($R$9="в кассу предприятия",N912,IF($R$9="на р/счет.",N912*1.075,"-")))</f>
        <v>3.11</v>
      </c>
      <c r="Q912" s="165">
        <f t="shared" ref="Q912" si="361">IF($R$9="-",O912,IF($R$9="в кассу предприятия",O912,IF($R$9="на р/счет.",O912*1.075,"-")))</f>
        <v>263.91460000000001</v>
      </c>
      <c r="R912" s="166"/>
      <c r="S912" s="167">
        <f t="shared" si="352"/>
        <v>0</v>
      </c>
      <c r="T912" s="168">
        <f t="shared" si="353"/>
        <v>0</v>
      </c>
      <c r="U912" s="169"/>
      <c r="V912" s="170" t="s">
        <v>2455</v>
      </c>
      <c r="W912" s="169" t="s">
        <v>2487</v>
      </c>
      <c r="X912" s="160" t="s">
        <v>2472</v>
      </c>
      <c r="Y912" s="160" t="s">
        <v>3046</v>
      </c>
      <c r="Z912" s="160" t="s">
        <v>2886</v>
      </c>
      <c r="AA912" s="171" t="s">
        <v>2463</v>
      </c>
    </row>
    <row r="913" spans="1:27" s="126" customFormat="1" hidden="1" x14ac:dyDescent="0.35">
      <c r="A913" s="144">
        <v>0</v>
      </c>
      <c r="B913" s="109" t="s">
        <v>1579</v>
      </c>
      <c r="C913" s="110" t="s">
        <v>208</v>
      </c>
      <c r="D913" s="109" t="s">
        <v>1469</v>
      </c>
      <c r="E913" s="111" t="s">
        <v>1568</v>
      </c>
      <c r="F913" s="111" t="s">
        <v>1571</v>
      </c>
      <c r="G913" s="111" t="s">
        <v>1580</v>
      </c>
      <c r="H913" s="112" t="s">
        <v>1472</v>
      </c>
      <c r="I913" s="113" t="s">
        <v>45</v>
      </c>
      <c r="J913" s="113"/>
      <c r="K913" s="113" t="s">
        <v>45</v>
      </c>
      <c r="L913" s="114" t="s">
        <v>2452</v>
      </c>
      <c r="M913" s="114">
        <v>24</v>
      </c>
      <c r="N913" s="150">
        <f>O913/$R$8</f>
        <v>1.9443789771388169</v>
      </c>
      <c r="O913" s="149">
        <v>165</v>
      </c>
      <c r="P913" s="130">
        <f>IF($R$9="-",N913,IF($R$9="в кассу предприятия",N913,IF($R$9="на р/счет.",N913*1.075,"-")))</f>
        <v>1.9443789771388169</v>
      </c>
      <c r="Q913" s="131">
        <f>IF($R$9="-",O913,IF($R$9="в кассу предприятия",O913,IF($R$9="на р/счет.",O913*1.075,"-")))</f>
        <v>165</v>
      </c>
      <c r="R913" s="120"/>
      <c r="S913" s="121">
        <f t="shared" si="352"/>
        <v>0</v>
      </c>
      <c r="T913" s="122">
        <f t="shared" si="353"/>
        <v>0</v>
      </c>
      <c r="U913" s="123"/>
      <c r="V913" s="124" t="s">
        <v>2455</v>
      </c>
      <c r="W913" s="114" t="s">
        <v>2487</v>
      </c>
      <c r="X913" s="115" t="s">
        <v>2472</v>
      </c>
      <c r="Y913" s="115" t="s">
        <v>3046</v>
      </c>
      <c r="Z913" s="115" t="s">
        <v>2887</v>
      </c>
      <c r="AA913" s="125" t="s">
        <v>2463</v>
      </c>
    </row>
    <row r="914" spans="1:27" s="172" customFormat="1" x14ac:dyDescent="0.35">
      <c r="A914" s="157">
        <v>69</v>
      </c>
      <c r="B914" s="158" t="s">
        <v>1581</v>
      </c>
      <c r="C914" s="159" t="s">
        <v>39</v>
      </c>
      <c r="D914" s="158" t="s">
        <v>1469</v>
      </c>
      <c r="E914" s="173" t="s">
        <v>1568</v>
      </c>
      <c r="F914" s="173" t="s">
        <v>1571</v>
      </c>
      <c r="G914" s="173" t="s">
        <v>1580</v>
      </c>
      <c r="H914" s="174" t="s">
        <v>1076</v>
      </c>
      <c r="I914" s="175" t="s">
        <v>45</v>
      </c>
      <c r="J914" s="175"/>
      <c r="K914" s="175" t="s">
        <v>45</v>
      </c>
      <c r="L914" s="163" t="s">
        <v>2451</v>
      </c>
      <c r="M914" s="163">
        <v>25</v>
      </c>
      <c r="N914" s="46">
        <v>3.11</v>
      </c>
      <c r="O914" s="47">
        <f t="shared" ref="O914:O915" si="362">N914*$R$8</f>
        <v>263.91460000000001</v>
      </c>
      <c r="P914" s="164">
        <f t="shared" ref="P914:P915" si="363">IF($R$9="-",N914,IF($R$9="в кассу предприятия",N914,IF($R$9="на р/счет.",N914*1.075,"-")))</f>
        <v>3.11</v>
      </c>
      <c r="Q914" s="165">
        <f t="shared" ref="Q914:Q915" si="364">IF($R$9="-",O914,IF($R$9="в кассу предприятия",O914,IF($R$9="на р/счет.",O914*1.075,"-")))</f>
        <v>263.91460000000001</v>
      </c>
      <c r="R914" s="166"/>
      <c r="S914" s="167">
        <f t="shared" si="352"/>
        <v>0</v>
      </c>
      <c r="T914" s="168">
        <f t="shared" si="353"/>
        <v>0</v>
      </c>
      <c r="U914" s="169"/>
      <c r="V914" s="170" t="s">
        <v>2455</v>
      </c>
      <c r="W914" s="169" t="s">
        <v>2487</v>
      </c>
      <c r="X914" s="160" t="s">
        <v>2472</v>
      </c>
      <c r="Y914" s="160" t="s">
        <v>3046</v>
      </c>
      <c r="Z914" s="160" t="s">
        <v>2888</v>
      </c>
      <c r="AA914" s="171" t="s">
        <v>2463</v>
      </c>
    </row>
    <row r="915" spans="1:27" s="172" customFormat="1" x14ac:dyDescent="0.35">
      <c r="A915" s="157" t="s">
        <v>3900</v>
      </c>
      <c r="B915" s="158" t="s">
        <v>1582</v>
      </c>
      <c r="C915" s="159" t="s">
        <v>39</v>
      </c>
      <c r="D915" s="158" t="s">
        <v>1469</v>
      </c>
      <c r="E915" s="173" t="s">
        <v>1583</v>
      </c>
      <c r="F915" s="173" t="s">
        <v>1584</v>
      </c>
      <c r="G915" s="173" t="s">
        <v>1585</v>
      </c>
      <c r="H915" s="174" t="s">
        <v>1076</v>
      </c>
      <c r="I915" s="175" t="s">
        <v>45</v>
      </c>
      <c r="J915" s="175"/>
      <c r="K915" s="175" t="s">
        <v>45</v>
      </c>
      <c r="L915" s="163" t="s">
        <v>2451</v>
      </c>
      <c r="M915" s="163">
        <v>25</v>
      </c>
      <c r="N915" s="46">
        <v>3.11</v>
      </c>
      <c r="O915" s="47">
        <f t="shared" si="362"/>
        <v>263.91460000000001</v>
      </c>
      <c r="P915" s="164">
        <f t="shared" si="363"/>
        <v>3.11</v>
      </c>
      <c r="Q915" s="165">
        <f t="shared" si="364"/>
        <v>263.91460000000001</v>
      </c>
      <c r="R915" s="166"/>
      <c r="S915" s="167">
        <f t="shared" si="352"/>
        <v>0</v>
      </c>
      <c r="T915" s="168">
        <f t="shared" si="353"/>
        <v>0</v>
      </c>
      <c r="U915" s="169"/>
      <c r="V915" s="170" t="s">
        <v>2455</v>
      </c>
      <c r="W915" s="169" t="s">
        <v>2487</v>
      </c>
      <c r="X915" s="160" t="s">
        <v>2472</v>
      </c>
      <c r="Y915" s="160" t="s">
        <v>3046</v>
      </c>
      <c r="Z915" s="160" t="s">
        <v>2889</v>
      </c>
      <c r="AA915" s="171" t="s">
        <v>2463</v>
      </c>
    </row>
    <row r="916" spans="1:27" s="126" customFormat="1" hidden="1" x14ac:dyDescent="0.35">
      <c r="A916" s="144">
        <v>0</v>
      </c>
      <c r="B916" s="109" t="s">
        <v>1586</v>
      </c>
      <c r="C916" s="110" t="s">
        <v>208</v>
      </c>
      <c r="D916" s="109" t="s">
        <v>1469</v>
      </c>
      <c r="E916" s="111" t="s">
        <v>1587</v>
      </c>
      <c r="F916" s="111" t="s">
        <v>1588</v>
      </c>
      <c r="G916" s="111" t="s">
        <v>45</v>
      </c>
      <c r="H916" s="112" t="s">
        <v>1472</v>
      </c>
      <c r="I916" s="113" t="s">
        <v>45</v>
      </c>
      <c r="J916" s="113"/>
      <c r="K916" s="113" t="s">
        <v>45</v>
      </c>
      <c r="L916" s="114" t="s">
        <v>2452</v>
      </c>
      <c r="M916" s="114">
        <v>24</v>
      </c>
      <c r="N916" s="150">
        <f>O916/$R$8</f>
        <v>1.9443789771388169</v>
      </c>
      <c r="O916" s="149">
        <v>165</v>
      </c>
      <c r="P916" s="130">
        <f>IF($R$9="-",N916,IF($R$9="в кассу предприятия",N916,IF($R$9="на р/счет.",N916*1.075,"-")))</f>
        <v>1.9443789771388169</v>
      </c>
      <c r="Q916" s="131">
        <f>IF($R$9="-",O916,IF($R$9="в кассу предприятия",O916,IF($R$9="на р/счет.",O916*1.075,"-")))</f>
        <v>165</v>
      </c>
      <c r="R916" s="120"/>
      <c r="S916" s="121">
        <f t="shared" si="352"/>
        <v>0</v>
      </c>
      <c r="T916" s="122">
        <f t="shared" si="353"/>
        <v>0</v>
      </c>
      <c r="U916" s="123"/>
      <c r="V916" s="124" t="s">
        <v>2455</v>
      </c>
      <c r="W916" s="114" t="s">
        <v>2487</v>
      </c>
      <c r="X916" s="115" t="s">
        <v>2472</v>
      </c>
      <c r="Y916" s="115"/>
      <c r="Z916" s="115" t="s">
        <v>2890</v>
      </c>
      <c r="AA916" s="125" t="s">
        <v>2463</v>
      </c>
    </row>
    <row r="917" spans="1:27" s="126" customFormat="1" hidden="1" x14ac:dyDescent="0.35">
      <c r="A917" s="144">
        <v>0</v>
      </c>
      <c r="B917" s="109" t="s">
        <v>3180</v>
      </c>
      <c r="C917" s="110" t="s">
        <v>39</v>
      </c>
      <c r="D917" s="109" t="s">
        <v>1469</v>
      </c>
      <c r="E917" s="111" t="s">
        <v>3434</v>
      </c>
      <c r="F917" s="111" t="s">
        <v>3435</v>
      </c>
      <c r="G917" s="111" t="s">
        <v>3436</v>
      </c>
      <c r="H917" s="112" t="s">
        <v>1076</v>
      </c>
      <c r="I917" s="113"/>
      <c r="J917" s="113"/>
      <c r="K917" s="113"/>
      <c r="L917" s="114" t="s">
        <v>2451</v>
      </c>
      <c r="M917" s="114">
        <v>25</v>
      </c>
      <c r="N917" s="148">
        <v>3.11</v>
      </c>
      <c r="O917" s="149">
        <f>N917*$R$8</f>
        <v>263.91460000000001</v>
      </c>
      <c r="P917" s="118">
        <f t="shared" ref="P917" si="365">IF($R$9="-",N917,IF($R$9="в кассу предприятия",N917,IF($R$9="на р/счет.",N917*1.075,"-")))</f>
        <v>3.11</v>
      </c>
      <c r="Q917" s="119">
        <f t="shared" ref="Q917" si="366">IF($R$9="-",O917,IF($R$9="в кассу предприятия",O917,IF($R$9="на р/счет.",O917*1.075,"-")))</f>
        <v>263.91460000000001</v>
      </c>
      <c r="R917" s="120"/>
      <c r="S917" s="121">
        <f t="shared" si="352"/>
        <v>0</v>
      </c>
      <c r="T917" s="122">
        <f t="shared" si="353"/>
        <v>0</v>
      </c>
      <c r="U917" s="123"/>
      <c r="V917" s="124" t="s">
        <v>2455</v>
      </c>
      <c r="W917" s="123"/>
      <c r="X917" s="115"/>
      <c r="Y917" s="115"/>
      <c r="Z917" s="115"/>
      <c r="AA917" s="125" t="s">
        <v>2463</v>
      </c>
    </row>
    <row r="918" spans="1:27" s="126" customFormat="1" hidden="1" x14ac:dyDescent="0.35">
      <c r="A918" s="144">
        <v>0</v>
      </c>
      <c r="B918" s="109" t="s">
        <v>1589</v>
      </c>
      <c r="C918" s="110" t="s">
        <v>208</v>
      </c>
      <c r="D918" s="109" t="s">
        <v>1469</v>
      </c>
      <c r="E918" s="111" t="s">
        <v>1590</v>
      </c>
      <c r="F918" s="111" t="s">
        <v>1591</v>
      </c>
      <c r="G918" s="111" t="s">
        <v>1592</v>
      </c>
      <c r="H918" s="112" t="s">
        <v>1472</v>
      </c>
      <c r="I918" s="113" t="s">
        <v>45</v>
      </c>
      <c r="J918" s="113"/>
      <c r="K918" s="113" t="s">
        <v>45</v>
      </c>
      <c r="L918" s="114" t="s">
        <v>2452</v>
      </c>
      <c r="M918" s="114">
        <v>24</v>
      </c>
      <c r="N918" s="151">
        <f>O918/$R$8</f>
        <v>1.9443789771388169</v>
      </c>
      <c r="O918" s="149">
        <v>165</v>
      </c>
      <c r="P918" s="130">
        <f>IF($R$9="-",N918,IF($R$9="в кассу предприятия",N918,IF($R$9="на р/счет.",N918*1.075,"-")))</f>
        <v>1.9443789771388169</v>
      </c>
      <c r="Q918" s="131">
        <f>IF($R$9="-",O918,IF($R$9="в кассу предприятия",O918,IF($R$9="на р/счет.",O918*1.075,"-")))</f>
        <v>165</v>
      </c>
      <c r="R918" s="120"/>
      <c r="S918" s="121">
        <f t="shared" si="352"/>
        <v>0</v>
      </c>
      <c r="T918" s="122">
        <f t="shared" si="353"/>
        <v>0</v>
      </c>
      <c r="U918" s="123"/>
      <c r="V918" s="124" t="s">
        <v>2455</v>
      </c>
      <c r="W918" s="123" t="s">
        <v>2487</v>
      </c>
      <c r="X918" s="115" t="s">
        <v>2472</v>
      </c>
      <c r="Y918" s="115" t="s">
        <v>3043</v>
      </c>
      <c r="Z918" s="115" t="s">
        <v>2891</v>
      </c>
      <c r="AA918" s="125" t="s">
        <v>2463</v>
      </c>
    </row>
    <row r="919" spans="1:27" s="172" customFormat="1" x14ac:dyDescent="0.35">
      <c r="A919" s="157">
        <v>31</v>
      </c>
      <c r="B919" s="158" t="s">
        <v>1593</v>
      </c>
      <c r="C919" s="159" t="s">
        <v>39</v>
      </c>
      <c r="D919" s="158" t="s">
        <v>1469</v>
      </c>
      <c r="E919" s="173" t="s">
        <v>1594</v>
      </c>
      <c r="F919" s="173" t="s">
        <v>1595</v>
      </c>
      <c r="G919" s="173" t="s">
        <v>1596</v>
      </c>
      <c r="H919" s="174" t="s">
        <v>1076</v>
      </c>
      <c r="I919" s="175" t="s">
        <v>45</v>
      </c>
      <c r="J919" s="175"/>
      <c r="K919" s="175" t="s">
        <v>45</v>
      </c>
      <c r="L919" s="163" t="s">
        <v>2451</v>
      </c>
      <c r="M919" s="163">
        <v>25</v>
      </c>
      <c r="N919" s="46">
        <v>4.6399999999999997</v>
      </c>
      <c r="O919" s="47">
        <f>N919*$R$8</f>
        <v>393.75039999999996</v>
      </c>
      <c r="P919" s="164">
        <f t="shared" ref="P919:P923" si="367">IF($R$9="-",N919,IF($R$9="в кассу предприятия",N919,IF($R$9="на р/счет.",N919*1.075,"-")))</f>
        <v>4.6399999999999997</v>
      </c>
      <c r="Q919" s="165">
        <f t="shared" ref="Q919:Q923" si="368">IF($R$9="-",O919,IF($R$9="в кассу предприятия",O919,IF($R$9="на р/счет.",O919*1.075,"-")))</f>
        <v>393.75039999999996</v>
      </c>
      <c r="R919" s="166"/>
      <c r="S919" s="167">
        <f t="shared" si="352"/>
        <v>0</v>
      </c>
      <c r="T919" s="168">
        <f t="shared" si="353"/>
        <v>0</v>
      </c>
      <c r="U919" s="169"/>
      <c r="V919" s="170" t="s">
        <v>2455</v>
      </c>
      <c r="W919" s="169" t="s">
        <v>2487</v>
      </c>
      <c r="X919" s="160" t="s">
        <v>2469</v>
      </c>
      <c r="Y919" s="160"/>
      <c r="Z919" s="160" t="s">
        <v>2892</v>
      </c>
      <c r="AA919" s="171" t="s">
        <v>2463</v>
      </c>
    </row>
    <row r="920" spans="1:27" s="172" customFormat="1" x14ac:dyDescent="0.35">
      <c r="A920" s="157" t="s">
        <v>3900</v>
      </c>
      <c r="B920" s="158" t="s">
        <v>3167</v>
      </c>
      <c r="C920" s="159" t="s">
        <v>208</v>
      </c>
      <c r="D920" s="158" t="s">
        <v>1469</v>
      </c>
      <c r="E920" s="173" t="s">
        <v>3437</v>
      </c>
      <c r="F920" s="173" t="s">
        <v>3438</v>
      </c>
      <c r="G920" s="173" t="s">
        <v>3439</v>
      </c>
      <c r="H920" s="174" t="s">
        <v>3432</v>
      </c>
      <c r="I920" s="175"/>
      <c r="J920" s="175"/>
      <c r="K920" s="175"/>
      <c r="L920" s="163" t="s">
        <v>2452</v>
      </c>
      <c r="M920" s="163">
        <v>24</v>
      </c>
      <c r="N920" s="49">
        <f t="shared" ref="N920:N923" si="369">O920/$R$8</f>
        <v>2.7103464529813812</v>
      </c>
      <c r="O920" s="47">
        <v>230</v>
      </c>
      <c r="P920" s="176">
        <f t="shared" si="367"/>
        <v>2.7103464529813812</v>
      </c>
      <c r="Q920" s="177">
        <f t="shared" si="368"/>
        <v>230</v>
      </c>
      <c r="R920" s="166"/>
      <c r="S920" s="167">
        <f t="shared" si="352"/>
        <v>0</v>
      </c>
      <c r="T920" s="168">
        <f t="shared" si="353"/>
        <v>0</v>
      </c>
      <c r="U920" s="169"/>
      <c r="V920" s="170" t="s">
        <v>2455</v>
      </c>
      <c r="W920" s="169"/>
      <c r="X920" s="160"/>
      <c r="Y920" s="160"/>
      <c r="Z920" s="160"/>
      <c r="AA920" s="171" t="s">
        <v>2463</v>
      </c>
    </row>
    <row r="921" spans="1:27" s="172" customFormat="1" x14ac:dyDescent="0.35">
      <c r="A921" s="157" t="s">
        <v>3900</v>
      </c>
      <c r="B921" s="158" t="s">
        <v>3168</v>
      </c>
      <c r="C921" s="159" t="s">
        <v>208</v>
      </c>
      <c r="D921" s="158" t="s">
        <v>1469</v>
      </c>
      <c r="E921" s="173" t="s">
        <v>3440</v>
      </c>
      <c r="F921" s="173" t="s">
        <v>3441</v>
      </c>
      <c r="G921" s="173" t="s">
        <v>3442</v>
      </c>
      <c r="H921" s="174" t="s">
        <v>3432</v>
      </c>
      <c r="I921" s="175"/>
      <c r="J921" s="175"/>
      <c r="K921" s="175"/>
      <c r="L921" s="163" t="s">
        <v>2452</v>
      </c>
      <c r="M921" s="163">
        <v>24</v>
      </c>
      <c r="N921" s="49">
        <f t="shared" si="369"/>
        <v>2.7103464529813812</v>
      </c>
      <c r="O921" s="47">
        <v>230</v>
      </c>
      <c r="P921" s="176">
        <f t="shared" si="367"/>
        <v>2.7103464529813812</v>
      </c>
      <c r="Q921" s="177">
        <f t="shared" si="368"/>
        <v>230</v>
      </c>
      <c r="R921" s="166"/>
      <c r="S921" s="167">
        <f t="shared" si="352"/>
        <v>0</v>
      </c>
      <c r="T921" s="168">
        <f t="shared" si="353"/>
        <v>0</v>
      </c>
      <c r="U921" s="169"/>
      <c r="V921" s="170" t="s">
        <v>2455</v>
      </c>
      <c r="W921" s="169"/>
      <c r="X921" s="160"/>
      <c r="Y921" s="160"/>
      <c r="Z921" s="160"/>
      <c r="AA921" s="171" t="s">
        <v>2463</v>
      </c>
    </row>
    <row r="922" spans="1:27" s="172" customFormat="1" x14ac:dyDescent="0.35">
      <c r="A922" s="157" t="s">
        <v>3900</v>
      </c>
      <c r="B922" s="158" t="s">
        <v>3169</v>
      </c>
      <c r="C922" s="159" t="s">
        <v>208</v>
      </c>
      <c r="D922" s="158" t="s">
        <v>1469</v>
      </c>
      <c r="E922" s="173" t="s">
        <v>3440</v>
      </c>
      <c r="F922" s="173" t="s">
        <v>3441</v>
      </c>
      <c r="G922" s="173" t="s">
        <v>3443</v>
      </c>
      <c r="H922" s="174" t="s">
        <v>3432</v>
      </c>
      <c r="I922" s="175"/>
      <c r="J922" s="175"/>
      <c r="K922" s="175"/>
      <c r="L922" s="163" t="s">
        <v>2452</v>
      </c>
      <c r="M922" s="163">
        <v>24</v>
      </c>
      <c r="N922" s="49">
        <f t="shared" si="369"/>
        <v>2.7103464529813812</v>
      </c>
      <c r="O922" s="47">
        <v>230</v>
      </c>
      <c r="P922" s="176">
        <f t="shared" si="367"/>
        <v>2.7103464529813812</v>
      </c>
      <c r="Q922" s="177">
        <f t="shared" si="368"/>
        <v>230</v>
      </c>
      <c r="R922" s="166"/>
      <c r="S922" s="167">
        <f t="shared" si="352"/>
        <v>0</v>
      </c>
      <c r="T922" s="168">
        <f t="shared" si="353"/>
        <v>0</v>
      </c>
      <c r="U922" s="169"/>
      <c r="V922" s="170" t="s">
        <v>2455</v>
      </c>
      <c r="W922" s="169"/>
      <c r="X922" s="160"/>
      <c r="Y922" s="160"/>
      <c r="Z922" s="160"/>
      <c r="AA922" s="171" t="s">
        <v>2463</v>
      </c>
    </row>
    <row r="923" spans="1:27" s="126" customFormat="1" hidden="1" x14ac:dyDescent="0.35">
      <c r="A923" s="144">
        <v>0</v>
      </c>
      <c r="B923" s="109" t="s">
        <v>1597</v>
      </c>
      <c r="C923" s="110" t="s">
        <v>208</v>
      </c>
      <c r="D923" s="109" t="s">
        <v>1469</v>
      </c>
      <c r="E923" s="111" t="s">
        <v>1598</v>
      </c>
      <c r="F923" s="111" t="s">
        <v>1599</v>
      </c>
      <c r="G923" s="111" t="s">
        <v>1600</v>
      </c>
      <c r="H923" s="112" t="s">
        <v>1472</v>
      </c>
      <c r="I923" s="113" t="s">
        <v>45</v>
      </c>
      <c r="J923" s="113"/>
      <c r="K923" s="113" t="s">
        <v>45</v>
      </c>
      <c r="L923" s="114" t="s">
        <v>2452</v>
      </c>
      <c r="M923" s="114">
        <v>24</v>
      </c>
      <c r="N923" s="150">
        <f t="shared" si="369"/>
        <v>2.3214706575536179</v>
      </c>
      <c r="O923" s="149">
        <v>197</v>
      </c>
      <c r="P923" s="130">
        <f t="shared" si="367"/>
        <v>2.3214706575536179</v>
      </c>
      <c r="Q923" s="131">
        <f t="shared" si="368"/>
        <v>197</v>
      </c>
      <c r="R923" s="120"/>
      <c r="S923" s="121">
        <f t="shared" si="352"/>
        <v>0</v>
      </c>
      <c r="T923" s="122">
        <f t="shared" si="353"/>
        <v>0</v>
      </c>
      <c r="U923" s="123"/>
      <c r="V923" s="124" t="s">
        <v>2455</v>
      </c>
      <c r="W923" s="114" t="s">
        <v>2487</v>
      </c>
      <c r="X923" s="115" t="s">
        <v>2469</v>
      </c>
      <c r="Y923" s="115"/>
      <c r="Z923" s="115" t="s">
        <v>2893</v>
      </c>
      <c r="AA923" s="125" t="s">
        <v>2463</v>
      </c>
    </row>
    <row r="924" spans="1:27" s="172" customFormat="1" x14ac:dyDescent="0.35">
      <c r="A924" s="157" t="s">
        <v>3900</v>
      </c>
      <c r="B924" s="158" t="s">
        <v>1601</v>
      </c>
      <c r="C924" s="159" t="s">
        <v>39</v>
      </c>
      <c r="D924" s="158" t="s">
        <v>1469</v>
      </c>
      <c r="E924" s="173" t="s">
        <v>1598</v>
      </c>
      <c r="F924" s="173" t="s">
        <v>1599</v>
      </c>
      <c r="G924" s="173" t="s">
        <v>1602</v>
      </c>
      <c r="H924" s="174" t="s">
        <v>1076</v>
      </c>
      <c r="I924" s="175" t="s">
        <v>45</v>
      </c>
      <c r="J924" s="175"/>
      <c r="K924" s="175" t="s">
        <v>45</v>
      </c>
      <c r="L924" s="163" t="s">
        <v>2451</v>
      </c>
      <c r="M924" s="163">
        <v>25</v>
      </c>
      <c r="N924" s="46">
        <v>2.96</v>
      </c>
      <c r="O924" s="47">
        <f>N924*$R$8</f>
        <v>251.18559999999999</v>
      </c>
      <c r="P924" s="164">
        <f t="shared" ref="P924:P926" si="370">IF($R$9="-",N924,IF($R$9="в кассу предприятия",N924,IF($R$9="на р/счет.",N924*1.075,"-")))</f>
        <v>2.96</v>
      </c>
      <c r="Q924" s="165">
        <f t="shared" ref="Q924:Q926" si="371">IF($R$9="-",O924,IF($R$9="в кассу предприятия",O924,IF($R$9="на р/счет.",O924*1.075,"-")))</f>
        <v>251.18559999999999</v>
      </c>
      <c r="R924" s="166"/>
      <c r="S924" s="167">
        <f t="shared" si="352"/>
        <v>0</v>
      </c>
      <c r="T924" s="168">
        <f t="shared" si="353"/>
        <v>0</v>
      </c>
      <c r="U924" s="169"/>
      <c r="V924" s="170" t="s">
        <v>2455</v>
      </c>
      <c r="W924" s="169" t="s">
        <v>2487</v>
      </c>
      <c r="X924" s="160" t="s">
        <v>2469</v>
      </c>
      <c r="Y924" s="160"/>
      <c r="Z924" s="160" t="s">
        <v>2894</v>
      </c>
      <c r="AA924" s="171" t="s">
        <v>2463</v>
      </c>
    </row>
    <row r="925" spans="1:27" s="126" customFormat="1" hidden="1" x14ac:dyDescent="0.35">
      <c r="A925" s="144">
        <v>0</v>
      </c>
      <c r="B925" s="109" t="s">
        <v>1603</v>
      </c>
      <c r="C925" s="110" t="s">
        <v>208</v>
      </c>
      <c r="D925" s="109" t="s">
        <v>1469</v>
      </c>
      <c r="E925" s="111" t="s">
        <v>1598</v>
      </c>
      <c r="F925" s="111" t="s">
        <v>1599</v>
      </c>
      <c r="G925" s="111" t="s">
        <v>1604</v>
      </c>
      <c r="H925" s="112" t="s">
        <v>1472</v>
      </c>
      <c r="I925" s="113" t="s">
        <v>45</v>
      </c>
      <c r="J925" s="113"/>
      <c r="K925" s="113" t="s">
        <v>45</v>
      </c>
      <c r="L925" s="114" t="s">
        <v>2452</v>
      </c>
      <c r="M925" s="114">
        <v>24</v>
      </c>
      <c r="N925" s="150">
        <f t="shared" ref="N925:N926" si="372">O925/$R$8</f>
        <v>2.3214706575536179</v>
      </c>
      <c r="O925" s="149">
        <v>197</v>
      </c>
      <c r="P925" s="130">
        <f t="shared" si="370"/>
        <v>2.3214706575536179</v>
      </c>
      <c r="Q925" s="131">
        <f t="shared" si="371"/>
        <v>197</v>
      </c>
      <c r="R925" s="120"/>
      <c r="S925" s="121">
        <f t="shared" si="352"/>
        <v>0</v>
      </c>
      <c r="T925" s="122">
        <f t="shared" si="353"/>
        <v>0</v>
      </c>
      <c r="U925" s="123"/>
      <c r="V925" s="124" t="s">
        <v>2455</v>
      </c>
      <c r="W925" s="114" t="s">
        <v>2487</v>
      </c>
      <c r="X925" s="115" t="s">
        <v>2469</v>
      </c>
      <c r="Y925" s="115"/>
      <c r="Z925" s="115" t="s">
        <v>2895</v>
      </c>
      <c r="AA925" s="125" t="s">
        <v>2463</v>
      </c>
    </row>
    <row r="926" spans="1:27" s="126" customFormat="1" hidden="1" x14ac:dyDescent="0.35">
      <c r="A926" s="144">
        <v>0</v>
      </c>
      <c r="B926" s="109" t="s">
        <v>1605</v>
      </c>
      <c r="C926" s="110" t="s">
        <v>208</v>
      </c>
      <c r="D926" s="109" t="s">
        <v>1469</v>
      </c>
      <c r="E926" s="111" t="s">
        <v>1606</v>
      </c>
      <c r="F926" s="111" t="s">
        <v>1607</v>
      </c>
      <c r="G926" s="111" t="s">
        <v>1608</v>
      </c>
      <c r="H926" s="112" t="s">
        <v>1472</v>
      </c>
      <c r="I926" s="113" t="s">
        <v>45</v>
      </c>
      <c r="J926" s="113"/>
      <c r="K926" s="113" t="s">
        <v>45</v>
      </c>
      <c r="L926" s="114" t="s">
        <v>2452</v>
      </c>
      <c r="M926" s="114">
        <v>24</v>
      </c>
      <c r="N926" s="150">
        <f t="shared" si="372"/>
        <v>2.3214706575536179</v>
      </c>
      <c r="O926" s="149">
        <v>197</v>
      </c>
      <c r="P926" s="130">
        <f t="shared" si="370"/>
        <v>2.3214706575536179</v>
      </c>
      <c r="Q926" s="131">
        <f t="shared" si="371"/>
        <v>197</v>
      </c>
      <c r="R926" s="120"/>
      <c r="S926" s="121">
        <f t="shared" si="352"/>
        <v>0</v>
      </c>
      <c r="T926" s="122">
        <f t="shared" si="353"/>
        <v>0</v>
      </c>
      <c r="U926" s="123"/>
      <c r="V926" s="124" t="s">
        <v>2455</v>
      </c>
      <c r="W926" s="114" t="s">
        <v>2487</v>
      </c>
      <c r="X926" s="115" t="s">
        <v>2469</v>
      </c>
      <c r="Y926" s="115"/>
      <c r="Z926" s="115" t="s">
        <v>2896</v>
      </c>
      <c r="AA926" s="125" t="s">
        <v>2463</v>
      </c>
    </row>
    <row r="927" spans="1:27" s="172" customFormat="1" x14ac:dyDescent="0.35">
      <c r="A927" s="157">
        <v>50</v>
      </c>
      <c r="B927" s="158" t="s">
        <v>1609</v>
      </c>
      <c r="C927" s="159" t="s">
        <v>39</v>
      </c>
      <c r="D927" s="158" t="s">
        <v>1469</v>
      </c>
      <c r="E927" s="173" t="s">
        <v>1610</v>
      </c>
      <c r="F927" s="173" t="s">
        <v>1611</v>
      </c>
      <c r="G927" s="173" t="s">
        <v>1612</v>
      </c>
      <c r="H927" s="174" t="s">
        <v>1076</v>
      </c>
      <c r="I927" s="175" t="s">
        <v>45</v>
      </c>
      <c r="J927" s="175"/>
      <c r="K927" s="175" t="s">
        <v>45</v>
      </c>
      <c r="L927" s="163" t="s">
        <v>2451</v>
      </c>
      <c r="M927" s="163">
        <v>25</v>
      </c>
      <c r="N927" s="46">
        <v>3.34</v>
      </c>
      <c r="O927" s="47">
        <f t="shared" ref="O927:O928" si="373">N927*$R$8</f>
        <v>283.43239999999997</v>
      </c>
      <c r="P927" s="164">
        <f t="shared" ref="P927:P928" si="374">IF($R$9="-",N927,IF($R$9="в кассу предприятия",N927,IF($R$9="на р/счет.",N927*1.075,"-")))</f>
        <v>3.34</v>
      </c>
      <c r="Q927" s="165">
        <f t="shared" ref="Q927:Q928" si="375">IF($R$9="-",O927,IF($R$9="в кассу предприятия",O927,IF($R$9="на р/счет.",O927*1.075,"-")))</f>
        <v>283.43239999999997</v>
      </c>
      <c r="R927" s="166"/>
      <c r="S927" s="167">
        <f t="shared" si="352"/>
        <v>0</v>
      </c>
      <c r="T927" s="168">
        <f t="shared" si="353"/>
        <v>0</v>
      </c>
      <c r="U927" s="169"/>
      <c r="V927" s="170" t="s">
        <v>2455</v>
      </c>
      <c r="W927" s="169" t="s">
        <v>2487</v>
      </c>
      <c r="X927" s="160" t="s">
        <v>2472</v>
      </c>
      <c r="Y927" s="160" t="s">
        <v>3045</v>
      </c>
      <c r="Z927" s="160" t="s">
        <v>2897</v>
      </c>
      <c r="AA927" s="171" t="s">
        <v>2463</v>
      </c>
    </row>
    <row r="928" spans="1:27" s="126" customFormat="1" hidden="1" x14ac:dyDescent="0.35">
      <c r="A928" s="144">
        <v>0</v>
      </c>
      <c r="B928" s="109" t="s">
        <v>1613</v>
      </c>
      <c r="C928" s="127" t="s">
        <v>39</v>
      </c>
      <c r="D928" s="109" t="s">
        <v>1469</v>
      </c>
      <c r="E928" s="132" t="s">
        <v>1614</v>
      </c>
      <c r="F928" s="132" t="s">
        <v>1615</v>
      </c>
      <c r="G928" s="132" t="s">
        <v>1616</v>
      </c>
      <c r="H928" s="133" t="s">
        <v>1472</v>
      </c>
      <c r="I928" s="134" t="s">
        <v>45</v>
      </c>
      <c r="J928" s="134"/>
      <c r="K928" s="134" t="s">
        <v>45</v>
      </c>
      <c r="L928" s="114" t="s">
        <v>2451</v>
      </c>
      <c r="M928" s="114">
        <v>40</v>
      </c>
      <c r="N928" s="148">
        <v>3.34</v>
      </c>
      <c r="O928" s="149">
        <f t="shared" si="373"/>
        <v>283.43239999999997</v>
      </c>
      <c r="P928" s="128">
        <f t="shared" si="374"/>
        <v>3.34</v>
      </c>
      <c r="Q928" s="119">
        <f t="shared" si="375"/>
        <v>283.43239999999997</v>
      </c>
      <c r="R928" s="120"/>
      <c r="S928" s="121">
        <f t="shared" si="352"/>
        <v>0</v>
      </c>
      <c r="T928" s="122">
        <f t="shared" si="353"/>
        <v>0</v>
      </c>
      <c r="U928" s="129"/>
      <c r="V928" s="124" t="s">
        <v>2455</v>
      </c>
      <c r="W928" s="129" t="s">
        <v>2487</v>
      </c>
      <c r="X928" s="132" t="s">
        <v>2464</v>
      </c>
      <c r="Y928" s="115" t="s">
        <v>3043</v>
      </c>
      <c r="Z928" s="115" t="s">
        <v>2898</v>
      </c>
      <c r="AA928" s="125" t="s">
        <v>2463</v>
      </c>
    </row>
    <row r="929" spans="1:27" s="172" customFormat="1" x14ac:dyDescent="0.35">
      <c r="A929" s="157" t="s">
        <v>3900</v>
      </c>
      <c r="B929" s="158" t="s">
        <v>1617</v>
      </c>
      <c r="C929" s="159" t="s">
        <v>208</v>
      </c>
      <c r="D929" s="158" t="s">
        <v>1469</v>
      </c>
      <c r="E929" s="173" t="s">
        <v>1618</v>
      </c>
      <c r="F929" s="173" t="s">
        <v>1619</v>
      </c>
      <c r="G929" s="173" t="s">
        <v>1620</v>
      </c>
      <c r="H929" s="174" t="s">
        <v>1472</v>
      </c>
      <c r="I929" s="175" t="s">
        <v>45</v>
      </c>
      <c r="J929" s="175"/>
      <c r="K929" s="175" t="s">
        <v>45</v>
      </c>
      <c r="L929" s="163" t="s">
        <v>2452</v>
      </c>
      <c r="M929" s="163">
        <v>24</v>
      </c>
      <c r="N929" s="49">
        <f>O929/$R$8</f>
        <v>1.9443789771388169</v>
      </c>
      <c r="O929" s="47">
        <v>165</v>
      </c>
      <c r="P929" s="176">
        <f>IF($R$9="-",N929,IF($R$9="в кассу предприятия",N929,IF($R$9="на р/счет.",N929*1.075,"-")))</f>
        <v>1.9443789771388169</v>
      </c>
      <c r="Q929" s="177">
        <f>IF($R$9="-",O929,IF($R$9="в кассу предприятия",O929,IF($R$9="на р/счет.",O929*1.075,"-")))</f>
        <v>165</v>
      </c>
      <c r="R929" s="166"/>
      <c r="S929" s="167">
        <f t="shared" si="352"/>
        <v>0</v>
      </c>
      <c r="T929" s="168">
        <f t="shared" si="353"/>
        <v>0</v>
      </c>
      <c r="U929" s="169"/>
      <c r="V929" s="170" t="s">
        <v>2455</v>
      </c>
      <c r="W929" s="169" t="s">
        <v>2487</v>
      </c>
      <c r="X929" s="173" t="s">
        <v>2464</v>
      </c>
      <c r="Y929" s="160" t="s">
        <v>3047</v>
      </c>
      <c r="Z929" s="160" t="s">
        <v>2899</v>
      </c>
      <c r="AA929" s="171" t="s">
        <v>2463</v>
      </c>
    </row>
    <row r="930" spans="1:27" s="172" customFormat="1" x14ac:dyDescent="0.35">
      <c r="A930" s="157" t="s">
        <v>3900</v>
      </c>
      <c r="B930" s="158" t="s">
        <v>1621</v>
      </c>
      <c r="C930" s="159" t="s">
        <v>39</v>
      </c>
      <c r="D930" s="158" t="s">
        <v>1469</v>
      </c>
      <c r="E930" s="173" t="s">
        <v>1622</v>
      </c>
      <c r="F930" s="173" t="s">
        <v>1623</v>
      </c>
      <c r="G930" s="173" t="s">
        <v>1624</v>
      </c>
      <c r="H930" s="174" t="s">
        <v>1076</v>
      </c>
      <c r="I930" s="175" t="s">
        <v>45</v>
      </c>
      <c r="J930" s="175"/>
      <c r="K930" s="175" t="s">
        <v>45</v>
      </c>
      <c r="L930" s="163" t="s">
        <v>2451</v>
      </c>
      <c r="M930" s="163">
        <v>25</v>
      </c>
      <c r="N930" s="46">
        <v>2.96</v>
      </c>
      <c r="O930" s="47">
        <f t="shared" ref="O930:O932" si="376">N930*$R$8</f>
        <v>251.18559999999999</v>
      </c>
      <c r="P930" s="164">
        <f t="shared" ref="P930:P932" si="377">IF($R$9="-",N930,IF($R$9="в кассу предприятия",N930,IF($R$9="на р/счет.",N930*1.075,"-")))</f>
        <v>2.96</v>
      </c>
      <c r="Q930" s="165">
        <f t="shared" ref="Q930:Q932" si="378">IF($R$9="-",O930,IF($R$9="в кассу предприятия",O930,IF($R$9="на р/счет.",O930*1.075,"-")))</f>
        <v>251.18559999999999</v>
      </c>
      <c r="R930" s="166"/>
      <c r="S930" s="167">
        <f t="shared" si="352"/>
        <v>0</v>
      </c>
      <c r="T930" s="168">
        <f t="shared" si="353"/>
        <v>0</v>
      </c>
      <c r="U930" s="169"/>
      <c r="V930" s="170" t="s">
        <v>2455</v>
      </c>
      <c r="W930" s="169" t="s">
        <v>2487</v>
      </c>
      <c r="X930" s="160" t="s">
        <v>2472</v>
      </c>
      <c r="Y930" s="160"/>
      <c r="Z930" s="160" t="s">
        <v>2900</v>
      </c>
      <c r="AA930" s="171" t="s">
        <v>2463</v>
      </c>
    </row>
    <row r="931" spans="1:27" s="172" customFormat="1" x14ac:dyDescent="0.35">
      <c r="A931" s="157">
        <v>40</v>
      </c>
      <c r="B931" s="158" t="s">
        <v>3182</v>
      </c>
      <c r="C931" s="159" t="s">
        <v>39</v>
      </c>
      <c r="D931" s="158" t="s">
        <v>1469</v>
      </c>
      <c r="E931" s="173" t="s">
        <v>3444</v>
      </c>
      <c r="F931" s="173" t="s">
        <v>3445</v>
      </c>
      <c r="G931" s="173" t="s">
        <v>1708</v>
      </c>
      <c r="H931" s="174" t="s">
        <v>1472</v>
      </c>
      <c r="I931" s="175"/>
      <c r="J931" s="175"/>
      <c r="K931" s="175"/>
      <c r="L931" s="163" t="s">
        <v>2451</v>
      </c>
      <c r="M931" s="163">
        <v>40</v>
      </c>
      <c r="N931" s="46">
        <v>2.0299999999999998</v>
      </c>
      <c r="O931" s="47">
        <f t="shared" si="376"/>
        <v>172.26579999999998</v>
      </c>
      <c r="P931" s="164">
        <f t="shared" si="377"/>
        <v>2.0299999999999998</v>
      </c>
      <c r="Q931" s="165">
        <f t="shared" si="378"/>
        <v>172.26579999999998</v>
      </c>
      <c r="R931" s="166"/>
      <c r="S931" s="167">
        <f t="shared" si="352"/>
        <v>0</v>
      </c>
      <c r="T931" s="168">
        <f t="shared" si="353"/>
        <v>0</v>
      </c>
      <c r="U931" s="169"/>
      <c r="V931" s="170" t="s">
        <v>2455</v>
      </c>
      <c r="W931" s="169"/>
      <c r="X931" s="160"/>
      <c r="Y931" s="160"/>
      <c r="Z931" s="160"/>
      <c r="AA931" s="171" t="s">
        <v>2463</v>
      </c>
    </row>
    <row r="932" spans="1:27" s="172" customFormat="1" x14ac:dyDescent="0.35">
      <c r="A932" s="157" t="s">
        <v>3900</v>
      </c>
      <c r="B932" s="158" t="s">
        <v>1625</v>
      </c>
      <c r="C932" s="159" t="s">
        <v>39</v>
      </c>
      <c r="D932" s="158" t="s">
        <v>1469</v>
      </c>
      <c r="E932" s="173" t="s">
        <v>1626</v>
      </c>
      <c r="F932" s="173" t="s">
        <v>1627</v>
      </c>
      <c r="G932" s="173" t="s">
        <v>1628</v>
      </c>
      <c r="H932" s="174" t="s">
        <v>1472</v>
      </c>
      <c r="I932" s="175" t="s">
        <v>45</v>
      </c>
      <c r="J932" s="175"/>
      <c r="K932" s="175" t="s">
        <v>45</v>
      </c>
      <c r="L932" s="163" t="s">
        <v>2451</v>
      </c>
      <c r="M932" s="163">
        <v>40</v>
      </c>
      <c r="N932" s="46">
        <v>3.7199999999999998</v>
      </c>
      <c r="O932" s="47">
        <f t="shared" si="376"/>
        <v>315.67919999999998</v>
      </c>
      <c r="P932" s="164">
        <f t="shared" si="377"/>
        <v>3.7199999999999998</v>
      </c>
      <c r="Q932" s="165">
        <f t="shared" si="378"/>
        <v>315.67919999999998</v>
      </c>
      <c r="R932" s="166"/>
      <c r="S932" s="167">
        <f t="shared" si="352"/>
        <v>0</v>
      </c>
      <c r="T932" s="168">
        <f t="shared" si="353"/>
        <v>0</v>
      </c>
      <c r="U932" s="169"/>
      <c r="V932" s="170" t="s">
        <v>2455</v>
      </c>
      <c r="W932" s="169" t="s">
        <v>2487</v>
      </c>
      <c r="X932" s="160" t="s">
        <v>2472</v>
      </c>
      <c r="Y932" s="160"/>
      <c r="Z932" s="160" t="s">
        <v>2901</v>
      </c>
      <c r="AA932" s="171" t="s">
        <v>2463</v>
      </c>
    </row>
    <row r="933" spans="1:27" s="126" customFormat="1" hidden="1" x14ac:dyDescent="0.35">
      <c r="A933" s="144">
        <v>0</v>
      </c>
      <c r="B933" s="109" t="s">
        <v>1629</v>
      </c>
      <c r="C933" s="110" t="s">
        <v>208</v>
      </c>
      <c r="D933" s="109" t="s">
        <v>1469</v>
      </c>
      <c r="E933" s="111" t="s">
        <v>1630</v>
      </c>
      <c r="F933" s="111" t="s">
        <v>1631</v>
      </c>
      <c r="G933" s="111" t="s">
        <v>1632</v>
      </c>
      <c r="H933" s="112" t="s">
        <v>1472</v>
      </c>
      <c r="I933" s="113" t="s">
        <v>45</v>
      </c>
      <c r="J933" s="113"/>
      <c r="K933" s="113" t="s">
        <v>45</v>
      </c>
      <c r="L933" s="114" t="s">
        <v>2452</v>
      </c>
      <c r="M933" s="114">
        <v>24</v>
      </c>
      <c r="N933" s="151">
        <f>O933/$R$8</f>
        <v>1.9443789771388169</v>
      </c>
      <c r="O933" s="149">
        <v>165</v>
      </c>
      <c r="P933" s="130">
        <f>IF($R$9="-",N933,IF($R$9="в кассу предприятия",N933,IF($R$9="на р/счет.",N933*1.075,"-")))</f>
        <v>1.9443789771388169</v>
      </c>
      <c r="Q933" s="131">
        <f>IF($R$9="-",O933,IF($R$9="в кассу предприятия",O933,IF($R$9="на р/счет.",O933*1.075,"-")))</f>
        <v>165</v>
      </c>
      <c r="R933" s="120"/>
      <c r="S933" s="121">
        <f t="shared" si="352"/>
        <v>0</v>
      </c>
      <c r="T933" s="122">
        <f t="shared" si="353"/>
        <v>0</v>
      </c>
      <c r="U933" s="123"/>
      <c r="V933" s="124" t="s">
        <v>2455</v>
      </c>
      <c r="W933" s="123" t="s">
        <v>2487</v>
      </c>
      <c r="X933" s="115" t="s">
        <v>2472</v>
      </c>
      <c r="Y933" s="115"/>
      <c r="Z933" s="115" t="s">
        <v>2902</v>
      </c>
      <c r="AA933" s="125" t="s">
        <v>2463</v>
      </c>
    </row>
    <row r="934" spans="1:27" s="172" customFormat="1" x14ac:dyDescent="0.35">
      <c r="A934" s="157" t="s">
        <v>3900</v>
      </c>
      <c r="B934" s="158" t="s">
        <v>1633</v>
      </c>
      <c r="C934" s="159" t="s">
        <v>39</v>
      </c>
      <c r="D934" s="158" t="s">
        <v>1469</v>
      </c>
      <c r="E934" s="173" t="s">
        <v>1634</v>
      </c>
      <c r="F934" s="173" t="s">
        <v>1635</v>
      </c>
      <c r="G934" s="173" t="s">
        <v>1231</v>
      </c>
      <c r="H934" s="174" t="s">
        <v>1076</v>
      </c>
      <c r="I934" s="175" t="s">
        <v>45</v>
      </c>
      <c r="J934" s="175"/>
      <c r="K934" s="175" t="s">
        <v>45</v>
      </c>
      <c r="L934" s="163" t="s">
        <v>2451</v>
      </c>
      <c r="M934" s="163">
        <v>25</v>
      </c>
      <c r="N934" s="46">
        <v>2.96</v>
      </c>
      <c r="O934" s="47">
        <f>N934*$R$8</f>
        <v>251.18559999999999</v>
      </c>
      <c r="P934" s="164">
        <f t="shared" ref="P934:P936" si="379">IF($R$9="-",N934,IF($R$9="в кассу предприятия",N934,IF($R$9="на р/счет.",N934*1.075,"-")))</f>
        <v>2.96</v>
      </c>
      <c r="Q934" s="165">
        <f t="shared" ref="Q934:Q936" si="380">IF($R$9="-",O934,IF($R$9="в кассу предприятия",O934,IF($R$9="на р/счет.",O934*1.075,"-")))</f>
        <v>251.18559999999999</v>
      </c>
      <c r="R934" s="166"/>
      <c r="S934" s="167">
        <f t="shared" si="352"/>
        <v>0</v>
      </c>
      <c r="T934" s="168">
        <f t="shared" si="353"/>
        <v>0</v>
      </c>
      <c r="U934" s="169"/>
      <c r="V934" s="170" t="s">
        <v>2455</v>
      </c>
      <c r="W934" s="169" t="s">
        <v>2487</v>
      </c>
      <c r="X934" s="160" t="s">
        <v>2472</v>
      </c>
      <c r="Y934" s="160"/>
      <c r="Z934" s="160" t="s">
        <v>2903</v>
      </c>
      <c r="AA934" s="171" t="s">
        <v>2463</v>
      </c>
    </row>
    <row r="935" spans="1:27" s="172" customFormat="1" x14ac:dyDescent="0.35">
      <c r="A935" s="157" t="s">
        <v>3900</v>
      </c>
      <c r="B935" s="158" t="s">
        <v>1636</v>
      </c>
      <c r="C935" s="159" t="s">
        <v>208</v>
      </c>
      <c r="D935" s="158" t="s">
        <v>1469</v>
      </c>
      <c r="E935" s="173" t="s">
        <v>1637</v>
      </c>
      <c r="F935" s="173" t="s">
        <v>1638</v>
      </c>
      <c r="G935" s="173" t="s">
        <v>1639</v>
      </c>
      <c r="H935" s="174" t="s">
        <v>1472</v>
      </c>
      <c r="I935" s="175" t="s">
        <v>45</v>
      </c>
      <c r="J935" s="175"/>
      <c r="K935" s="175" t="s">
        <v>45</v>
      </c>
      <c r="L935" s="163" t="s">
        <v>2452</v>
      </c>
      <c r="M935" s="163">
        <v>24</v>
      </c>
      <c r="N935" s="49">
        <f t="shared" ref="N935:N936" si="381">O935/$R$8</f>
        <v>1.9443789771388169</v>
      </c>
      <c r="O935" s="47">
        <v>165</v>
      </c>
      <c r="P935" s="176">
        <f t="shared" si="379"/>
        <v>1.9443789771388169</v>
      </c>
      <c r="Q935" s="177">
        <f t="shared" si="380"/>
        <v>165</v>
      </c>
      <c r="R935" s="166"/>
      <c r="S935" s="167">
        <f t="shared" si="352"/>
        <v>0</v>
      </c>
      <c r="T935" s="168">
        <f t="shared" si="353"/>
        <v>0</v>
      </c>
      <c r="U935" s="169"/>
      <c r="V935" s="170" t="s">
        <v>2455</v>
      </c>
      <c r="W935" s="169" t="s">
        <v>2487</v>
      </c>
      <c r="X935" s="160" t="s">
        <v>2472</v>
      </c>
      <c r="Y935" s="160"/>
      <c r="Z935" s="160" t="s">
        <v>2904</v>
      </c>
      <c r="AA935" s="171" t="s">
        <v>2463</v>
      </c>
    </row>
    <row r="936" spans="1:27" s="172" customFormat="1" x14ac:dyDescent="0.35">
      <c r="A936" s="157">
        <v>72</v>
      </c>
      <c r="B936" s="158" t="s">
        <v>1640</v>
      </c>
      <c r="C936" s="159" t="s">
        <v>208</v>
      </c>
      <c r="D936" s="158" t="s">
        <v>1469</v>
      </c>
      <c r="E936" s="173" t="s">
        <v>1637</v>
      </c>
      <c r="F936" s="173" t="s">
        <v>1638</v>
      </c>
      <c r="G936" s="173" t="s">
        <v>1641</v>
      </c>
      <c r="H936" s="174" t="s">
        <v>1472</v>
      </c>
      <c r="I936" s="175" t="s">
        <v>45</v>
      </c>
      <c r="J936" s="175"/>
      <c r="K936" s="175" t="s">
        <v>45</v>
      </c>
      <c r="L936" s="163" t="s">
        <v>2452</v>
      </c>
      <c r="M936" s="163">
        <v>24</v>
      </c>
      <c r="N936" s="49">
        <f t="shared" si="381"/>
        <v>1.9443789771388169</v>
      </c>
      <c r="O936" s="47">
        <v>165</v>
      </c>
      <c r="P936" s="176">
        <f t="shared" si="379"/>
        <v>1.9443789771388169</v>
      </c>
      <c r="Q936" s="177">
        <f t="shared" si="380"/>
        <v>165</v>
      </c>
      <c r="R936" s="166"/>
      <c r="S936" s="167">
        <f t="shared" si="352"/>
        <v>0</v>
      </c>
      <c r="T936" s="168">
        <f t="shared" si="353"/>
        <v>0</v>
      </c>
      <c r="U936" s="169"/>
      <c r="V936" s="170" t="s">
        <v>2455</v>
      </c>
      <c r="W936" s="169" t="s">
        <v>2487</v>
      </c>
      <c r="X936" s="160" t="s">
        <v>2472</v>
      </c>
      <c r="Y936" s="160"/>
      <c r="Z936" s="160" t="s">
        <v>2905</v>
      </c>
      <c r="AA936" s="171" t="s">
        <v>2463</v>
      </c>
    </row>
    <row r="937" spans="1:27" s="172" customFormat="1" x14ac:dyDescent="0.35">
      <c r="A937" s="157" t="s">
        <v>3900</v>
      </c>
      <c r="B937" s="158" t="s">
        <v>1642</v>
      </c>
      <c r="C937" s="159" t="s">
        <v>39</v>
      </c>
      <c r="D937" s="158" t="s">
        <v>1469</v>
      </c>
      <c r="E937" s="173" t="s">
        <v>1643</v>
      </c>
      <c r="F937" s="173" t="s">
        <v>1644</v>
      </c>
      <c r="G937" s="173" t="s">
        <v>1645</v>
      </c>
      <c r="H937" s="174" t="s">
        <v>1472</v>
      </c>
      <c r="I937" s="175" t="s">
        <v>45</v>
      </c>
      <c r="J937" s="175"/>
      <c r="K937" s="175" t="s">
        <v>45</v>
      </c>
      <c r="L937" s="163" t="s">
        <v>2451</v>
      </c>
      <c r="M937" s="163">
        <v>40</v>
      </c>
      <c r="N937" s="46">
        <v>2.8</v>
      </c>
      <c r="O937" s="47">
        <f t="shared" ref="O937:O953" si="382">N937*$R$8</f>
        <v>237.60799999999998</v>
      </c>
      <c r="P937" s="164">
        <f t="shared" ref="P937:P956" si="383">IF($R$9="-",N937,IF($R$9="в кассу предприятия",N937,IF($R$9="на р/счет.",N937*1.075,"-")))</f>
        <v>2.8</v>
      </c>
      <c r="Q937" s="165">
        <f t="shared" ref="Q937:Q956" si="384">IF($R$9="-",O937,IF($R$9="в кассу предприятия",O937,IF($R$9="на р/счет.",O937*1.075,"-")))</f>
        <v>237.60799999999998</v>
      </c>
      <c r="R937" s="166"/>
      <c r="S937" s="167">
        <f t="shared" si="352"/>
        <v>0</v>
      </c>
      <c r="T937" s="168">
        <f t="shared" si="353"/>
        <v>0</v>
      </c>
      <c r="U937" s="169"/>
      <c r="V937" s="170" t="s">
        <v>2455</v>
      </c>
      <c r="W937" s="169" t="s">
        <v>2487</v>
      </c>
      <c r="X937" s="160" t="s">
        <v>2472</v>
      </c>
      <c r="Y937" s="160"/>
      <c r="Z937" s="160" t="s">
        <v>2906</v>
      </c>
      <c r="AA937" s="171" t="s">
        <v>2463</v>
      </c>
    </row>
    <row r="938" spans="1:27" s="172" customFormat="1" x14ac:dyDescent="0.35">
      <c r="A938" s="157" t="s">
        <v>3900</v>
      </c>
      <c r="B938" s="158" t="s">
        <v>1646</v>
      </c>
      <c r="C938" s="159" t="s">
        <v>39</v>
      </c>
      <c r="D938" s="158" t="s">
        <v>1469</v>
      </c>
      <c r="E938" s="173" t="s">
        <v>1643</v>
      </c>
      <c r="F938" s="173" t="s">
        <v>1644</v>
      </c>
      <c r="G938" s="173" t="s">
        <v>1647</v>
      </c>
      <c r="H938" s="174" t="s">
        <v>1472</v>
      </c>
      <c r="I938" s="175" t="s">
        <v>45</v>
      </c>
      <c r="J938" s="175"/>
      <c r="K938" s="175" t="s">
        <v>45</v>
      </c>
      <c r="L938" s="163" t="s">
        <v>2451</v>
      </c>
      <c r="M938" s="163">
        <v>40</v>
      </c>
      <c r="N938" s="46">
        <v>2.8</v>
      </c>
      <c r="O938" s="47">
        <f t="shared" si="382"/>
        <v>237.60799999999998</v>
      </c>
      <c r="P938" s="164">
        <f t="shared" si="383"/>
        <v>2.8</v>
      </c>
      <c r="Q938" s="165">
        <f t="shared" si="384"/>
        <v>237.60799999999998</v>
      </c>
      <c r="R938" s="166"/>
      <c r="S938" s="167">
        <f t="shared" si="352"/>
        <v>0</v>
      </c>
      <c r="T938" s="168">
        <f t="shared" si="353"/>
        <v>0</v>
      </c>
      <c r="U938" s="169"/>
      <c r="V938" s="170" t="s">
        <v>2455</v>
      </c>
      <c r="W938" s="169" t="s">
        <v>2487</v>
      </c>
      <c r="X938" s="160" t="s">
        <v>2472</v>
      </c>
      <c r="Y938" s="160"/>
      <c r="Z938" s="160" t="s">
        <v>2907</v>
      </c>
      <c r="AA938" s="171" t="s">
        <v>2463</v>
      </c>
    </row>
    <row r="939" spans="1:27" s="172" customFormat="1" x14ac:dyDescent="0.35">
      <c r="A939" s="157" t="s">
        <v>3900</v>
      </c>
      <c r="B939" s="158" t="s">
        <v>1648</v>
      </c>
      <c r="C939" s="159" t="s">
        <v>39</v>
      </c>
      <c r="D939" s="158" t="s">
        <v>1469</v>
      </c>
      <c r="E939" s="173" t="s">
        <v>1643</v>
      </c>
      <c r="F939" s="173" t="s">
        <v>1644</v>
      </c>
      <c r="G939" s="173" t="s">
        <v>1649</v>
      </c>
      <c r="H939" s="174" t="s">
        <v>1472</v>
      </c>
      <c r="I939" s="175" t="s">
        <v>45</v>
      </c>
      <c r="J939" s="175"/>
      <c r="K939" s="175" t="s">
        <v>45</v>
      </c>
      <c r="L939" s="163" t="s">
        <v>2451</v>
      </c>
      <c r="M939" s="163">
        <v>40</v>
      </c>
      <c r="N939" s="46">
        <v>2.8</v>
      </c>
      <c r="O939" s="47">
        <f t="shared" si="382"/>
        <v>237.60799999999998</v>
      </c>
      <c r="P939" s="164">
        <f t="shared" si="383"/>
        <v>2.8</v>
      </c>
      <c r="Q939" s="165">
        <f t="shared" si="384"/>
        <v>237.60799999999998</v>
      </c>
      <c r="R939" s="166"/>
      <c r="S939" s="167">
        <f t="shared" si="352"/>
        <v>0</v>
      </c>
      <c r="T939" s="168">
        <f t="shared" si="353"/>
        <v>0</v>
      </c>
      <c r="U939" s="169"/>
      <c r="V939" s="170" t="s">
        <v>2455</v>
      </c>
      <c r="W939" s="169" t="s">
        <v>2487</v>
      </c>
      <c r="X939" s="160" t="s">
        <v>2472</v>
      </c>
      <c r="Y939" s="160"/>
      <c r="Z939" s="160" t="s">
        <v>2908</v>
      </c>
      <c r="AA939" s="171" t="s">
        <v>2463</v>
      </c>
    </row>
    <row r="940" spans="1:27" s="172" customFormat="1" x14ac:dyDescent="0.35">
      <c r="A940" s="157" t="s">
        <v>3900</v>
      </c>
      <c r="B940" s="158" t="s">
        <v>1650</v>
      </c>
      <c r="C940" s="159" t="s">
        <v>39</v>
      </c>
      <c r="D940" s="158" t="s">
        <v>1469</v>
      </c>
      <c r="E940" s="173" t="s">
        <v>1643</v>
      </c>
      <c r="F940" s="173" t="s">
        <v>1644</v>
      </c>
      <c r="G940" s="173" t="s">
        <v>1651</v>
      </c>
      <c r="H940" s="174" t="s">
        <v>1472</v>
      </c>
      <c r="I940" s="175" t="s">
        <v>45</v>
      </c>
      <c r="J940" s="175"/>
      <c r="K940" s="175" t="s">
        <v>45</v>
      </c>
      <c r="L940" s="163" t="s">
        <v>2451</v>
      </c>
      <c r="M940" s="163">
        <v>40</v>
      </c>
      <c r="N940" s="46">
        <v>2.34</v>
      </c>
      <c r="O940" s="47">
        <f t="shared" si="382"/>
        <v>198.57239999999999</v>
      </c>
      <c r="P940" s="164">
        <f t="shared" si="383"/>
        <v>2.34</v>
      </c>
      <c r="Q940" s="165">
        <f t="shared" si="384"/>
        <v>198.57239999999999</v>
      </c>
      <c r="R940" s="166"/>
      <c r="S940" s="167">
        <f t="shared" si="352"/>
        <v>0</v>
      </c>
      <c r="T940" s="168">
        <f t="shared" si="353"/>
        <v>0</v>
      </c>
      <c r="U940" s="169"/>
      <c r="V940" s="170" t="s">
        <v>2455</v>
      </c>
      <c r="W940" s="169" t="s">
        <v>2487</v>
      </c>
      <c r="X940" s="160" t="s">
        <v>2472</v>
      </c>
      <c r="Y940" s="160"/>
      <c r="Z940" s="160" t="s">
        <v>2909</v>
      </c>
      <c r="AA940" s="171" t="s">
        <v>2463</v>
      </c>
    </row>
    <row r="941" spans="1:27" s="172" customFormat="1" x14ac:dyDescent="0.35">
      <c r="A941" s="157">
        <v>80</v>
      </c>
      <c r="B941" s="158" t="s">
        <v>1652</v>
      </c>
      <c r="C941" s="159" t="s">
        <v>39</v>
      </c>
      <c r="D941" s="158" t="s">
        <v>1469</v>
      </c>
      <c r="E941" s="173" t="s">
        <v>1643</v>
      </c>
      <c r="F941" s="173" t="s">
        <v>1644</v>
      </c>
      <c r="G941" s="173" t="s">
        <v>1653</v>
      </c>
      <c r="H941" s="174" t="s">
        <v>1472</v>
      </c>
      <c r="I941" s="175" t="s">
        <v>45</v>
      </c>
      <c r="J941" s="175"/>
      <c r="K941" s="175" t="s">
        <v>45</v>
      </c>
      <c r="L941" s="163" t="s">
        <v>2451</v>
      </c>
      <c r="M941" s="163">
        <v>40</v>
      </c>
      <c r="N941" s="46">
        <v>2.8</v>
      </c>
      <c r="O941" s="47">
        <f t="shared" si="382"/>
        <v>237.60799999999998</v>
      </c>
      <c r="P941" s="164">
        <f t="shared" si="383"/>
        <v>2.8</v>
      </c>
      <c r="Q941" s="165">
        <f t="shared" si="384"/>
        <v>237.60799999999998</v>
      </c>
      <c r="R941" s="166"/>
      <c r="S941" s="167">
        <f t="shared" si="352"/>
        <v>0</v>
      </c>
      <c r="T941" s="168">
        <f t="shared" si="353"/>
        <v>0</v>
      </c>
      <c r="U941" s="169"/>
      <c r="V941" s="170" t="s">
        <v>2455</v>
      </c>
      <c r="W941" s="169" t="s">
        <v>2487</v>
      </c>
      <c r="X941" s="160" t="s">
        <v>2472</v>
      </c>
      <c r="Y941" s="160"/>
      <c r="Z941" s="160" t="s">
        <v>2910</v>
      </c>
      <c r="AA941" s="171" t="s">
        <v>2463</v>
      </c>
    </row>
    <row r="942" spans="1:27" s="172" customFormat="1" x14ac:dyDescent="0.35">
      <c r="A942" s="157">
        <v>80</v>
      </c>
      <c r="B942" s="158" t="s">
        <v>1654</v>
      </c>
      <c r="C942" s="159" t="s">
        <v>39</v>
      </c>
      <c r="D942" s="158" t="s">
        <v>1469</v>
      </c>
      <c r="E942" s="173" t="s">
        <v>1643</v>
      </c>
      <c r="F942" s="173" t="s">
        <v>1644</v>
      </c>
      <c r="G942" s="173" t="s">
        <v>1655</v>
      </c>
      <c r="H942" s="174" t="s">
        <v>1472</v>
      </c>
      <c r="I942" s="175" t="s">
        <v>45</v>
      </c>
      <c r="J942" s="175"/>
      <c r="K942" s="175" t="s">
        <v>45</v>
      </c>
      <c r="L942" s="163" t="s">
        <v>2451</v>
      </c>
      <c r="M942" s="163">
        <v>40</v>
      </c>
      <c r="N942" s="46">
        <v>2.34</v>
      </c>
      <c r="O942" s="47">
        <f t="shared" si="382"/>
        <v>198.57239999999999</v>
      </c>
      <c r="P942" s="164">
        <f t="shared" si="383"/>
        <v>2.34</v>
      </c>
      <c r="Q942" s="165">
        <f t="shared" si="384"/>
        <v>198.57239999999999</v>
      </c>
      <c r="R942" s="166"/>
      <c r="S942" s="167">
        <f t="shared" si="352"/>
        <v>0</v>
      </c>
      <c r="T942" s="168">
        <f t="shared" si="353"/>
        <v>0</v>
      </c>
      <c r="U942" s="169"/>
      <c r="V942" s="170" t="s">
        <v>2455</v>
      </c>
      <c r="W942" s="169" t="s">
        <v>2487</v>
      </c>
      <c r="X942" s="160" t="s">
        <v>2472</v>
      </c>
      <c r="Y942" s="160"/>
      <c r="Z942" s="160" t="s">
        <v>2911</v>
      </c>
      <c r="AA942" s="171" t="s">
        <v>2463</v>
      </c>
    </row>
    <row r="943" spans="1:27" s="172" customFormat="1" x14ac:dyDescent="0.35">
      <c r="A943" s="157">
        <v>80</v>
      </c>
      <c r="B943" s="158" t="s">
        <v>1656</v>
      </c>
      <c r="C943" s="159" t="s">
        <v>39</v>
      </c>
      <c r="D943" s="158" t="s">
        <v>1469</v>
      </c>
      <c r="E943" s="173" t="s">
        <v>1643</v>
      </c>
      <c r="F943" s="173" t="s">
        <v>1644</v>
      </c>
      <c r="G943" s="173" t="s">
        <v>1657</v>
      </c>
      <c r="H943" s="174" t="s">
        <v>1472</v>
      </c>
      <c r="I943" s="175" t="s">
        <v>45</v>
      </c>
      <c r="J943" s="175"/>
      <c r="K943" s="175" t="s">
        <v>45</v>
      </c>
      <c r="L943" s="163" t="s">
        <v>2451</v>
      </c>
      <c r="M943" s="163">
        <v>40</v>
      </c>
      <c r="N943" s="46">
        <v>2.8</v>
      </c>
      <c r="O943" s="47">
        <f t="shared" si="382"/>
        <v>237.60799999999998</v>
      </c>
      <c r="P943" s="164">
        <f t="shared" si="383"/>
        <v>2.8</v>
      </c>
      <c r="Q943" s="165">
        <f t="shared" si="384"/>
        <v>237.60799999999998</v>
      </c>
      <c r="R943" s="166"/>
      <c r="S943" s="167">
        <f t="shared" si="352"/>
        <v>0</v>
      </c>
      <c r="T943" s="168">
        <f t="shared" si="353"/>
        <v>0</v>
      </c>
      <c r="U943" s="169"/>
      <c r="V943" s="170" t="s">
        <v>2455</v>
      </c>
      <c r="W943" s="169" t="s">
        <v>2487</v>
      </c>
      <c r="X943" s="160" t="s">
        <v>2472</v>
      </c>
      <c r="Y943" s="160"/>
      <c r="Z943" s="160" t="s">
        <v>2912</v>
      </c>
      <c r="AA943" s="171" t="s">
        <v>2463</v>
      </c>
    </row>
    <row r="944" spans="1:27" s="172" customFormat="1" x14ac:dyDescent="0.35">
      <c r="A944" s="157">
        <v>80</v>
      </c>
      <c r="B944" s="158" t="s">
        <v>1658</v>
      </c>
      <c r="C944" s="159" t="s">
        <v>39</v>
      </c>
      <c r="D944" s="158" t="s">
        <v>1469</v>
      </c>
      <c r="E944" s="173" t="s">
        <v>1643</v>
      </c>
      <c r="F944" s="173" t="s">
        <v>1644</v>
      </c>
      <c r="G944" s="173" t="s">
        <v>1659</v>
      </c>
      <c r="H944" s="174" t="s">
        <v>1472</v>
      </c>
      <c r="I944" s="175" t="s">
        <v>45</v>
      </c>
      <c r="J944" s="175"/>
      <c r="K944" s="175" t="s">
        <v>45</v>
      </c>
      <c r="L944" s="163" t="s">
        <v>2451</v>
      </c>
      <c r="M944" s="163">
        <v>40</v>
      </c>
      <c r="N944" s="46">
        <v>2.8</v>
      </c>
      <c r="O944" s="47">
        <f t="shared" si="382"/>
        <v>237.60799999999998</v>
      </c>
      <c r="P944" s="164">
        <f t="shared" si="383"/>
        <v>2.8</v>
      </c>
      <c r="Q944" s="165">
        <f t="shared" si="384"/>
        <v>237.60799999999998</v>
      </c>
      <c r="R944" s="166"/>
      <c r="S944" s="167">
        <f t="shared" si="352"/>
        <v>0</v>
      </c>
      <c r="T944" s="168">
        <f t="shared" si="353"/>
        <v>0</v>
      </c>
      <c r="U944" s="169"/>
      <c r="V944" s="170" t="s">
        <v>2455</v>
      </c>
      <c r="W944" s="169" t="s">
        <v>2487</v>
      </c>
      <c r="X944" s="160" t="s">
        <v>2472</v>
      </c>
      <c r="Y944" s="160"/>
      <c r="Z944" s="160" t="s">
        <v>2913</v>
      </c>
      <c r="AA944" s="171" t="s">
        <v>2463</v>
      </c>
    </row>
    <row r="945" spans="1:27" s="172" customFormat="1" x14ac:dyDescent="0.35">
      <c r="A945" s="157" t="s">
        <v>3900</v>
      </c>
      <c r="B945" s="158" t="s">
        <v>1660</v>
      </c>
      <c r="C945" s="159" t="s">
        <v>39</v>
      </c>
      <c r="D945" s="158" t="s">
        <v>1469</v>
      </c>
      <c r="E945" s="173" t="s">
        <v>1643</v>
      </c>
      <c r="F945" s="173" t="s">
        <v>1644</v>
      </c>
      <c r="G945" s="173" t="s">
        <v>1661</v>
      </c>
      <c r="H945" s="174" t="s">
        <v>1472</v>
      </c>
      <c r="I945" s="175" t="s">
        <v>45</v>
      </c>
      <c r="J945" s="175"/>
      <c r="K945" s="175" t="s">
        <v>45</v>
      </c>
      <c r="L945" s="163" t="s">
        <v>2451</v>
      </c>
      <c r="M945" s="163">
        <v>40</v>
      </c>
      <c r="N945" s="46">
        <v>2.34</v>
      </c>
      <c r="O945" s="47">
        <f t="shared" si="382"/>
        <v>198.57239999999999</v>
      </c>
      <c r="P945" s="164">
        <f t="shared" si="383"/>
        <v>2.34</v>
      </c>
      <c r="Q945" s="165">
        <f t="shared" si="384"/>
        <v>198.57239999999999</v>
      </c>
      <c r="R945" s="166"/>
      <c r="S945" s="167">
        <f t="shared" si="352"/>
        <v>0</v>
      </c>
      <c r="T945" s="168">
        <f t="shared" si="353"/>
        <v>0</v>
      </c>
      <c r="U945" s="169"/>
      <c r="V945" s="170" t="s">
        <v>2455</v>
      </c>
      <c r="W945" s="169" t="s">
        <v>2487</v>
      </c>
      <c r="X945" s="160" t="s">
        <v>2472</v>
      </c>
      <c r="Y945" s="160"/>
      <c r="Z945" s="160" t="s">
        <v>2914</v>
      </c>
      <c r="AA945" s="171" t="s">
        <v>2463</v>
      </c>
    </row>
    <row r="946" spans="1:27" s="126" customFormat="1" hidden="1" x14ac:dyDescent="0.35">
      <c r="A946" s="144">
        <v>0</v>
      </c>
      <c r="B946" s="109" t="s">
        <v>3183</v>
      </c>
      <c r="C946" s="110" t="s">
        <v>39</v>
      </c>
      <c r="D946" s="109" t="s">
        <v>1469</v>
      </c>
      <c r="E946" s="111" t="s">
        <v>3446</v>
      </c>
      <c r="F946" s="111" t="s">
        <v>3447</v>
      </c>
      <c r="G946" s="111" t="s">
        <v>3448</v>
      </c>
      <c r="H946" s="112" t="s">
        <v>1472</v>
      </c>
      <c r="I946" s="113"/>
      <c r="J946" s="113"/>
      <c r="K946" s="113"/>
      <c r="L946" s="114" t="s">
        <v>2451</v>
      </c>
      <c r="M946" s="114">
        <v>40</v>
      </c>
      <c r="N946" s="148">
        <v>2.34</v>
      </c>
      <c r="O946" s="149">
        <f t="shared" si="382"/>
        <v>198.57239999999999</v>
      </c>
      <c r="P946" s="118">
        <f t="shared" si="383"/>
        <v>2.34</v>
      </c>
      <c r="Q946" s="119">
        <f t="shared" si="384"/>
        <v>198.57239999999999</v>
      </c>
      <c r="R946" s="120"/>
      <c r="S946" s="121">
        <f t="shared" si="352"/>
        <v>0</v>
      </c>
      <c r="T946" s="122">
        <f t="shared" si="353"/>
        <v>0</v>
      </c>
      <c r="U946" s="123"/>
      <c r="V946" s="124" t="s">
        <v>2455</v>
      </c>
      <c r="W946" s="123"/>
      <c r="X946" s="115"/>
      <c r="Y946" s="115"/>
      <c r="Z946" s="115"/>
      <c r="AA946" s="125" t="s">
        <v>2463</v>
      </c>
    </row>
    <row r="947" spans="1:27" s="172" customFormat="1" x14ac:dyDescent="0.35">
      <c r="A947" s="157">
        <v>50</v>
      </c>
      <c r="B947" s="158" t="s">
        <v>1662</v>
      </c>
      <c r="C947" s="159" t="s">
        <v>39</v>
      </c>
      <c r="D947" s="158" t="s">
        <v>1469</v>
      </c>
      <c r="E947" s="173" t="s">
        <v>1663</v>
      </c>
      <c r="F947" s="173" t="s">
        <v>1664</v>
      </c>
      <c r="G947" s="173" t="s">
        <v>1665</v>
      </c>
      <c r="H947" s="174" t="s">
        <v>1076</v>
      </c>
      <c r="I947" s="175" t="s">
        <v>45</v>
      </c>
      <c r="J947" s="175"/>
      <c r="K947" s="175" t="s">
        <v>45</v>
      </c>
      <c r="L947" s="163" t="s">
        <v>2451</v>
      </c>
      <c r="M947" s="163">
        <v>25</v>
      </c>
      <c r="N947" s="46">
        <v>2.96</v>
      </c>
      <c r="O947" s="47">
        <f t="shared" si="382"/>
        <v>251.18559999999999</v>
      </c>
      <c r="P947" s="164">
        <f t="shared" si="383"/>
        <v>2.96</v>
      </c>
      <c r="Q947" s="165">
        <f t="shared" si="384"/>
        <v>251.18559999999999</v>
      </c>
      <c r="R947" s="166"/>
      <c r="S947" s="167">
        <f t="shared" si="352"/>
        <v>0</v>
      </c>
      <c r="T947" s="168">
        <f t="shared" si="353"/>
        <v>0</v>
      </c>
      <c r="U947" s="169"/>
      <c r="V947" s="170" t="s">
        <v>2455</v>
      </c>
      <c r="W947" s="169" t="s">
        <v>2487</v>
      </c>
      <c r="X947" s="160" t="s">
        <v>2469</v>
      </c>
      <c r="Y947" s="160"/>
      <c r="Z947" s="160" t="s">
        <v>2915</v>
      </c>
      <c r="AA947" s="171" t="s">
        <v>2463</v>
      </c>
    </row>
    <row r="948" spans="1:27" s="172" customFormat="1" x14ac:dyDescent="0.35">
      <c r="A948" s="157">
        <v>25</v>
      </c>
      <c r="B948" s="158" t="s">
        <v>1666</v>
      </c>
      <c r="C948" s="159" t="s">
        <v>39</v>
      </c>
      <c r="D948" s="158" t="s">
        <v>1469</v>
      </c>
      <c r="E948" s="173" t="s">
        <v>1667</v>
      </c>
      <c r="F948" s="173" t="s">
        <v>1668</v>
      </c>
      <c r="G948" s="173" t="s">
        <v>1669</v>
      </c>
      <c r="H948" s="174" t="s">
        <v>1076</v>
      </c>
      <c r="I948" s="175" t="s">
        <v>45</v>
      </c>
      <c r="J948" s="175"/>
      <c r="K948" s="175" t="s">
        <v>45</v>
      </c>
      <c r="L948" s="163" t="s">
        <v>2451</v>
      </c>
      <c r="M948" s="163">
        <v>25</v>
      </c>
      <c r="N948" s="46">
        <v>2.96</v>
      </c>
      <c r="O948" s="47">
        <f t="shared" si="382"/>
        <v>251.18559999999999</v>
      </c>
      <c r="P948" s="164">
        <f t="shared" si="383"/>
        <v>2.96</v>
      </c>
      <c r="Q948" s="165">
        <f t="shared" si="384"/>
        <v>251.18559999999999</v>
      </c>
      <c r="R948" s="166"/>
      <c r="S948" s="167">
        <f t="shared" si="352"/>
        <v>0</v>
      </c>
      <c r="T948" s="168">
        <f t="shared" si="353"/>
        <v>0</v>
      </c>
      <c r="U948" s="169"/>
      <c r="V948" s="170" t="s">
        <v>2455</v>
      </c>
      <c r="W948" s="169" t="s">
        <v>2487</v>
      </c>
      <c r="X948" s="160" t="s">
        <v>2469</v>
      </c>
      <c r="Y948" s="160"/>
      <c r="Z948" s="160" t="s">
        <v>2916</v>
      </c>
      <c r="AA948" s="171" t="s">
        <v>2463</v>
      </c>
    </row>
    <row r="949" spans="1:27" s="172" customFormat="1" x14ac:dyDescent="0.35">
      <c r="A949" s="157">
        <v>50</v>
      </c>
      <c r="B949" s="158" t="s">
        <v>1670</v>
      </c>
      <c r="C949" s="159" t="s">
        <v>39</v>
      </c>
      <c r="D949" s="158" t="s">
        <v>1469</v>
      </c>
      <c r="E949" s="173" t="s">
        <v>1667</v>
      </c>
      <c r="F949" s="173" t="s">
        <v>1668</v>
      </c>
      <c r="G949" s="173" t="s">
        <v>1671</v>
      </c>
      <c r="H949" s="174" t="s">
        <v>1076</v>
      </c>
      <c r="I949" s="175" t="s">
        <v>45</v>
      </c>
      <c r="J949" s="175"/>
      <c r="K949" s="175" t="s">
        <v>45</v>
      </c>
      <c r="L949" s="163" t="s">
        <v>2451</v>
      </c>
      <c r="M949" s="163">
        <v>25</v>
      </c>
      <c r="N949" s="46">
        <v>2.96</v>
      </c>
      <c r="O949" s="47">
        <f t="shared" si="382"/>
        <v>251.18559999999999</v>
      </c>
      <c r="P949" s="164">
        <f t="shared" si="383"/>
        <v>2.96</v>
      </c>
      <c r="Q949" s="165">
        <f t="shared" si="384"/>
        <v>251.18559999999999</v>
      </c>
      <c r="R949" s="166"/>
      <c r="S949" s="167">
        <f t="shared" si="352"/>
        <v>0</v>
      </c>
      <c r="T949" s="168">
        <f t="shared" si="353"/>
        <v>0</v>
      </c>
      <c r="U949" s="169"/>
      <c r="V949" s="170" t="s">
        <v>2455</v>
      </c>
      <c r="W949" s="169" t="s">
        <v>2487</v>
      </c>
      <c r="X949" s="160" t="s">
        <v>2469</v>
      </c>
      <c r="Y949" s="160"/>
      <c r="Z949" s="160" t="s">
        <v>2917</v>
      </c>
      <c r="AA949" s="171" t="s">
        <v>2463</v>
      </c>
    </row>
    <row r="950" spans="1:27" s="172" customFormat="1" x14ac:dyDescent="0.35">
      <c r="A950" s="157">
        <v>50</v>
      </c>
      <c r="B950" s="158" t="s">
        <v>1672</v>
      </c>
      <c r="C950" s="159" t="s">
        <v>39</v>
      </c>
      <c r="D950" s="158" t="s">
        <v>1469</v>
      </c>
      <c r="E950" s="173" t="s">
        <v>1673</v>
      </c>
      <c r="F950" s="173" t="s">
        <v>1674</v>
      </c>
      <c r="G950" s="173" t="s">
        <v>1675</v>
      </c>
      <c r="H950" s="174" t="s">
        <v>1076</v>
      </c>
      <c r="I950" s="175" t="s">
        <v>45</v>
      </c>
      <c r="J950" s="175"/>
      <c r="K950" s="175" t="s">
        <v>45</v>
      </c>
      <c r="L950" s="163" t="s">
        <v>2451</v>
      </c>
      <c r="M950" s="163">
        <v>25</v>
      </c>
      <c r="N950" s="46">
        <v>2.96</v>
      </c>
      <c r="O950" s="47">
        <f t="shared" si="382"/>
        <v>251.18559999999999</v>
      </c>
      <c r="P950" s="164">
        <f t="shared" si="383"/>
        <v>2.96</v>
      </c>
      <c r="Q950" s="165">
        <f t="shared" si="384"/>
        <v>251.18559999999999</v>
      </c>
      <c r="R950" s="166"/>
      <c r="S950" s="167">
        <f t="shared" si="352"/>
        <v>0</v>
      </c>
      <c r="T950" s="168">
        <f t="shared" si="353"/>
        <v>0</v>
      </c>
      <c r="U950" s="169"/>
      <c r="V950" s="170" t="s">
        <v>2455</v>
      </c>
      <c r="W950" s="169" t="s">
        <v>2487</v>
      </c>
      <c r="X950" s="160" t="s">
        <v>2469</v>
      </c>
      <c r="Y950" s="160"/>
      <c r="Z950" s="160" t="s">
        <v>2918</v>
      </c>
      <c r="AA950" s="171" t="s">
        <v>2463</v>
      </c>
    </row>
    <row r="951" spans="1:27" s="172" customFormat="1" x14ac:dyDescent="0.35">
      <c r="A951" s="157" t="s">
        <v>3900</v>
      </c>
      <c r="B951" s="158" t="s">
        <v>1676</v>
      </c>
      <c r="C951" s="159" t="s">
        <v>39</v>
      </c>
      <c r="D951" s="158" t="s">
        <v>1469</v>
      </c>
      <c r="E951" s="173" t="s">
        <v>1677</v>
      </c>
      <c r="F951" s="173" t="s">
        <v>1678</v>
      </c>
      <c r="G951" s="173" t="s">
        <v>1585</v>
      </c>
      <c r="H951" s="174" t="s">
        <v>1076</v>
      </c>
      <c r="I951" s="175" t="s">
        <v>45</v>
      </c>
      <c r="J951" s="175"/>
      <c r="K951" s="175" t="s">
        <v>45</v>
      </c>
      <c r="L951" s="163" t="s">
        <v>2451</v>
      </c>
      <c r="M951" s="163">
        <v>25</v>
      </c>
      <c r="N951" s="46">
        <v>2.96</v>
      </c>
      <c r="O951" s="47">
        <f t="shared" si="382"/>
        <v>251.18559999999999</v>
      </c>
      <c r="P951" s="164">
        <f t="shared" si="383"/>
        <v>2.96</v>
      </c>
      <c r="Q951" s="165">
        <f t="shared" si="384"/>
        <v>251.18559999999999</v>
      </c>
      <c r="R951" s="166"/>
      <c r="S951" s="167">
        <f t="shared" si="352"/>
        <v>0</v>
      </c>
      <c r="T951" s="168">
        <f t="shared" si="353"/>
        <v>0</v>
      </c>
      <c r="U951" s="169"/>
      <c r="V951" s="170" t="s">
        <v>2455</v>
      </c>
      <c r="W951" s="169" t="s">
        <v>2487</v>
      </c>
      <c r="X951" s="160" t="s">
        <v>2472</v>
      </c>
      <c r="Y951" s="160"/>
      <c r="Z951" s="160" t="s">
        <v>2919</v>
      </c>
      <c r="AA951" s="171" t="s">
        <v>2463</v>
      </c>
    </row>
    <row r="952" spans="1:27" s="172" customFormat="1" x14ac:dyDescent="0.35">
      <c r="A952" s="157" t="s">
        <v>3900</v>
      </c>
      <c r="B952" s="158" t="s">
        <v>1679</v>
      </c>
      <c r="C952" s="159" t="s">
        <v>39</v>
      </c>
      <c r="D952" s="158" t="s">
        <v>1469</v>
      </c>
      <c r="E952" s="173" t="s">
        <v>1680</v>
      </c>
      <c r="F952" s="173" t="s">
        <v>1678</v>
      </c>
      <c r="G952" s="173" t="s">
        <v>1681</v>
      </c>
      <c r="H952" s="174" t="s">
        <v>1076</v>
      </c>
      <c r="I952" s="175" t="s">
        <v>45</v>
      </c>
      <c r="J952" s="175"/>
      <c r="K952" s="175" t="s">
        <v>45</v>
      </c>
      <c r="L952" s="163" t="s">
        <v>2451</v>
      </c>
      <c r="M952" s="163">
        <v>25</v>
      </c>
      <c r="N952" s="46">
        <v>2.96</v>
      </c>
      <c r="O952" s="47">
        <f t="shared" si="382"/>
        <v>251.18559999999999</v>
      </c>
      <c r="P952" s="164">
        <f t="shared" si="383"/>
        <v>2.96</v>
      </c>
      <c r="Q952" s="165">
        <f t="shared" si="384"/>
        <v>251.18559999999999</v>
      </c>
      <c r="R952" s="166"/>
      <c r="S952" s="167">
        <f t="shared" si="352"/>
        <v>0</v>
      </c>
      <c r="T952" s="168">
        <f t="shared" si="353"/>
        <v>0</v>
      </c>
      <c r="U952" s="169"/>
      <c r="V952" s="170" t="s">
        <v>2455</v>
      </c>
      <c r="W952" s="169" t="s">
        <v>2487</v>
      </c>
      <c r="X952" s="160" t="s">
        <v>2472</v>
      </c>
      <c r="Y952" s="160"/>
      <c r="Z952" s="160" t="s">
        <v>2920</v>
      </c>
      <c r="AA952" s="171" t="s">
        <v>2463</v>
      </c>
    </row>
    <row r="953" spans="1:27" s="172" customFormat="1" x14ac:dyDescent="0.35">
      <c r="A953" s="157">
        <v>44</v>
      </c>
      <c r="B953" s="158" t="s">
        <v>1682</v>
      </c>
      <c r="C953" s="159" t="s">
        <v>39</v>
      </c>
      <c r="D953" s="158" t="s">
        <v>1469</v>
      </c>
      <c r="E953" s="173" t="s">
        <v>1683</v>
      </c>
      <c r="F953" s="173" t="s">
        <v>1684</v>
      </c>
      <c r="G953" s="173" t="s">
        <v>1685</v>
      </c>
      <c r="H953" s="174" t="s">
        <v>1076</v>
      </c>
      <c r="I953" s="175" t="s">
        <v>45</v>
      </c>
      <c r="J953" s="175"/>
      <c r="K953" s="175" t="s">
        <v>45</v>
      </c>
      <c r="L953" s="163" t="s">
        <v>2451</v>
      </c>
      <c r="M953" s="163">
        <v>25</v>
      </c>
      <c r="N953" s="46">
        <v>3.11</v>
      </c>
      <c r="O953" s="47">
        <f t="shared" si="382"/>
        <v>263.91460000000001</v>
      </c>
      <c r="P953" s="164">
        <f t="shared" si="383"/>
        <v>3.11</v>
      </c>
      <c r="Q953" s="165">
        <f t="shared" si="384"/>
        <v>263.91460000000001</v>
      </c>
      <c r="R953" s="166"/>
      <c r="S953" s="167">
        <f t="shared" si="352"/>
        <v>0</v>
      </c>
      <c r="T953" s="168">
        <f t="shared" si="353"/>
        <v>0</v>
      </c>
      <c r="U953" s="169"/>
      <c r="V953" s="170" t="s">
        <v>2455</v>
      </c>
      <c r="W953" s="169" t="s">
        <v>2487</v>
      </c>
      <c r="X953" s="160" t="s">
        <v>2472</v>
      </c>
      <c r="Y953" s="160"/>
      <c r="Z953" s="160" t="s">
        <v>2921</v>
      </c>
      <c r="AA953" s="171" t="s">
        <v>2463</v>
      </c>
    </row>
    <row r="954" spans="1:27" s="172" customFormat="1" x14ac:dyDescent="0.35">
      <c r="A954" s="157">
        <v>50</v>
      </c>
      <c r="B954" s="158" t="s">
        <v>1686</v>
      </c>
      <c r="C954" s="159" t="s">
        <v>208</v>
      </c>
      <c r="D954" s="158" t="s">
        <v>1469</v>
      </c>
      <c r="E954" s="173" t="s">
        <v>1687</v>
      </c>
      <c r="F954" s="173" t="s">
        <v>1688</v>
      </c>
      <c r="G954" s="173" t="s">
        <v>1689</v>
      </c>
      <c r="H954" s="174" t="s">
        <v>1472</v>
      </c>
      <c r="I954" s="175" t="s">
        <v>45</v>
      </c>
      <c r="J954" s="175"/>
      <c r="K954" s="175" t="s">
        <v>45</v>
      </c>
      <c r="L954" s="163" t="s">
        <v>2452</v>
      </c>
      <c r="M954" s="163">
        <v>24</v>
      </c>
      <c r="N954" s="49">
        <f t="shared" ref="N954:N956" si="385">O954/$R$8</f>
        <v>1.9443789771388169</v>
      </c>
      <c r="O954" s="47">
        <v>165</v>
      </c>
      <c r="P954" s="176">
        <f t="shared" si="383"/>
        <v>1.9443789771388169</v>
      </c>
      <c r="Q954" s="177">
        <f t="shared" si="384"/>
        <v>165</v>
      </c>
      <c r="R954" s="166"/>
      <c r="S954" s="167">
        <f t="shared" si="352"/>
        <v>0</v>
      </c>
      <c r="T954" s="168">
        <f t="shared" si="353"/>
        <v>0</v>
      </c>
      <c r="U954" s="169"/>
      <c r="V954" s="170" t="s">
        <v>2455</v>
      </c>
      <c r="W954" s="169" t="s">
        <v>2487</v>
      </c>
      <c r="X954" s="173" t="s">
        <v>2464</v>
      </c>
      <c r="Y954" s="160" t="s">
        <v>3048</v>
      </c>
      <c r="Z954" s="160" t="s">
        <v>2922</v>
      </c>
      <c r="AA954" s="171" t="s">
        <v>2463</v>
      </c>
    </row>
    <row r="955" spans="1:27" s="172" customFormat="1" x14ac:dyDescent="0.35">
      <c r="A955" s="157" t="s">
        <v>3900</v>
      </c>
      <c r="B955" s="158" t="s">
        <v>3303</v>
      </c>
      <c r="C955" s="159" t="s">
        <v>208</v>
      </c>
      <c r="D955" s="158" t="s">
        <v>1469</v>
      </c>
      <c r="E955" s="173" t="s">
        <v>1687</v>
      </c>
      <c r="F955" s="173" t="s">
        <v>1693</v>
      </c>
      <c r="G955" s="173" t="s">
        <v>1689</v>
      </c>
      <c r="H955" s="174" t="s">
        <v>98</v>
      </c>
      <c r="I955" s="175"/>
      <c r="J955" s="175"/>
      <c r="K955" s="175"/>
      <c r="L955" s="163" t="s">
        <v>2452</v>
      </c>
      <c r="M955" s="163">
        <v>5</v>
      </c>
      <c r="N955" s="49">
        <f t="shared" si="385"/>
        <v>3.1699269384869195</v>
      </c>
      <c r="O955" s="47">
        <v>269</v>
      </c>
      <c r="P955" s="176">
        <f t="shared" si="383"/>
        <v>3.1699269384869195</v>
      </c>
      <c r="Q955" s="177">
        <f t="shared" si="384"/>
        <v>269</v>
      </c>
      <c r="R955" s="166"/>
      <c r="S955" s="167">
        <f t="shared" si="352"/>
        <v>0</v>
      </c>
      <c r="T955" s="168">
        <f t="shared" si="353"/>
        <v>0</v>
      </c>
      <c r="U955" s="169"/>
      <c r="V955" s="170" t="s">
        <v>2455</v>
      </c>
      <c r="W955" s="169"/>
      <c r="X955" s="160"/>
      <c r="Y955" s="160"/>
      <c r="Z955" s="160" t="s">
        <v>2922</v>
      </c>
      <c r="AA955" s="171" t="s">
        <v>2463</v>
      </c>
    </row>
    <row r="956" spans="1:27" s="172" customFormat="1" x14ac:dyDescent="0.35">
      <c r="A956" s="157" t="s">
        <v>3900</v>
      </c>
      <c r="B956" s="158" t="s">
        <v>1690</v>
      </c>
      <c r="C956" s="159" t="s">
        <v>208</v>
      </c>
      <c r="D956" s="158" t="s">
        <v>1469</v>
      </c>
      <c r="E956" s="173" t="s">
        <v>1687</v>
      </c>
      <c r="F956" s="173" t="s">
        <v>1688</v>
      </c>
      <c r="G956" s="173" t="s">
        <v>1691</v>
      </c>
      <c r="H956" s="174" t="s">
        <v>1472</v>
      </c>
      <c r="I956" s="175" t="s">
        <v>45</v>
      </c>
      <c r="J956" s="175"/>
      <c r="K956" s="175" t="s">
        <v>45</v>
      </c>
      <c r="L956" s="163" t="s">
        <v>2452</v>
      </c>
      <c r="M956" s="163">
        <v>24</v>
      </c>
      <c r="N956" s="49">
        <f t="shared" si="385"/>
        <v>1.9443789771388169</v>
      </c>
      <c r="O956" s="47">
        <v>165</v>
      </c>
      <c r="P956" s="176">
        <f t="shared" si="383"/>
        <v>1.9443789771388169</v>
      </c>
      <c r="Q956" s="177">
        <f t="shared" si="384"/>
        <v>165</v>
      </c>
      <c r="R956" s="166"/>
      <c r="S956" s="167">
        <f t="shared" si="352"/>
        <v>0</v>
      </c>
      <c r="T956" s="168">
        <f t="shared" si="353"/>
        <v>0</v>
      </c>
      <c r="U956" s="169"/>
      <c r="V956" s="170" t="s">
        <v>2455</v>
      </c>
      <c r="W956" s="169" t="s">
        <v>2487</v>
      </c>
      <c r="X956" s="173" t="s">
        <v>2464</v>
      </c>
      <c r="Y956" s="160" t="s">
        <v>3048</v>
      </c>
      <c r="Z956" s="160" t="s">
        <v>2923</v>
      </c>
      <c r="AA956" s="171" t="s">
        <v>2463</v>
      </c>
    </row>
    <row r="957" spans="1:27" s="126" customFormat="1" hidden="1" x14ac:dyDescent="0.35">
      <c r="A957" s="144">
        <v>0</v>
      </c>
      <c r="B957" s="109" t="s">
        <v>3179</v>
      </c>
      <c r="C957" s="110" t="s">
        <v>39</v>
      </c>
      <c r="D957" s="109" t="s">
        <v>1469</v>
      </c>
      <c r="E957" s="111" t="s">
        <v>1687</v>
      </c>
      <c r="F957" s="111" t="s">
        <v>1693</v>
      </c>
      <c r="G957" s="111" t="s">
        <v>1691</v>
      </c>
      <c r="H957" s="112" t="s">
        <v>1472</v>
      </c>
      <c r="I957" s="113"/>
      <c r="J957" s="113"/>
      <c r="K957" s="113"/>
      <c r="L957" s="114" t="s">
        <v>2451</v>
      </c>
      <c r="M957" s="114">
        <v>40</v>
      </c>
      <c r="N957" s="46">
        <v>2.34</v>
      </c>
      <c r="O957" s="47">
        <f t="shared" ref="O957:O962" si="386">N957*$R$8</f>
        <v>198.57239999999999</v>
      </c>
      <c r="P957" s="118">
        <f t="shared" ref="P957:P963" si="387">IF($R$9="-",N957,IF($R$9="в кассу предприятия",N957,IF($R$9="на р/счет.",N957*1.075,"-")))</f>
        <v>2.34</v>
      </c>
      <c r="Q957" s="119">
        <f t="shared" ref="Q957:Q963" si="388">IF($R$9="-",O957,IF($R$9="в кассу предприятия",O957,IF($R$9="на р/счет.",O957*1.075,"-")))</f>
        <v>198.57239999999999</v>
      </c>
      <c r="R957" s="120"/>
      <c r="S957" s="121">
        <f t="shared" si="352"/>
        <v>0</v>
      </c>
      <c r="T957" s="122">
        <f t="shared" si="353"/>
        <v>0</v>
      </c>
      <c r="U957" s="123"/>
      <c r="V957" s="124" t="s">
        <v>2455</v>
      </c>
      <c r="W957" s="123"/>
      <c r="X957" s="115"/>
      <c r="Y957" s="115"/>
      <c r="Z957" s="115" t="s">
        <v>2923</v>
      </c>
      <c r="AA957" s="147" t="s">
        <v>2463</v>
      </c>
    </row>
    <row r="958" spans="1:27" s="172" customFormat="1" x14ac:dyDescent="0.35">
      <c r="A958" s="157" t="s">
        <v>3900</v>
      </c>
      <c r="B958" s="158" t="s">
        <v>1692</v>
      </c>
      <c r="C958" s="159" t="s">
        <v>39</v>
      </c>
      <c r="D958" s="158" t="s">
        <v>1469</v>
      </c>
      <c r="E958" s="173" t="s">
        <v>1687</v>
      </c>
      <c r="F958" s="173" t="s">
        <v>1693</v>
      </c>
      <c r="G958" s="173" t="s">
        <v>1694</v>
      </c>
      <c r="H958" s="174" t="s">
        <v>1472</v>
      </c>
      <c r="I958" s="175" t="s">
        <v>45</v>
      </c>
      <c r="J958" s="175"/>
      <c r="K958" s="175" t="s">
        <v>45</v>
      </c>
      <c r="L958" s="163" t="s">
        <v>2451</v>
      </c>
      <c r="M958" s="163">
        <v>40</v>
      </c>
      <c r="N958" s="46">
        <v>2.34</v>
      </c>
      <c r="O958" s="47">
        <f t="shared" si="386"/>
        <v>198.57239999999999</v>
      </c>
      <c r="P958" s="164">
        <f t="shared" si="387"/>
        <v>2.34</v>
      </c>
      <c r="Q958" s="165">
        <f t="shared" si="388"/>
        <v>198.57239999999999</v>
      </c>
      <c r="R958" s="166"/>
      <c r="S958" s="167">
        <f t="shared" si="352"/>
        <v>0</v>
      </c>
      <c r="T958" s="168">
        <f t="shared" si="353"/>
        <v>0</v>
      </c>
      <c r="U958" s="169"/>
      <c r="V958" s="170" t="s">
        <v>2455</v>
      </c>
      <c r="W958" s="169" t="s">
        <v>2487</v>
      </c>
      <c r="X958" s="173" t="s">
        <v>2464</v>
      </c>
      <c r="Y958" s="160" t="s">
        <v>3048</v>
      </c>
      <c r="Z958" s="160" t="s">
        <v>2924</v>
      </c>
      <c r="AA958" s="171" t="s">
        <v>2463</v>
      </c>
    </row>
    <row r="959" spans="1:27" s="126" customFormat="1" hidden="1" x14ac:dyDescent="0.35">
      <c r="A959" s="144">
        <v>0</v>
      </c>
      <c r="B959" s="109" t="s">
        <v>3841</v>
      </c>
      <c r="C959" s="110" t="s">
        <v>208</v>
      </c>
      <c r="D959" s="109" t="s">
        <v>1469</v>
      </c>
      <c r="E959" s="132" t="s">
        <v>3858</v>
      </c>
      <c r="F959" s="132" t="s">
        <v>3865</v>
      </c>
      <c r="G959" s="132" t="s">
        <v>1708</v>
      </c>
      <c r="H959" s="133" t="s">
        <v>3432</v>
      </c>
      <c r="I959" s="113"/>
      <c r="J959" s="113"/>
      <c r="K959" s="113"/>
      <c r="L959" s="140" t="s">
        <v>2452</v>
      </c>
      <c r="M959" s="140">
        <v>24</v>
      </c>
      <c r="N959" s="151">
        <f t="shared" ref="N959" si="389">O959/$R$8</f>
        <v>2.2154136224369552</v>
      </c>
      <c r="O959" s="149">
        <v>188</v>
      </c>
      <c r="P959" s="130">
        <f t="shared" si="387"/>
        <v>2.2154136224369552</v>
      </c>
      <c r="Q959" s="131">
        <f t="shared" si="388"/>
        <v>188</v>
      </c>
      <c r="R959" s="120"/>
      <c r="S959" s="121">
        <f t="shared" si="352"/>
        <v>0</v>
      </c>
      <c r="T959" s="122">
        <f t="shared" si="353"/>
        <v>0</v>
      </c>
      <c r="U959" s="123"/>
      <c r="V959" s="124" t="s">
        <v>2455</v>
      </c>
      <c r="W959" s="123"/>
      <c r="X959" s="115"/>
      <c r="Y959" s="115"/>
      <c r="Z959" s="115"/>
      <c r="AA959" s="125"/>
    </row>
    <row r="960" spans="1:27" s="172" customFormat="1" x14ac:dyDescent="0.35">
      <c r="A960" s="157">
        <v>25</v>
      </c>
      <c r="B960" s="158" t="s">
        <v>1695</v>
      </c>
      <c r="C960" s="159" t="s">
        <v>39</v>
      </c>
      <c r="D960" s="158" t="s">
        <v>1469</v>
      </c>
      <c r="E960" s="173" t="s">
        <v>1696</v>
      </c>
      <c r="F960" s="173" t="s">
        <v>1697</v>
      </c>
      <c r="G960" s="173" t="s">
        <v>1698</v>
      </c>
      <c r="H960" s="174" t="s">
        <v>1076</v>
      </c>
      <c r="I960" s="175" t="s">
        <v>45</v>
      </c>
      <c r="J960" s="175"/>
      <c r="K960" s="175" t="s">
        <v>45</v>
      </c>
      <c r="L960" s="163" t="s">
        <v>2451</v>
      </c>
      <c r="M960" s="163">
        <v>25</v>
      </c>
      <c r="N960" s="46">
        <v>3.11</v>
      </c>
      <c r="O960" s="47">
        <f t="shared" si="386"/>
        <v>263.91460000000001</v>
      </c>
      <c r="P960" s="164">
        <f t="shared" si="387"/>
        <v>3.11</v>
      </c>
      <c r="Q960" s="165">
        <f t="shared" si="388"/>
        <v>263.91460000000001</v>
      </c>
      <c r="R960" s="166"/>
      <c r="S960" s="167">
        <f t="shared" si="352"/>
        <v>0</v>
      </c>
      <c r="T960" s="168">
        <f t="shared" si="353"/>
        <v>0</v>
      </c>
      <c r="U960" s="169"/>
      <c r="V960" s="170" t="s">
        <v>2455</v>
      </c>
      <c r="W960" s="169" t="s">
        <v>2487</v>
      </c>
      <c r="X960" s="160" t="s">
        <v>2472</v>
      </c>
      <c r="Y960" s="160"/>
      <c r="Z960" s="160" t="s">
        <v>2925</v>
      </c>
      <c r="AA960" s="171" t="s">
        <v>2463</v>
      </c>
    </row>
    <row r="961" spans="1:27" s="126" customFormat="1" hidden="1" x14ac:dyDescent="0.35">
      <c r="A961" s="144">
        <v>0</v>
      </c>
      <c r="B961" s="109" t="s">
        <v>1699</v>
      </c>
      <c r="C961" s="110" t="s">
        <v>39</v>
      </c>
      <c r="D961" s="109" t="s">
        <v>1469</v>
      </c>
      <c r="E961" s="111" t="s">
        <v>1696</v>
      </c>
      <c r="F961" s="111" t="s">
        <v>1697</v>
      </c>
      <c r="G961" s="111" t="s">
        <v>1700</v>
      </c>
      <c r="H961" s="112" t="s">
        <v>1076</v>
      </c>
      <c r="I961" s="113" t="s">
        <v>45</v>
      </c>
      <c r="J961" s="113"/>
      <c r="K961" s="113" t="s">
        <v>45</v>
      </c>
      <c r="L961" s="114" t="s">
        <v>2451</v>
      </c>
      <c r="M961" s="114">
        <v>25</v>
      </c>
      <c r="N961" s="46">
        <v>2.96</v>
      </c>
      <c r="O961" s="47">
        <f t="shared" si="386"/>
        <v>251.18559999999999</v>
      </c>
      <c r="P961" s="118">
        <f t="shared" si="387"/>
        <v>2.96</v>
      </c>
      <c r="Q961" s="119">
        <f t="shared" si="388"/>
        <v>251.18559999999999</v>
      </c>
      <c r="R961" s="120"/>
      <c r="S961" s="121">
        <f t="shared" si="352"/>
        <v>0</v>
      </c>
      <c r="T961" s="122">
        <f t="shared" si="353"/>
        <v>0</v>
      </c>
      <c r="U961" s="123"/>
      <c r="V961" s="124" t="s">
        <v>2455</v>
      </c>
      <c r="W961" s="123" t="s">
        <v>2487</v>
      </c>
      <c r="X961" s="115" t="s">
        <v>2472</v>
      </c>
      <c r="Y961" s="115"/>
      <c r="Z961" s="115" t="s">
        <v>2926</v>
      </c>
      <c r="AA961" s="147" t="s">
        <v>2463</v>
      </c>
    </row>
    <row r="962" spans="1:27" s="172" customFormat="1" x14ac:dyDescent="0.35">
      <c r="A962" s="157">
        <v>25</v>
      </c>
      <c r="B962" s="158" t="s">
        <v>1701</v>
      </c>
      <c r="C962" s="159" t="s">
        <v>39</v>
      </c>
      <c r="D962" s="158" t="s">
        <v>1469</v>
      </c>
      <c r="E962" s="173" t="s">
        <v>1696</v>
      </c>
      <c r="F962" s="173" t="s">
        <v>1697</v>
      </c>
      <c r="G962" s="173" t="s">
        <v>1702</v>
      </c>
      <c r="H962" s="174" t="s">
        <v>1076</v>
      </c>
      <c r="I962" s="175" t="s">
        <v>45</v>
      </c>
      <c r="J962" s="175"/>
      <c r="K962" s="175" t="s">
        <v>45</v>
      </c>
      <c r="L962" s="163" t="s">
        <v>2451</v>
      </c>
      <c r="M962" s="163">
        <v>25</v>
      </c>
      <c r="N962" s="46">
        <v>3.11</v>
      </c>
      <c r="O962" s="47">
        <f t="shared" si="386"/>
        <v>263.91460000000001</v>
      </c>
      <c r="P962" s="164">
        <f t="shared" si="387"/>
        <v>3.11</v>
      </c>
      <c r="Q962" s="165">
        <f t="shared" si="388"/>
        <v>263.91460000000001</v>
      </c>
      <c r="R962" s="166"/>
      <c r="S962" s="167">
        <f t="shared" si="352"/>
        <v>0</v>
      </c>
      <c r="T962" s="168">
        <f t="shared" si="353"/>
        <v>0</v>
      </c>
      <c r="U962" s="169"/>
      <c r="V962" s="170" t="s">
        <v>2455</v>
      </c>
      <c r="W962" s="169" t="s">
        <v>2487</v>
      </c>
      <c r="X962" s="160" t="s">
        <v>2472</v>
      </c>
      <c r="Y962" s="160"/>
      <c r="Z962" s="160" t="s">
        <v>2927</v>
      </c>
      <c r="AA962" s="171" t="s">
        <v>2463</v>
      </c>
    </row>
    <row r="963" spans="1:27" s="126" customFormat="1" hidden="1" x14ac:dyDescent="0.35">
      <c r="A963" s="144">
        <v>0</v>
      </c>
      <c r="B963" s="109" t="s">
        <v>3842</v>
      </c>
      <c r="C963" s="110" t="s">
        <v>208</v>
      </c>
      <c r="D963" s="109" t="s">
        <v>1469</v>
      </c>
      <c r="E963" s="132" t="s">
        <v>1704</v>
      </c>
      <c r="F963" s="132" t="s">
        <v>1705</v>
      </c>
      <c r="G963" s="132" t="s">
        <v>1710</v>
      </c>
      <c r="H963" s="133" t="s">
        <v>3432</v>
      </c>
      <c r="I963" s="113"/>
      <c r="J963" s="113"/>
      <c r="K963" s="113"/>
      <c r="L963" s="140" t="s">
        <v>2452</v>
      </c>
      <c r="M963" s="140">
        <v>24</v>
      </c>
      <c r="N963" s="151">
        <f t="shared" ref="N963" si="390">O963/$R$8</f>
        <v>2.2979024275276925</v>
      </c>
      <c r="O963" s="149">
        <v>195</v>
      </c>
      <c r="P963" s="130">
        <f t="shared" si="387"/>
        <v>2.2979024275276925</v>
      </c>
      <c r="Q963" s="131">
        <f t="shared" si="388"/>
        <v>195</v>
      </c>
      <c r="R963" s="120"/>
      <c r="S963" s="121">
        <f t="shared" si="352"/>
        <v>0</v>
      </c>
      <c r="T963" s="122">
        <f t="shared" si="353"/>
        <v>0</v>
      </c>
      <c r="U963" s="123"/>
      <c r="V963" s="124" t="s">
        <v>2455</v>
      </c>
      <c r="W963" s="123"/>
      <c r="X963" s="115"/>
      <c r="Y963" s="115"/>
      <c r="Z963" s="115"/>
      <c r="AA963" s="125"/>
    </row>
    <row r="964" spans="1:27" s="172" customFormat="1" x14ac:dyDescent="0.35">
      <c r="A964" s="157">
        <v>72</v>
      </c>
      <c r="B964" s="158" t="s">
        <v>1703</v>
      </c>
      <c r="C964" s="159" t="s">
        <v>208</v>
      </c>
      <c r="D964" s="158" t="s">
        <v>1469</v>
      </c>
      <c r="E964" s="173" t="s">
        <v>1704</v>
      </c>
      <c r="F964" s="173" t="s">
        <v>1705</v>
      </c>
      <c r="G964" s="173" t="s">
        <v>1706</v>
      </c>
      <c r="H964" s="174" t="s">
        <v>1472</v>
      </c>
      <c r="I964" s="175" t="s">
        <v>45</v>
      </c>
      <c r="J964" s="175"/>
      <c r="K964" s="175" t="s">
        <v>45</v>
      </c>
      <c r="L964" s="163" t="s">
        <v>2452</v>
      </c>
      <c r="M964" s="163">
        <v>24</v>
      </c>
      <c r="N964" s="49">
        <f>O964/$R$8</f>
        <v>1.9443789771388169</v>
      </c>
      <c r="O964" s="47">
        <v>165</v>
      </c>
      <c r="P964" s="176">
        <f>IF($R$9="-",N964,IF($R$9="в кассу предприятия",N964,IF($R$9="на р/счет.",N964*1.075,"-")))</f>
        <v>1.9443789771388169</v>
      </c>
      <c r="Q964" s="177">
        <f>IF($R$9="-",O964,IF($R$9="в кассу предприятия",O964,IF($R$9="на р/счет.",O964*1.075,"-")))</f>
        <v>165</v>
      </c>
      <c r="R964" s="166"/>
      <c r="S964" s="167">
        <f t="shared" si="352"/>
        <v>0</v>
      </c>
      <c r="T964" s="168">
        <f t="shared" si="353"/>
        <v>0</v>
      </c>
      <c r="U964" s="169"/>
      <c r="V964" s="170" t="s">
        <v>2455</v>
      </c>
      <c r="W964" s="169" t="s">
        <v>2487</v>
      </c>
      <c r="X964" s="160" t="s">
        <v>2472</v>
      </c>
      <c r="Y964" s="160"/>
      <c r="Z964" s="160" t="s">
        <v>2928</v>
      </c>
      <c r="AA964" s="171" t="s">
        <v>2463</v>
      </c>
    </row>
    <row r="965" spans="1:27" s="126" customFormat="1" hidden="1" x14ac:dyDescent="0.35">
      <c r="A965" s="144">
        <v>0</v>
      </c>
      <c r="B965" s="109" t="s">
        <v>1707</v>
      </c>
      <c r="C965" s="127" t="s">
        <v>39</v>
      </c>
      <c r="D965" s="109" t="s">
        <v>1469</v>
      </c>
      <c r="E965" s="132" t="s">
        <v>1704</v>
      </c>
      <c r="F965" s="132" t="s">
        <v>1705</v>
      </c>
      <c r="G965" s="132" t="s">
        <v>1708</v>
      </c>
      <c r="H965" s="133" t="s">
        <v>1472</v>
      </c>
      <c r="I965" s="134"/>
      <c r="J965" s="134"/>
      <c r="K965" s="134" t="s">
        <v>45</v>
      </c>
      <c r="L965" s="114" t="s">
        <v>2451</v>
      </c>
      <c r="M965" s="114">
        <v>40</v>
      </c>
      <c r="N965" s="148">
        <v>2.11</v>
      </c>
      <c r="O965" s="149">
        <f t="shared" ref="O965:O966" si="391">N965*$R$8</f>
        <v>179.05459999999999</v>
      </c>
      <c r="P965" s="128">
        <f t="shared" ref="P965:P968" si="392">IF($R$9="-",N965,IF($R$9="в кассу предприятия",N965,IF($R$9="на р/счет.",N965*1.075,"-")))</f>
        <v>2.11</v>
      </c>
      <c r="Q965" s="119">
        <f t="shared" ref="Q965:Q968" si="393">IF($R$9="-",O965,IF($R$9="в кассу предприятия",O965,IF($R$9="на р/счет.",O965*1.075,"-")))</f>
        <v>179.05459999999999</v>
      </c>
      <c r="R965" s="120"/>
      <c r="S965" s="121">
        <f t="shared" si="352"/>
        <v>0</v>
      </c>
      <c r="T965" s="122">
        <f t="shared" si="353"/>
        <v>0</v>
      </c>
      <c r="U965" s="129"/>
      <c r="V965" s="124" t="s">
        <v>2455</v>
      </c>
      <c r="W965" s="129" t="s">
        <v>2487</v>
      </c>
      <c r="X965" s="132" t="s">
        <v>2464</v>
      </c>
      <c r="Y965" s="115" t="s">
        <v>3043</v>
      </c>
      <c r="Z965" s="115" t="s">
        <v>2929</v>
      </c>
      <c r="AA965" s="125" t="s">
        <v>2463</v>
      </c>
    </row>
    <row r="966" spans="1:27" s="172" customFormat="1" x14ac:dyDescent="0.35">
      <c r="A966" s="157">
        <v>56</v>
      </c>
      <c r="B966" s="158" t="s">
        <v>1709</v>
      </c>
      <c r="C966" s="159" t="s">
        <v>39</v>
      </c>
      <c r="D966" s="158" t="s">
        <v>1469</v>
      </c>
      <c r="E966" s="173" t="s">
        <v>1704</v>
      </c>
      <c r="F966" s="173" t="s">
        <v>1705</v>
      </c>
      <c r="G966" s="173" t="s">
        <v>1710</v>
      </c>
      <c r="H966" s="174" t="s">
        <v>1472</v>
      </c>
      <c r="I966" s="175" t="s">
        <v>45</v>
      </c>
      <c r="J966" s="175"/>
      <c r="K966" s="175" t="s">
        <v>45</v>
      </c>
      <c r="L966" s="163" t="s">
        <v>2451</v>
      </c>
      <c r="M966" s="163">
        <v>40</v>
      </c>
      <c r="N966" s="46">
        <v>2.11</v>
      </c>
      <c r="O966" s="47">
        <f t="shared" si="391"/>
        <v>179.05459999999999</v>
      </c>
      <c r="P966" s="164">
        <f t="shared" si="392"/>
        <v>2.11</v>
      </c>
      <c r="Q966" s="165">
        <f t="shared" si="393"/>
        <v>179.05459999999999</v>
      </c>
      <c r="R966" s="166"/>
      <c r="S966" s="167">
        <f t="shared" si="352"/>
        <v>0</v>
      </c>
      <c r="T966" s="168">
        <f t="shared" si="353"/>
        <v>0</v>
      </c>
      <c r="U966" s="169"/>
      <c r="V966" s="170" t="s">
        <v>2455</v>
      </c>
      <c r="W966" s="169" t="s">
        <v>2487</v>
      </c>
      <c r="X966" s="173" t="s">
        <v>2464</v>
      </c>
      <c r="Y966" s="160" t="s">
        <v>3043</v>
      </c>
      <c r="Z966" s="160" t="s">
        <v>2930</v>
      </c>
      <c r="AA966" s="171" t="s">
        <v>2463</v>
      </c>
    </row>
    <row r="967" spans="1:27" s="172" customFormat="1" x14ac:dyDescent="0.35">
      <c r="A967" s="157" t="s">
        <v>3900</v>
      </c>
      <c r="B967" s="158" t="s">
        <v>1711</v>
      </c>
      <c r="C967" s="159" t="s">
        <v>208</v>
      </c>
      <c r="D967" s="158" t="s">
        <v>1469</v>
      </c>
      <c r="E967" s="173" t="s">
        <v>1704</v>
      </c>
      <c r="F967" s="173" t="s">
        <v>1705</v>
      </c>
      <c r="G967" s="173" t="s">
        <v>1712</v>
      </c>
      <c r="H967" s="174" t="s">
        <v>1472</v>
      </c>
      <c r="I967" s="175" t="s">
        <v>45</v>
      </c>
      <c r="J967" s="175"/>
      <c r="K967" s="175" t="s">
        <v>45</v>
      </c>
      <c r="L967" s="163" t="s">
        <v>2452</v>
      </c>
      <c r="M967" s="163">
        <v>24</v>
      </c>
      <c r="N967" s="49">
        <f t="shared" ref="N967:N968" si="394">O967/$R$8</f>
        <v>1.9443789771388169</v>
      </c>
      <c r="O967" s="47">
        <v>165</v>
      </c>
      <c r="P967" s="176">
        <f t="shared" si="392"/>
        <v>1.9443789771388169</v>
      </c>
      <c r="Q967" s="177">
        <f t="shared" si="393"/>
        <v>165</v>
      </c>
      <c r="R967" s="166"/>
      <c r="S967" s="167">
        <f t="shared" ref="S967:S1033" si="395">IF($R$9="","-",P967*R967)</f>
        <v>0</v>
      </c>
      <c r="T967" s="168">
        <f t="shared" ref="T967:T1033" si="396">IF($R$9="","-",Q967*R967)</f>
        <v>0</v>
      </c>
      <c r="U967" s="169"/>
      <c r="V967" s="170" t="s">
        <v>2455</v>
      </c>
      <c r="W967" s="169" t="s">
        <v>2487</v>
      </c>
      <c r="X967" s="160" t="s">
        <v>2472</v>
      </c>
      <c r="Y967" s="160"/>
      <c r="Z967" s="160" t="s">
        <v>2931</v>
      </c>
      <c r="AA967" s="171" t="s">
        <v>2463</v>
      </c>
    </row>
    <row r="968" spans="1:27" s="172" customFormat="1" x14ac:dyDescent="0.35">
      <c r="A968" s="157">
        <v>48</v>
      </c>
      <c r="B968" s="158" t="s">
        <v>1713</v>
      </c>
      <c r="C968" s="159" t="s">
        <v>208</v>
      </c>
      <c r="D968" s="158" t="s">
        <v>1469</v>
      </c>
      <c r="E968" s="173" t="s">
        <v>1704</v>
      </c>
      <c r="F968" s="173" t="s">
        <v>1705</v>
      </c>
      <c r="G968" s="173" t="s">
        <v>1714</v>
      </c>
      <c r="H968" s="174" t="s">
        <v>1472</v>
      </c>
      <c r="I968" s="175" t="s">
        <v>45</v>
      </c>
      <c r="J968" s="175"/>
      <c r="K968" s="175" t="s">
        <v>45</v>
      </c>
      <c r="L968" s="163" t="s">
        <v>2452</v>
      </c>
      <c r="M968" s="163">
        <v>24</v>
      </c>
      <c r="N968" s="151">
        <f t="shared" si="394"/>
        <v>1.9443789771388169</v>
      </c>
      <c r="O968" s="149">
        <v>165</v>
      </c>
      <c r="P968" s="176">
        <f t="shared" si="392"/>
        <v>1.9443789771388169</v>
      </c>
      <c r="Q968" s="177">
        <f t="shared" si="393"/>
        <v>165</v>
      </c>
      <c r="R968" s="166"/>
      <c r="S968" s="167">
        <f t="shared" si="395"/>
        <v>0</v>
      </c>
      <c r="T968" s="168">
        <f t="shared" si="396"/>
        <v>0</v>
      </c>
      <c r="U968" s="169"/>
      <c r="V968" s="170" t="s">
        <v>2455</v>
      </c>
      <c r="W968" s="169" t="s">
        <v>2487</v>
      </c>
      <c r="X968" s="160" t="s">
        <v>2472</v>
      </c>
      <c r="Y968" s="160"/>
      <c r="Z968" s="160" t="s">
        <v>2932</v>
      </c>
      <c r="AA968" s="171" t="s">
        <v>2463</v>
      </c>
    </row>
    <row r="969" spans="1:27" s="172" customFormat="1" x14ac:dyDescent="0.35">
      <c r="A969" s="157" t="s">
        <v>3900</v>
      </c>
      <c r="B969" s="158" t="s">
        <v>1715</v>
      </c>
      <c r="C969" s="159" t="s">
        <v>39</v>
      </c>
      <c r="D969" s="158" t="s">
        <v>1469</v>
      </c>
      <c r="E969" s="173" t="s">
        <v>1704</v>
      </c>
      <c r="F969" s="173" t="s">
        <v>1705</v>
      </c>
      <c r="G969" s="173" t="s">
        <v>1716</v>
      </c>
      <c r="H969" s="174" t="s">
        <v>1472</v>
      </c>
      <c r="I969" s="175" t="s">
        <v>45</v>
      </c>
      <c r="J969" s="175"/>
      <c r="K969" s="175" t="s">
        <v>45</v>
      </c>
      <c r="L969" s="163" t="s">
        <v>2451</v>
      </c>
      <c r="M969" s="163">
        <v>40</v>
      </c>
      <c r="N969" s="46">
        <v>2.34</v>
      </c>
      <c r="O969" s="47">
        <f t="shared" ref="O969:O971" si="397">N969*$R$8</f>
        <v>198.57239999999999</v>
      </c>
      <c r="P969" s="164">
        <f t="shared" ref="P969:P976" si="398">IF($R$9="-",N969,IF($R$9="в кассу предприятия",N969,IF($R$9="на р/счет.",N969*1.075,"-")))</f>
        <v>2.34</v>
      </c>
      <c r="Q969" s="165">
        <f t="shared" ref="Q969:Q976" si="399">IF($R$9="-",O969,IF($R$9="в кассу предприятия",O969,IF($R$9="на р/счет.",O969*1.075,"-")))</f>
        <v>198.57239999999999</v>
      </c>
      <c r="R969" s="166"/>
      <c r="S969" s="167">
        <f t="shared" si="395"/>
        <v>0</v>
      </c>
      <c r="T969" s="168">
        <f t="shared" si="396"/>
        <v>0</v>
      </c>
      <c r="U969" s="169"/>
      <c r="V969" s="170" t="s">
        <v>2455</v>
      </c>
      <c r="W969" s="169" t="s">
        <v>2487</v>
      </c>
      <c r="X969" s="160" t="s">
        <v>2472</v>
      </c>
      <c r="Y969" s="160"/>
      <c r="Z969" s="160" t="s">
        <v>2933</v>
      </c>
      <c r="AA969" s="171" t="s">
        <v>2463</v>
      </c>
    </row>
    <row r="970" spans="1:27" s="172" customFormat="1" x14ac:dyDescent="0.35">
      <c r="A970" s="157" t="s">
        <v>3900</v>
      </c>
      <c r="B970" s="158" t="s">
        <v>1717</v>
      </c>
      <c r="C970" s="159" t="s">
        <v>39</v>
      </c>
      <c r="D970" s="158" t="s">
        <v>1469</v>
      </c>
      <c r="E970" s="173" t="s">
        <v>1704</v>
      </c>
      <c r="F970" s="173" t="s">
        <v>1705</v>
      </c>
      <c r="G970" s="173" t="s">
        <v>1718</v>
      </c>
      <c r="H970" s="174" t="s">
        <v>1472</v>
      </c>
      <c r="I970" s="175" t="s">
        <v>45</v>
      </c>
      <c r="J970" s="175"/>
      <c r="K970" s="175" t="s">
        <v>45</v>
      </c>
      <c r="L970" s="163" t="s">
        <v>2451</v>
      </c>
      <c r="M970" s="163">
        <v>40</v>
      </c>
      <c r="N970" s="46">
        <v>2.34</v>
      </c>
      <c r="O970" s="47">
        <f t="shared" si="397"/>
        <v>198.57239999999999</v>
      </c>
      <c r="P970" s="164">
        <f t="shared" si="398"/>
        <v>2.34</v>
      </c>
      <c r="Q970" s="165">
        <f t="shared" si="399"/>
        <v>198.57239999999999</v>
      </c>
      <c r="R970" s="166"/>
      <c r="S970" s="167">
        <f t="shared" si="395"/>
        <v>0</v>
      </c>
      <c r="T970" s="168">
        <f t="shared" si="396"/>
        <v>0</v>
      </c>
      <c r="U970" s="169"/>
      <c r="V970" s="170" t="s">
        <v>2455</v>
      </c>
      <c r="W970" s="169" t="s">
        <v>2487</v>
      </c>
      <c r="X970" s="160" t="s">
        <v>2472</v>
      </c>
      <c r="Y970" s="160"/>
      <c r="Z970" s="160" t="s">
        <v>2934</v>
      </c>
      <c r="AA970" s="171" t="s">
        <v>2463</v>
      </c>
    </row>
    <row r="971" spans="1:27" s="172" customFormat="1" x14ac:dyDescent="0.35">
      <c r="A971" s="157">
        <v>26</v>
      </c>
      <c r="B971" s="158" t="s">
        <v>1719</v>
      </c>
      <c r="C971" s="159" t="s">
        <v>39</v>
      </c>
      <c r="D971" s="158" t="s">
        <v>1469</v>
      </c>
      <c r="E971" s="173" t="s">
        <v>1720</v>
      </c>
      <c r="F971" s="173" t="s">
        <v>1721</v>
      </c>
      <c r="G971" s="173" t="s">
        <v>1722</v>
      </c>
      <c r="H971" s="174" t="s">
        <v>1076</v>
      </c>
      <c r="I971" s="175" t="s">
        <v>45</v>
      </c>
      <c r="J971" s="175"/>
      <c r="K971" s="175" t="s">
        <v>45</v>
      </c>
      <c r="L971" s="163" t="s">
        <v>2451</v>
      </c>
      <c r="M971" s="163">
        <v>25</v>
      </c>
      <c r="N971" s="46">
        <v>2.96</v>
      </c>
      <c r="O971" s="47">
        <f t="shared" si="397"/>
        <v>251.18559999999999</v>
      </c>
      <c r="P971" s="164">
        <f t="shared" si="398"/>
        <v>2.96</v>
      </c>
      <c r="Q971" s="165">
        <f t="shared" si="399"/>
        <v>251.18559999999999</v>
      </c>
      <c r="R971" s="166"/>
      <c r="S971" s="167">
        <f t="shared" si="395"/>
        <v>0</v>
      </c>
      <c r="T971" s="168">
        <f t="shared" si="396"/>
        <v>0</v>
      </c>
      <c r="U971" s="169"/>
      <c r="V971" s="170" t="s">
        <v>2455</v>
      </c>
      <c r="W971" s="169" t="s">
        <v>2487</v>
      </c>
      <c r="X971" s="160" t="s">
        <v>2469</v>
      </c>
      <c r="Y971" s="160"/>
      <c r="Z971" s="160" t="s">
        <v>2935</v>
      </c>
      <c r="AA971" s="171" t="s">
        <v>2463</v>
      </c>
    </row>
    <row r="972" spans="1:27" s="172" customFormat="1" x14ac:dyDescent="0.35">
      <c r="A972" s="157" t="s">
        <v>3900</v>
      </c>
      <c r="B972" s="158" t="s">
        <v>1723</v>
      </c>
      <c r="C972" s="159" t="s">
        <v>208</v>
      </c>
      <c r="D972" s="158" t="s">
        <v>1469</v>
      </c>
      <c r="E972" s="173" t="s">
        <v>1724</v>
      </c>
      <c r="F972" s="173" t="s">
        <v>1725</v>
      </c>
      <c r="G972" s="173" t="s">
        <v>1726</v>
      </c>
      <c r="H972" s="174" t="s">
        <v>1472</v>
      </c>
      <c r="I972" s="175" t="s">
        <v>45</v>
      </c>
      <c r="J972" s="175"/>
      <c r="K972" s="175" t="s">
        <v>45</v>
      </c>
      <c r="L972" s="163" t="s">
        <v>2452</v>
      </c>
      <c r="M972" s="163">
        <v>24</v>
      </c>
      <c r="N972" s="49">
        <f t="shared" ref="N972:N976" si="400">O972/$R$8</f>
        <v>1.9443789771388169</v>
      </c>
      <c r="O972" s="47">
        <v>165</v>
      </c>
      <c r="P972" s="176">
        <f t="shared" si="398"/>
        <v>1.9443789771388169</v>
      </c>
      <c r="Q972" s="177">
        <f t="shared" si="399"/>
        <v>165</v>
      </c>
      <c r="R972" s="166"/>
      <c r="S972" s="167">
        <f t="shared" si="395"/>
        <v>0</v>
      </c>
      <c r="T972" s="168">
        <f t="shared" si="396"/>
        <v>0</v>
      </c>
      <c r="U972" s="169"/>
      <c r="V972" s="170" t="s">
        <v>2455</v>
      </c>
      <c r="W972" s="169" t="s">
        <v>2487</v>
      </c>
      <c r="X972" s="160" t="s">
        <v>2472</v>
      </c>
      <c r="Y972" s="160"/>
      <c r="Z972" s="160" t="s">
        <v>2936</v>
      </c>
      <c r="AA972" s="171" t="s">
        <v>2463</v>
      </c>
    </row>
    <row r="973" spans="1:27" s="172" customFormat="1" x14ac:dyDescent="0.35">
      <c r="A973" s="157" t="s">
        <v>3900</v>
      </c>
      <c r="B973" s="158" t="s">
        <v>1727</v>
      </c>
      <c r="C973" s="159" t="s">
        <v>208</v>
      </c>
      <c r="D973" s="158" t="s">
        <v>1469</v>
      </c>
      <c r="E973" s="173" t="s">
        <v>1724</v>
      </c>
      <c r="F973" s="173" t="s">
        <v>1725</v>
      </c>
      <c r="G973" s="173" t="s">
        <v>1728</v>
      </c>
      <c r="H973" s="174" t="s">
        <v>1472</v>
      </c>
      <c r="I973" s="175" t="s">
        <v>45</v>
      </c>
      <c r="J973" s="175"/>
      <c r="K973" s="175" t="s">
        <v>45</v>
      </c>
      <c r="L973" s="163" t="s">
        <v>2452</v>
      </c>
      <c r="M973" s="163">
        <v>24</v>
      </c>
      <c r="N973" s="49">
        <f t="shared" si="400"/>
        <v>1.9443789771388169</v>
      </c>
      <c r="O973" s="47">
        <v>165</v>
      </c>
      <c r="P973" s="176">
        <f t="shared" si="398"/>
        <v>1.9443789771388169</v>
      </c>
      <c r="Q973" s="177">
        <f t="shared" si="399"/>
        <v>165</v>
      </c>
      <c r="R973" s="166"/>
      <c r="S973" s="167">
        <f t="shared" si="395"/>
        <v>0</v>
      </c>
      <c r="T973" s="168">
        <f t="shared" si="396"/>
        <v>0</v>
      </c>
      <c r="U973" s="169"/>
      <c r="V973" s="170" t="s">
        <v>2455</v>
      </c>
      <c r="W973" s="169" t="s">
        <v>2487</v>
      </c>
      <c r="X973" s="160" t="s">
        <v>2472</v>
      </c>
      <c r="Y973" s="160"/>
      <c r="Z973" s="160" t="s">
        <v>2937</v>
      </c>
      <c r="AA973" s="171" t="s">
        <v>2463</v>
      </c>
    </row>
    <row r="974" spans="1:27" s="126" customFormat="1" hidden="1" x14ac:dyDescent="0.35">
      <c r="A974" s="144">
        <v>0</v>
      </c>
      <c r="B974" s="109" t="s">
        <v>3843</v>
      </c>
      <c r="C974" s="110" t="s">
        <v>208</v>
      </c>
      <c r="D974" s="109" t="s">
        <v>1469</v>
      </c>
      <c r="E974" s="132" t="s">
        <v>1724</v>
      </c>
      <c r="F974" s="132" t="s">
        <v>1725</v>
      </c>
      <c r="G974" s="132"/>
      <c r="H974" s="133" t="s">
        <v>3432</v>
      </c>
      <c r="I974" s="113"/>
      <c r="J974" s="113"/>
      <c r="K974" s="113"/>
      <c r="L974" s="140" t="s">
        <v>2451</v>
      </c>
      <c r="M974" s="140">
        <v>24</v>
      </c>
      <c r="N974" s="151">
        <f t="shared" si="400"/>
        <v>1.8736742870610417</v>
      </c>
      <c r="O974" s="149">
        <v>159</v>
      </c>
      <c r="P974" s="130">
        <f t="shared" si="398"/>
        <v>1.8736742870610417</v>
      </c>
      <c r="Q974" s="131">
        <f t="shared" si="399"/>
        <v>159</v>
      </c>
      <c r="R974" s="120"/>
      <c r="S974" s="121">
        <f t="shared" si="395"/>
        <v>0</v>
      </c>
      <c r="T974" s="122">
        <f t="shared" si="396"/>
        <v>0</v>
      </c>
      <c r="U974" s="123"/>
      <c r="V974" s="124" t="s">
        <v>2455</v>
      </c>
      <c r="W974" s="123"/>
      <c r="X974" s="115"/>
      <c r="Y974" s="115"/>
      <c r="Z974" s="115"/>
      <c r="AA974" s="125"/>
    </row>
    <row r="975" spans="1:27" s="126" customFormat="1" hidden="1" x14ac:dyDescent="0.35">
      <c r="A975" s="144">
        <v>0</v>
      </c>
      <c r="B975" s="109" t="s">
        <v>1729</v>
      </c>
      <c r="C975" s="110" t="s">
        <v>208</v>
      </c>
      <c r="D975" s="109" t="s">
        <v>1469</v>
      </c>
      <c r="E975" s="111" t="s">
        <v>1730</v>
      </c>
      <c r="F975" s="111" t="s">
        <v>1731</v>
      </c>
      <c r="G975" s="111" t="s">
        <v>1732</v>
      </c>
      <c r="H975" s="112" t="s">
        <v>1472</v>
      </c>
      <c r="I975" s="113" t="s">
        <v>45</v>
      </c>
      <c r="J975" s="113"/>
      <c r="K975" s="113" t="s">
        <v>45</v>
      </c>
      <c r="L975" s="114" t="s">
        <v>2452</v>
      </c>
      <c r="M975" s="114">
        <v>24</v>
      </c>
      <c r="N975" s="151">
        <f t="shared" si="400"/>
        <v>1.9443789771388169</v>
      </c>
      <c r="O975" s="149">
        <v>165</v>
      </c>
      <c r="P975" s="130">
        <f t="shared" si="398"/>
        <v>1.9443789771388169</v>
      </c>
      <c r="Q975" s="131">
        <f t="shared" si="399"/>
        <v>165</v>
      </c>
      <c r="R975" s="120"/>
      <c r="S975" s="121">
        <f t="shared" si="395"/>
        <v>0</v>
      </c>
      <c r="T975" s="122">
        <f t="shared" si="396"/>
        <v>0</v>
      </c>
      <c r="U975" s="123"/>
      <c r="V975" s="124" t="s">
        <v>2455</v>
      </c>
      <c r="W975" s="123" t="s">
        <v>2487</v>
      </c>
      <c r="X975" s="115" t="s">
        <v>2472</v>
      </c>
      <c r="Y975" s="115"/>
      <c r="Z975" s="115" t="s">
        <v>2938</v>
      </c>
      <c r="AA975" s="125" t="s">
        <v>2463</v>
      </c>
    </row>
    <row r="976" spans="1:27" s="172" customFormat="1" x14ac:dyDescent="0.35">
      <c r="A976" s="157">
        <v>72</v>
      </c>
      <c r="B976" s="158" t="s">
        <v>3171</v>
      </c>
      <c r="C976" s="159" t="s">
        <v>208</v>
      </c>
      <c r="D976" s="158" t="s">
        <v>1469</v>
      </c>
      <c r="E976" s="173" t="s">
        <v>1730</v>
      </c>
      <c r="F976" s="173" t="s">
        <v>1734</v>
      </c>
      <c r="G976" s="173" t="s">
        <v>45</v>
      </c>
      <c r="H976" s="174" t="s">
        <v>3432</v>
      </c>
      <c r="I976" s="175"/>
      <c r="J976" s="175"/>
      <c r="K976" s="175"/>
      <c r="L976" s="163" t="s">
        <v>2452</v>
      </c>
      <c r="M976" s="163">
        <v>24</v>
      </c>
      <c r="N976" s="49">
        <f t="shared" si="400"/>
        <v>2.3214706575536179</v>
      </c>
      <c r="O976" s="47">
        <v>197</v>
      </c>
      <c r="P976" s="176">
        <f t="shared" si="398"/>
        <v>2.3214706575536179</v>
      </c>
      <c r="Q976" s="177">
        <f t="shared" si="399"/>
        <v>197</v>
      </c>
      <c r="R976" s="166"/>
      <c r="S976" s="167">
        <f t="shared" si="395"/>
        <v>0</v>
      </c>
      <c r="T976" s="168">
        <f t="shared" si="396"/>
        <v>0</v>
      </c>
      <c r="U976" s="169"/>
      <c r="V976" s="170" t="s">
        <v>2455</v>
      </c>
      <c r="W976" s="169"/>
      <c r="X976" s="160"/>
      <c r="Y976" s="160"/>
      <c r="Z976" s="160"/>
      <c r="AA976" s="171" t="s">
        <v>2463</v>
      </c>
    </row>
    <row r="977" spans="1:27" s="172" customFormat="1" x14ac:dyDescent="0.35">
      <c r="A977" s="157">
        <v>45</v>
      </c>
      <c r="B977" s="158" t="s">
        <v>1733</v>
      </c>
      <c r="C977" s="159" t="s">
        <v>39</v>
      </c>
      <c r="D977" s="158" t="s">
        <v>1469</v>
      </c>
      <c r="E977" s="173" t="s">
        <v>1730</v>
      </c>
      <c r="F977" s="173" t="s">
        <v>1734</v>
      </c>
      <c r="G977" s="173" t="s">
        <v>1735</v>
      </c>
      <c r="H977" s="174" t="s">
        <v>368</v>
      </c>
      <c r="I977" s="175" t="s">
        <v>1736</v>
      </c>
      <c r="J977" s="175"/>
      <c r="K977" s="175" t="s">
        <v>45</v>
      </c>
      <c r="L977" s="163" t="s">
        <v>2451</v>
      </c>
      <c r="M977" s="163">
        <v>5</v>
      </c>
      <c r="N977" s="46">
        <v>7.08</v>
      </c>
      <c r="O977" s="47">
        <f>N977*$R$8</f>
        <v>600.80880000000002</v>
      </c>
      <c r="P977" s="164">
        <f t="shared" ref="P977" si="401">IF($R$9="-",N977,IF($R$9="в кассу предприятия",N977,IF($R$9="на р/счет.",N977*1.075,"-")))</f>
        <v>7.08</v>
      </c>
      <c r="Q977" s="165">
        <f t="shared" ref="Q977" si="402">IF($R$9="-",O977,IF($R$9="в кассу предприятия",O977,IF($R$9="на р/счет.",O977*1.075,"-")))</f>
        <v>600.80880000000002</v>
      </c>
      <c r="R977" s="166"/>
      <c r="S977" s="167">
        <f t="shared" si="395"/>
        <v>0</v>
      </c>
      <c r="T977" s="168">
        <f t="shared" si="396"/>
        <v>0</v>
      </c>
      <c r="U977" s="169"/>
      <c r="V977" s="170" t="s">
        <v>2455</v>
      </c>
      <c r="W977" s="169" t="s">
        <v>2487</v>
      </c>
      <c r="X977" s="160" t="s">
        <v>2472</v>
      </c>
      <c r="Y977" s="160"/>
      <c r="Z977" s="160" t="s">
        <v>2939</v>
      </c>
      <c r="AA977" s="171" t="s">
        <v>2463</v>
      </c>
    </row>
    <row r="978" spans="1:27" s="126" customFormat="1" hidden="1" x14ac:dyDescent="0.35">
      <c r="A978" s="144">
        <v>0</v>
      </c>
      <c r="B978" s="109" t="s">
        <v>1737</v>
      </c>
      <c r="C978" s="110" t="s">
        <v>208</v>
      </c>
      <c r="D978" s="109" t="s">
        <v>1469</v>
      </c>
      <c r="E978" s="111" t="s">
        <v>1730</v>
      </c>
      <c r="F978" s="111" t="s">
        <v>1734</v>
      </c>
      <c r="G978" s="111" t="s">
        <v>1738</v>
      </c>
      <c r="H978" s="112" t="s">
        <v>1472</v>
      </c>
      <c r="I978" s="113" t="s">
        <v>45</v>
      </c>
      <c r="J978" s="113"/>
      <c r="K978" s="113" t="s">
        <v>45</v>
      </c>
      <c r="L978" s="114" t="s">
        <v>2452</v>
      </c>
      <c r="M978" s="114">
        <v>24</v>
      </c>
      <c r="N978" s="150">
        <f>O978/$R$8</f>
        <v>2.3214706575536179</v>
      </c>
      <c r="O978" s="149">
        <v>197</v>
      </c>
      <c r="P978" s="130">
        <f>IF($R$9="-",N978,IF($R$9="в кассу предприятия",N978,IF($R$9="на р/счет.",N978*1.075,"-")))</f>
        <v>2.3214706575536179</v>
      </c>
      <c r="Q978" s="131">
        <f>IF($R$9="-",O978,IF($R$9="в кассу предприятия",O978,IF($R$9="на р/счет.",O978*1.075,"-")))</f>
        <v>197</v>
      </c>
      <c r="R978" s="120"/>
      <c r="S978" s="121">
        <f t="shared" si="395"/>
        <v>0</v>
      </c>
      <c r="T978" s="122">
        <f t="shared" si="396"/>
        <v>0</v>
      </c>
      <c r="U978" s="123"/>
      <c r="V978" s="124" t="s">
        <v>2455</v>
      </c>
      <c r="W978" s="114" t="s">
        <v>2487</v>
      </c>
      <c r="X978" s="115" t="s">
        <v>2472</v>
      </c>
      <c r="Y978" s="115"/>
      <c r="Z978" s="115" t="s">
        <v>2940</v>
      </c>
      <c r="AA978" s="125" t="s">
        <v>2463</v>
      </c>
    </row>
    <row r="979" spans="1:27" s="172" customFormat="1" x14ac:dyDescent="0.35">
      <c r="A979" s="157" t="s">
        <v>3900</v>
      </c>
      <c r="B979" s="158" t="s">
        <v>1739</v>
      </c>
      <c r="C979" s="159" t="s">
        <v>39</v>
      </c>
      <c r="D979" s="158" t="s">
        <v>1469</v>
      </c>
      <c r="E979" s="173" t="s">
        <v>1730</v>
      </c>
      <c r="F979" s="173" t="s">
        <v>1734</v>
      </c>
      <c r="G979" s="173" t="s">
        <v>1740</v>
      </c>
      <c r="H979" s="174" t="s">
        <v>1076</v>
      </c>
      <c r="I979" s="175" t="s">
        <v>45</v>
      </c>
      <c r="J979" s="175"/>
      <c r="K979" s="175" t="s">
        <v>45</v>
      </c>
      <c r="L979" s="163" t="s">
        <v>2451</v>
      </c>
      <c r="M979" s="163">
        <v>25</v>
      </c>
      <c r="N979" s="46">
        <v>3.9499999999999997</v>
      </c>
      <c r="O979" s="47">
        <f t="shared" ref="O979:O980" si="403">N979*$R$8</f>
        <v>335.197</v>
      </c>
      <c r="P979" s="164">
        <f t="shared" ref="P979:P980" si="404">IF($R$9="-",N979,IF($R$9="в кассу предприятия",N979,IF($R$9="на р/счет.",N979*1.075,"-")))</f>
        <v>3.9499999999999997</v>
      </c>
      <c r="Q979" s="165">
        <f t="shared" ref="Q979:Q980" si="405">IF($R$9="-",O979,IF($R$9="в кассу предприятия",O979,IF($R$9="на р/счет.",O979*1.075,"-")))</f>
        <v>335.197</v>
      </c>
      <c r="R979" s="166"/>
      <c r="S979" s="167">
        <f t="shared" si="395"/>
        <v>0</v>
      </c>
      <c r="T979" s="168">
        <f t="shared" si="396"/>
        <v>0</v>
      </c>
      <c r="U979" s="169"/>
      <c r="V979" s="170" t="s">
        <v>2455</v>
      </c>
      <c r="W979" s="169" t="s">
        <v>2487</v>
      </c>
      <c r="X979" s="160" t="s">
        <v>2472</v>
      </c>
      <c r="Y979" s="160"/>
      <c r="Z979" s="160" t="s">
        <v>2941</v>
      </c>
      <c r="AA979" s="171" t="s">
        <v>2463</v>
      </c>
    </row>
    <row r="980" spans="1:27" s="172" customFormat="1" x14ac:dyDescent="0.35">
      <c r="A980" s="157" t="s">
        <v>3900</v>
      </c>
      <c r="B980" s="158" t="s">
        <v>1741</v>
      </c>
      <c r="C980" s="159" t="s">
        <v>39</v>
      </c>
      <c r="D980" s="158" t="s">
        <v>1469</v>
      </c>
      <c r="E980" s="173" t="s">
        <v>1730</v>
      </c>
      <c r="F980" s="173" t="s">
        <v>1734</v>
      </c>
      <c r="G980" s="173" t="s">
        <v>1742</v>
      </c>
      <c r="H980" s="174" t="s">
        <v>1076</v>
      </c>
      <c r="I980" s="175" t="s">
        <v>45</v>
      </c>
      <c r="J980" s="175"/>
      <c r="K980" s="175" t="s">
        <v>45</v>
      </c>
      <c r="L980" s="163" t="s">
        <v>2451</v>
      </c>
      <c r="M980" s="163">
        <v>25</v>
      </c>
      <c r="N980" s="46">
        <v>3.57</v>
      </c>
      <c r="O980" s="47">
        <f t="shared" si="403"/>
        <v>302.9502</v>
      </c>
      <c r="P980" s="164">
        <f t="shared" si="404"/>
        <v>3.57</v>
      </c>
      <c r="Q980" s="165">
        <f t="shared" si="405"/>
        <v>302.9502</v>
      </c>
      <c r="R980" s="166"/>
      <c r="S980" s="167">
        <f t="shared" si="395"/>
        <v>0</v>
      </c>
      <c r="T980" s="168">
        <f t="shared" si="396"/>
        <v>0</v>
      </c>
      <c r="U980" s="169"/>
      <c r="V980" s="170" t="s">
        <v>2455</v>
      </c>
      <c r="W980" s="169" t="s">
        <v>2487</v>
      </c>
      <c r="X980" s="160" t="s">
        <v>2472</v>
      </c>
      <c r="Y980" s="160"/>
      <c r="Z980" s="160" t="s">
        <v>2942</v>
      </c>
      <c r="AA980" s="171" t="s">
        <v>2463</v>
      </c>
    </row>
    <row r="981" spans="1:27" s="172" customFormat="1" x14ac:dyDescent="0.35">
      <c r="A981" s="157">
        <v>24</v>
      </c>
      <c r="B981" s="158" t="s">
        <v>1743</v>
      </c>
      <c r="C981" s="159" t="s">
        <v>208</v>
      </c>
      <c r="D981" s="158" t="s">
        <v>1469</v>
      </c>
      <c r="E981" s="173" t="s">
        <v>1730</v>
      </c>
      <c r="F981" s="173" t="s">
        <v>1734</v>
      </c>
      <c r="G981" s="173" t="s">
        <v>1744</v>
      </c>
      <c r="H981" s="174" t="s">
        <v>1472</v>
      </c>
      <c r="I981" s="175" t="s">
        <v>45</v>
      </c>
      <c r="J981" s="175"/>
      <c r="K981" s="175" t="s">
        <v>45</v>
      </c>
      <c r="L981" s="163" t="s">
        <v>2452</v>
      </c>
      <c r="M981" s="163">
        <v>24</v>
      </c>
      <c r="N981" s="49">
        <f>O981/$R$8</f>
        <v>2.3214706575536179</v>
      </c>
      <c r="O981" s="47">
        <v>197</v>
      </c>
      <c r="P981" s="176">
        <f>IF($R$9="-",N981,IF($R$9="в кассу предприятия",N981,IF($R$9="на р/счет.",N981*1.075,"-")))</f>
        <v>2.3214706575536179</v>
      </c>
      <c r="Q981" s="177">
        <f>IF($R$9="-",O981,IF($R$9="в кассу предприятия",O981,IF($R$9="на р/счет.",O981*1.075,"-")))</f>
        <v>197</v>
      </c>
      <c r="R981" s="166"/>
      <c r="S981" s="167">
        <f t="shared" si="395"/>
        <v>0</v>
      </c>
      <c r="T981" s="168">
        <f t="shared" si="396"/>
        <v>0</v>
      </c>
      <c r="U981" s="169"/>
      <c r="V981" s="170" t="s">
        <v>2455</v>
      </c>
      <c r="W981" s="169" t="s">
        <v>2487</v>
      </c>
      <c r="X981" s="160" t="s">
        <v>2472</v>
      </c>
      <c r="Y981" s="160"/>
      <c r="Z981" s="160" t="s">
        <v>2943</v>
      </c>
      <c r="AA981" s="171" t="s">
        <v>2463</v>
      </c>
    </row>
    <row r="982" spans="1:27" s="172" customFormat="1" x14ac:dyDescent="0.35">
      <c r="A982" s="157" t="s">
        <v>3900</v>
      </c>
      <c r="B982" s="158" t="s">
        <v>1745</v>
      </c>
      <c r="C982" s="159" t="s">
        <v>39</v>
      </c>
      <c r="D982" s="158" t="s">
        <v>1469</v>
      </c>
      <c r="E982" s="173" t="s">
        <v>1730</v>
      </c>
      <c r="F982" s="173" t="s">
        <v>1734</v>
      </c>
      <c r="G982" s="173" t="s">
        <v>1744</v>
      </c>
      <c r="H982" s="174" t="s">
        <v>1076</v>
      </c>
      <c r="I982" s="175" t="s">
        <v>45</v>
      </c>
      <c r="J982" s="175"/>
      <c r="K982" s="175" t="s">
        <v>45</v>
      </c>
      <c r="L982" s="163" t="s">
        <v>2451</v>
      </c>
      <c r="M982" s="163">
        <v>25</v>
      </c>
      <c r="N982" s="46">
        <v>3.9499999999999997</v>
      </c>
      <c r="O982" s="47">
        <f>N982*$R$8</f>
        <v>335.197</v>
      </c>
      <c r="P982" s="164">
        <f t="shared" ref="P982" si="406">IF($R$9="-",N982,IF($R$9="в кассу предприятия",N982,IF($R$9="на р/счет.",N982*1.075,"-")))</f>
        <v>3.9499999999999997</v>
      </c>
      <c r="Q982" s="165">
        <f t="shared" ref="Q982" si="407">IF($R$9="-",O982,IF($R$9="в кассу предприятия",O982,IF($R$9="на р/счет.",O982*1.075,"-")))</f>
        <v>335.197</v>
      </c>
      <c r="R982" s="166"/>
      <c r="S982" s="167">
        <f t="shared" si="395"/>
        <v>0</v>
      </c>
      <c r="T982" s="168">
        <f t="shared" si="396"/>
        <v>0</v>
      </c>
      <c r="U982" s="169"/>
      <c r="V982" s="170" t="s">
        <v>2455</v>
      </c>
      <c r="W982" s="169" t="s">
        <v>2487</v>
      </c>
      <c r="X982" s="160" t="s">
        <v>2472</v>
      </c>
      <c r="Y982" s="160"/>
      <c r="Z982" s="160" t="s">
        <v>2944</v>
      </c>
      <c r="AA982" s="171" t="s">
        <v>2463</v>
      </c>
    </row>
    <row r="983" spans="1:27" s="126" customFormat="1" hidden="1" x14ac:dyDescent="0.35">
      <c r="A983" s="144">
        <v>0</v>
      </c>
      <c r="B983" s="109" t="s">
        <v>1746</v>
      </c>
      <c r="C983" s="110" t="s">
        <v>208</v>
      </c>
      <c r="D983" s="109" t="s">
        <v>1469</v>
      </c>
      <c r="E983" s="111" t="s">
        <v>1730</v>
      </c>
      <c r="F983" s="111" t="s">
        <v>1734</v>
      </c>
      <c r="G983" s="111" t="s">
        <v>1578</v>
      </c>
      <c r="H983" s="112" t="s">
        <v>1472</v>
      </c>
      <c r="I983" s="113" t="s">
        <v>45</v>
      </c>
      <c r="J983" s="113"/>
      <c r="K983" s="113" t="s">
        <v>45</v>
      </c>
      <c r="L983" s="114" t="s">
        <v>2452</v>
      </c>
      <c r="M983" s="114">
        <v>24</v>
      </c>
      <c r="N983" s="150">
        <f>O983/$R$8</f>
        <v>2.3214706575536179</v>
      </c>
      <c r="O983" s="149">
        <v>197</v>
      </c>
      <c r="P983" s="130">
        <f>IF($R$9="-",N983,IF($R$9="в кассу предприятия",N983,IF($R$9="на р/счет.",N983*1.075,"-")))</f>
        <v>2.3214706575536179</v>
      </c>
      <c r="Q983" s="131">
        <f>IF($R$9="-",O983,IF($R$9="в кассу предприятия",O983,IF($R$9="на р/счет.",O983*1.075,"-")))</f>
        <v>197</v>
      </c>
      <c r="R983" s="120"/>
      <c r="S983" s="121">
        <f t="shared" si="395"/>
        <v>0</v>
      </c>
      <c r="T983" s="122">
        <f t="shared" si="396"/>
        <v>0</v>
      </c>
      <c r="U983" s="123"/>
      <c r="V983" s="124" t="s">
        <v>2455</v>
      </c>
      <c r="W983" s="114" t="s">
        <v>2487</v>
      </c>
      <c r="X983" s="115" t="s">
        <v>2472</v>
      </c>
      <c r="Y983" s="115"/>
      <c r="Z983" s="115" t="s">
        <v>2945</v>
      </c>
      <c r="AA983" s="125" t="s">
        <v>2463</v>
      </c>
    </row>
    <row r="984" spans="1:27" s="172" customFormat="1" x14ac:dyDescent="0.35">
      <c r="A984" s="157">
        <v>75</v>
      </c>
      <c r="B984" s="158" t="s">
        <v>1747</v>
      </c>
      <c r="C984" s="159" t="s">
        <v>39</v>
      </c>
      <c r="D984" s="158" t="s">
        <v>1469</v>
      </c>
      <c r="E984" s="173" t="s">
        <v>1730</v>
      </c>
      <c r="F984" s="173" t="s">
        <v>1734</v>
      </c>
      <c r="G984" s="173" t="s">
        <v>1748</v>
      </c>
      <c r="H984" s="174" t="s">
        <v>1076</v>
      </c>
      <c r="I984" s="175" t="s">
        <v>45</v>
      </c>
      <c r="J984" s="175"/>
      <c r="K984" s="175" t="s">
        <v>45</v>
      </c>
      <c r="L984" s="163" t="s">
        <v>2451</v>
      </c>
      <c r="M984" s="163">
        <v>25</v>
      </c>
      <c r="N984" s="46">
        <v>3.9499999999999997</v>
      </c>
      <c r="O984" s="47">
        <f>N984*$R$8</f>
        <v>335.197</v>
      </c>
      <c r="P984" s="164">
        <f t="shared" ref="P984" si="408">IF($R$9="-",N984,IF($R$9="в кассу предприятия",N984,IF($R$9="на р/счет.",N984*1.075,"-")))</f>
        <v>3.9499999999999997</v>
      </c>
      <c r="Q984" s="165">
        <f t="shared" ref="Q984" si="409">IF($R$9="-",O984,IF($R$9="в кассу предприятия",O984,IF($R$9="на р/счет.",O984*1.075,"-")))</f>
        <v>335.197</v>
      </c>
      <c r="R984" s="166"/>
      <c r="S984" s="167">
        <f t="shared" si="395"/>
        <v>0</v>
      </c>
      <c r="T984" s="168">
        <f t="shared" si="396"/>
        <v>0</v>
      </c>
      <c r="U984" s="169"/>
      <c r="V984" s="170" t="s">
        <v>2455</v>
      </c>
      <c r="W984" s="169" t="s">
        <v>2487</v>
      </c>
      <c r="X984" s="160" t="s">
        <v>2472</v>
      </c>
      <c r="Y984" s="160"/>
      <c r="Z984" s="160" t="s">
        <v>2946</v>
      </c>
      <c r="AA984" s="171" t="s">
        <v>2463</v>
      </c>
    </row>
    <row r="985" spans="1:27" s="172" customFormat="1" x14ac:dyDescent="0.35">
      <c r="A985" s="157">
        <v>24</v>
      </c>
      <c r="B985" s="158" t="s">
        <v>3170</v>
      </c>
      <c r="C985" s="159" t="s">
        <v>208</v>
      </c>
      <c r="D985" s="158" t="s">
        <v>1469</v>
      </c>
      <c r="E985" s="173" t="s">
        <v>1730</v>
      </c>
      <c r="F985" s="173" t="s">
        <v>1734</v>
      </c>
      <c r="G985" s="173" t="s">
        <v>3449</v>
      </c>
      <c r="H985" s="174" t="s">
        <v>3432</v>
      </c>
      <c r="I985" s="175"/>
      <c r="J985" s="175"/>
      <c r="K985" s="175"/>
      <c r="L985" s="163" t="s">
        <v>2452</v>
      </c>
      <c r="M985" s="163">
        <v>24</v>
      </c>
      <c r="N985" s="49">
        <f>O985/$R$8</f>
        <v>2.3214706575536179</v>
      </c>
      <c r="O985" s="47">
        <v>197</v>
      </c>
      <c r="P985" s="176">
        <f>IF($R$9="-",N985,IF($R$9="в кассу предприятия",N985,IF($R$9="на р/счет.",N985*1.075,"-")))</f>
        <v>2.3214706575536179</v>
      </c>
      <c r="Q985" s="177">
        <f>IF($R$9="-",O985,IF($R$9="в кассу предприятия",O985,IF($R$9="на р/счет.",O985*1.075,"-")))</f>
        <v>197</v>
      </c>
      <c r="R985" s="166"/>
      <c r="S985" s="167">
        <f t="shared" si="395"/>
        <v>0</v>
      </c>
      <c r="T985" s="168">
        <f t="shared" si="396"/>
        <v>0</v>
      </c>
      <c r="U985" s="169"/>
      <c r="V985" s="170" t="s">
        <v>2455</v>
      </c>
      <c r="W985" s="169"/>
      <c r="X985" s="160"/>
      <c r="Y985" s="160"/>
      <c r="Z985" s="160"/>
      <c r="AA985" s="171" t="s">
        <v>2463</v>
      </c>
    </row>
    <row r="986" spans="1:27" s="126" customFormat="1" hidden="1" x14ac:dyDescent="0.35">
      <c r="A986" s="144">
        <v>0</v>
      </c>
      <c r="B986" s="109" t="s">
        <v>3178</v>
      </c>
      <c r="C986" s="110" t="s">
        <v>39</v>
      </c>
      <c r="D986" s="109" t="s">
        <v>1469</v>
      </c>
      <c r="E986" s="111" t="s">
        <v>1730</v>
      </c>
      <c r="F986" s="111" t="s">
        <v>1734</v>
      </c>
      <c r="G986" s="111" t="s">
        <v>3450</v>
      </c>
      <c r="H986" s="112" t="s">
        <v>1076</v>
      </c>
      <c r="I986" s="113"/>
      <c r="J986" s="113"/>
      <c r="K986" s="113"/>
      <c r="L986" s="114" t="s">
        <v>2451</v>
      </c>
      <c r="M986" s="114">
        <v>25</v>
      </c>
      <c r="N986" s="148">
        <v>3.9499999999999997</v>
      </c>
      <c r="O986" s="149">
        <f t="shared" ref="O986:O987" si="410">N986*$R$8</f>
        <v>335.197</v>
      </c>
      <c r="P986" s="118">
        <f t="shared" ref="P986:P987" si="411">IF($R$9="-",N986,IF($R$9="в кассу предприятия",N986,IF($R$9="на р/счет.",N986*1.075,"-")))</f>
        <v>3.9499999999999997</v>
      </c>
      <c r="Q986" s="119">
        <f t="shared" ref="Q986:Q987" si="412">IF($R$9="-",O986,IF($R$9="в кассу предприятия",O986,IF($R$9="на р/счет.",O986*1.075,"-")))</f>
        <v>335.197</v>
      </c>
      <c r="R986" s="120"/>
      <c r="S986" s="121">
        <f t="shared" si="395"/>
        <v>0</v>
      </c>
      <c r="T986" s="122">
        <f t="shared" si="396"/>
        <v>0</v>
      </c>
      <c r="U986" s="123"/>
      <c r="V986" s="124" t="s">
        <v>2455</v>
      </c>
      <c r="W986" s="123"/>
      <c r="X986" s="115"/>
      <c r="Y986" s="115"/>
      <c r="Z986" s="115"/>
      <c r="AA986" s="125" t="s">
        <v>2463</v>
      </c>
    </row>
    <row r="987" spans="1:27" s="172" customFormat="1" x14ac:dyDescent="0.35">
      <c r="A987" s="157" t="s">
        <v>3900</v>
      </c>
      <c r="B987" s="158" t="s">
        <v>1749</v>
      </c>
      <c r="C987" s="159" t="s">
        <v>39</v>
      </c>
      <c r="D987" s="158" t="s">
        <v>1469</v>
      </c>
      <c r="E987" s="173" t="s">
        <v>1750</v>
      </c>
      <c r="F987" s="173" t="s">
        <v>1751</v>
      </c>
      <c r="G987" s="173" t="s">
        <v>1752</v>
      </c>
      <c r="H987" s="174" t="s">
        <v>1472</v>
      </c>
      <c r="I987" s="175" t="s">
        <v>45</v>
      </c>
      <c r="J987" s="175"/>
      <c r="K987" s="175" t="s">
        <v>45</v>
      </c>
      <c r="L987" s="163" t="s">
        <v>2451</v>
      </c>
      <c r="M987" s="163">
        <v>40</v>
      </c>
      <c r="N987" s="46">
        <v>2.42</v>
      </c>
      <c r="O987" s="47">
        <f t="shared" si="410"/>
        <v>205.3612</v>
      </c>
      <c r="P987" s="164">
        <f t="shared" si="411"/>
        <v>2.42</v>
      </c>
      <c r="Q987" s="165">
        <f t="shared" si="412"/>
        <v>205.3612</v>
      </c>
      <c r="R987" s="166"/>
      <c r="S987" s="167">
        <f t="shared" si="395"/>
        <v>0</v>
      </c>
      <c r="T987" s="168">
        <f t="shared" si="396"/>
        <v>0</v>
      </c>
      <c r="U987" s="169"/>
      <c r="V987" s="170" t="s">
        <v>2455</v>
      </c>
      <c r="W987" s="169" t="s">
        <v>2487</v>
      </c>
      <c r="X987" s="160" t="s">
        <v>2472</v>
      </c>
      <c r="Y987" s="160"/>
      <c r="Z987" s="160" t="s">
        <v>2947</v>
      </c>
      <c r="AA987" s="171" t="s">
        <v>2463</v>
      </c>
    </row>
    <row r="988" spans="1:27" s="172" customFormat="1" x14ac:dyDescent="0.35">
      <c r="A988" s="157">
        <v>72</v>
      </c>
      <c r="B988" s="158" t="s">
        <v>1753</v>
      </c>
      <c r="C988" s="159" t="s">
        <v>208</v>
      </c>
      <c r="D988" s="158" t="s">
        <v>1469</v>
      </c>
      <c r="E988" s="173" t="s">
        <v>1750</v>
      </c>
      <c r="F988" s="173" t="s">
        <v>1751</v>
      </c>
      <c r="G988" s="173" t="s">
        <v>1754</v>
      </c>
      <c r="H988" s="174" t="s">
        <v>1472</v>
      </c>
      <c r="I988" s="175" t="s">
        <v>45</v>
      </c>
      <c r="J988" s="175"/>
      <c r="K988" s="175" t="s">
        <v>45</v>
      </c>
      <c r="L988" s="163" t="s">
        <v>2452</v>
      </c>
      <c r="M988" s="163">
        <v>24</v>
      </c>
      <c r="N988" s="49">
        <f>O988/$R$8</f>
        <v>2.3214706575536179</v>
      </c>
      <c r="O988" s="47">
        <v>197</v>
      </c>
      <c r="P988" s="176">
        <f>IF($R$9="-",N988,IF($R$9="в кассу предприятия",N988,IF($R$9="на р/счет.",N988*1.075,"-")))</f>
        <v>2.3214706575536179</v>
      </c>
      <c r="Q988" s="177">
        <f>IF($R$9="-",O988,IF($R$9="в кассу предприятия",O988,IF($R$9="на р/счет.",O988*1.075,"-")))</f>
        <v>197</v>
      </c>
      <c r="R988" s="166"/>
      <c r="S988" s="167">
        <f t="shared" si="395"/>
        <v>0</v>
      </c>
      <c r="T988" s="168">
        <f t="shared" si="396"/>
        <v>0</v>
      </c>
      <c r="U988" s="169"/>
      <c r="V988" s="170" t="s">
        <v>2455</v>
      </c>
      <c r="W988" s="169" t="s">
        <v>2487</v>
      </c>
      <c r="X988" s="160" t="s">
        <v>2472</v>
      </c>
      <c r="Y988" s="160"/>
      <c r="Z988" s="160" t="s">
        <v>2948</v>
      </c>
      <c r="AA988" s="171" t="s">
        <v>2463</v>
      </c>
    </row>
    <row r="989" spans="1:27" s="172" customFormat="1" x14ac:dyDescent="0.35">
      <c r="A989" s="157" t="s">
        <v>3900</v>
      </c>
      <c r="B989" s="158" t="s">
        <v>1755</v>
      </c>
      <c r="C989" s="159" t="s">
        <v>39</v>
      </c>
      <c r="D989" s="158" t="s">
        <v>1469</v>
      </c>
      <c r="E989" s="173" t="s">
        <v>1750</v>
      </c>
      <c r="F989" s="173" t="s">
        <v>1751</v>
      </c>
      <c r="G989" s="173" t="s">
        <v>1754</v>
      </c>
      <c r="H989" s="174" t="s">
        <v>1076</v>
      </c>
      <c r="I989" s="175" t="s">
        <v>45</v>
      </c>
      <c r="J989" s="175"/>
      <c r="K989" s="175" t="s">
        <v>45</v>
      </c>
      <c r="L989" s="163" t="s">
        <v>2451</v>
      </c>
      <c r="M989" s="163">
        <v>25</v>
      </c>
      <c r="N989" s="46">
        <v>2.96</v>
      </c>
      <c r="O989" s="47">
        <f t="shared" ref="O989:O991" si="413">N989*$R$8</f>
        <v>251.18559999999999</v>
      </c>
      <c r="P989" s="164">
        <f t="shared" ref="P989:P1003" si="414">IF($R$9="-",N989,IF($R$9="в кассу предприятия",N989,IF($R$9="на р/счет.",N989*1.075,"-")))</f>
        <v>2.96</v>
      </c>
      <c r="Q989" s="165">
        <f t="shared" ref="Q989:Q1003" si="415">IF($R$9="-",O989,IF($R$9="в кассу предприятия",O989,IF($R$9="на р/счет.",O989*1.075,"-")))</f>
        <v>251.18559999999999</v>
      </c>
      <c r="R989" s="166"/>
      <c r="S989" s="167">
        <f t="shared" si="395"/>
        <v>0</v>
      </c>
      <c r="T989" s="168">
        <f t="shared" si="396"/>
        <v>0</v>
      </c>
      <c r="U989" s="169"/>
      <c r="V989" s="170" t="s">
        <v>2455</v>
      </c>
      <c r="W989" s="169" t="s">
        <v>2487</v>
      </c>
      <c r="X989" s="160" t="s">
        <v>2472</v>
      </c>
      <c r="Y989" s="160"/>
      <c r="Z989" s="160" t="s">
        <v>2949</v>
      </c>
      <c r="AA989" s="171" t="s">
        <v>2463</v>
      </c>
    </row>
    <row r="990" spans="1:27" s="172" customFormat="1" x14ac:dyDescent="0.35">
      <c r="A990" s="157" t="s">
        <v>3900</v>
      </c>
      <c r="B990" s="158" t="s">
        <v>1756</v>
      </c>
      <c r="C990" s="159" t="s">
        <v>39</v>
      </c>
      <c r="D990" s="158" t="s">
        <v>1469</v>
      </c>
      <c r="E990" s="173" t="s">
        <v>1750</v>
      </c>
      <c r="F990" s="173" t="s">
        <v>1751</v>
      </c>
      <c r="G990" s="173" t="s">
        <v>1757</v>
      </c>
      <c r="H990" s="174" t="s">
        <v>1076</v>
      </c>
      <c r="I990" s="175" t="s">
        <v>45</v>
      </c>
      <c r="J990" s="175"/>
      <c r="K990" s="175" t="s">
        <v>45</v>
      </c>
      <c r="L990" s="163" t="s">
        <v>2451</v>
      </c>
      <c r="M990" s="163">
        <v>25</v>
      </c>
      <c r="N990" s="46">
        <v>3.57</v>
      </c>
      <c r="O990" s="47">
        <f t="shared" si="413"/>
        <v>302.9502</v>
      </c>
      <c r="P990" s="164">
        <f t="shared" si="414"/>
        <v>3.57</v>
      </c>
      <c r="Q990" s="165">
        <f t="shared" si="415"/>
        <v>302.9502</v>
      </c>
      <c r="R990" s="166"/>
      <c r="S990" s="167">
        <f t="shared" si="395"/>
        <v>0</v>
      </c>
      <c r="T990" s="168">
        <f t="shared" si="396"/>
        <v>0</v>
      </c>
      <c r="U990" s="169"/>
      <c r="V990" s="170" t="s">
        <v>2455</v>
      </c>
      <c r="W990" s="169" t="s">
        <v>2487</v>
      </c>
      <c r="X990" s="160" t="s">
        <v>2472</v>
      </c>
      <c r="Y990" s="160"/>
      <c r="Z990" s="160" t="s">
        <v>2950</v>
      </c>
      <c r="AA990" s="171" t="s">
        <v>2463</v>
      </c>
    </row>
    <row r="991" spans="1:27" s="172" customFormat="1" x14ac:dyDescent="0.35">
      <c r="A991" s="157" t="s">
        <v>3900</v>
      </c>
      <c r="B991" s="158" t="s">
        <v>1758</v>
      </c>
      <c r="C991" s="159" t="s">
        <v>39</v>
      </c>
      <c r="D991" s="158" t="s">
        <v>1469</v>
      </c>
      <c r="E991" s="173" t="s">
        <v>1759</v>
      </c>
      <c r="F991" s="173" t="s">
        <v>1760</v>
      </c>
      <c r="G991" s="173" t="s">
        <v>1761</v>
      </c>
      <c r="H991" s="174" t="s">
        <v>1076</v>
      </c>
      <c r="I991" s="175" t="s">
        <v>45</v>
      </c>
      <c r="J991" s="175"/>
      <c r="K991" s="175" t="s">
        <v>45</v>
      </c>
      <c r="L991" s="163" t="s">
        <v>2451</v>
      </c>
      <c r="M991" s="163">
        <v>25</v>
      </c>
      <c r="N991" s="46">
        <v>3.57</v>
      </c>
      <c r="O991" s="47">
        <f t="shared" si="413"/>
        <v>302.9502</v>
      </c>
      <c r="P991" s="164">
        <f t="shared" si="414"/>
        <v>3.57</v>
      </c>
      <c r="Q991" s="165">
        <f t="shared" si="415"/>
        <v>302.9502</v>
      </c>
      <c r="R991" s="166"/>
      <c r="S991" s="167">
        <f t="shared" si="395"/>
        <v>0</v>
      </c>
      <c r="T991" s="168">
        <f t="shared" si="396"/>
        <v>0</v>
      </c>
      <c r="U991" s="169"/>
      <c r="V991" s="170" t="s">
        <v>2455</v>
      </c>
      <c r="W991" s="169" t="s">
        <v>2487</v>
      </c>
      <c r="X991" s="160" t="s">
        <v>2472</v>
      </c>
      <c r="Y991" s="160"/>
      <c r="Z991" s="160" t="s">
        <v>2951</v>
      </c>
      <c r="AA991" s="171" t="s">
        <v>2463</v>
      </c>
    </row>
    <row r="992" spans="1:27" s="172" customFormat="1" x14ac:dyDescent="0.35">
      <c r="A992" s="157" t="s">
        <v>3900</v>
      </c>
      <c r="B992" s="158" t="s">
        <v>1762</v>
      </c>
      <c r="C992" s="159" t="s">
        <v>208</v>
      </c>
      <c r="D992" s="158" t="s">
        <v>1469</v>
      </c>
      <c r="E992" s="173" t="s">
        <v>1763</v>
      </c>
      <c r="F992" s="173" t="s">
        <v>1764</v>
      </c>
      <c r="G992" s="173" t="s">
        <v>1765</v>
      </c>
      <c r="H992" s="174" t="s">
        <v>1472</v>
      </c>
      <c r="I992" s="175" t="s">
        <v>45</v>
      </c>
      <c r="J992" s="175"/>
      <c r="K992" s="175" t="s">
        <v>45</v>
      </c>
      <c r="L992" s="163" t="s">
        <v>2452</v>
      </c>
      <c r="M992" s="163">
        <v>24</v>
      </c>
      <c r="N992" s="49">
        <f t="shared" ref="N992:N1003" si="416">O992/$R$8</f>
        <v>1.9443789771388169</v>
      </c>
      <c r="O992" s="47">
        <v>165</v>
      </c>
      <c r="P992" s="176">
        <f t="shared" si="414"/>
        <v>1.9443789771388169</v>
      </c>
      <c r="Q992" s="177">
        <f t="shared" si="415"/>
        <v>165</v>
      </c>
      <c r="R992" s="166"/>
      <c r="S992" s="167">
        <f t="shared" si="395"/>
        <v>0</v>
      </c>
      <c r="T992" s="168">
        <f t="shared" si="396"/>
        <v>0</v>
      </c>
      <c r="U992" s="169"/>
      <c r="V992" s="170" t="s">
        <v>2455</v>
      </c>
      <c r="W992" s="169" t="s">
        <v>2487</v>
      </c>
      <c r="X992" s="160" t="s">
        <v>2472</v>
      </c>
      <c r="Y992" s="160"/>
      <c r="Z992" s="160" t="s">
        <v>2952</v>
      </c>
      <c r="AA992" s="171" t="s">
        <v>2463</v>
      </c>
    </row>
    <row r="993" spans="1:27" s="172" customFormat="1" x14ac:dyDescent="0.35">
      <c r="A993" s="157" t="s">
        <v>3900</v>
      </c>
      <c r="B993" s="158" t="s">
        <v>1766</v>
      </c>
      <c r="C993" s="159" t="s">
        <v>208</v>
      </c>
      <c r="D993" s="158" t="s">
        <v>1469</v>
      </c>
      <c r="E993" s="173" t="s">
        <v>1767</v>
      </c>
      <c r="F993" s="173" t="s">
        <v>1768</v>
      </c>
      <c r="G993" s="173" t="s">
        <v>1706</v>
      </c>
      <c r="H993" s="174" t="s">
        <v>1472</v>
      </c>
      <c r="I993" s="175" t="s">
        <v>45</v>
      </c>
      <c r="J993" s="175"/>
      <c r="K993" s="175" t="s">
        <v>45</v>
      </c>
      <c r="L993" s="163" t="s">
        <v>2452</v>
      </c>
      <c r="M993" s="163">
        <v>24</v>
      </c>
      <c r="N993" s="49">
        <f t="shared" si="416"/>
        <v>1.9443789771388169</v>
      </c>
      <c r="O993" s="47">
        <v>165</v>
      </c>
      <c r="P993" s="176">
        <f t="shared" si="414"/>
        <v>1.9443789771388169</v>
      </c>
      <c r="Q993" s="177">
        <f t="shared" si="415"/>
        <v>165</v>
      </c>
      <c r="R993" s="166"/>
      <c r="S993" s="167">
        <f t="shared" si="395"/>
        <v>0</v>
      </c>
      <c r="T993" s="168">
        <f t="shared" si="396"/>
        <v>0</v>
      </c>
      <c r="U993" s="169"/>
      <c r="V993" s="170" t="s">
        <v>2455</v>
      </c>
      <c r="W993" s="169" t="s">
        <v>2487</v>
      </c>
      <c r="X993" s="160" t="s">
        <v>2472</v>
      </c>
      <c r="Y993" s="160"/>
      <c r="Z993" s="160" t="s">
        <v>2953</v>
      </c>
      <c r="AA993" s="171" t="s">
        <v>2463</v>
      </c>
    </row>
    <row r="994" spans="1:27" s="126" customFormat="1" hidden="1" x14ac:dyDescent="0.35">
      <c r="A994" s="144">
        <v>0</v>
      </c>
      <c r="B994" s="109" t="s">
        <v>1769</v>
      </c>
      <c r="C994" s="110" t="s">
        <v>208</v>
      </c>
      <c r="D994" s="109" t="s">
        <v>1469</v>
      </c>
      <c r="E994" s="111" t="s">
        <v>1770</v>
      </c>
      <c r="F994" s="111" t="s">
        <v>1771</v>
      </c>
      <c r="G994" s="111" t="s">
        <v>1772</v>
      </c>
      <c r="H994" s="112" t="s">
        <v>1472</v>
      </c>
      <c r="I994" s="113" t="s">
        <v>45</v>
      </c>
      <c r="J994" s="113"/>
      <c r="K994" s="113" t="s">
        <v>45</v>
      </c>
      <c r="L994" s="114" t="s">
        <v>2452</v>
      </c>
      <c r="M994" s="114">
        <v>24</v>
      </c>
      <c r="N994" s="150">
        <f t="shared" si="416"/>
        <v>1.9443789771388169</v>
      </c>
      <c r="O994" s="149">
        <v>165</v>
      </c>
      <c r="P994" s="130">
        <f t="shared" si="414"/>
        <v>1.9443789771388169</v>
      </c>
      <c r="Q994" s="131">
        <f t="shared" si="415"/>
        <v>165</v>
      </c>
      <c r="R994" s="120"/>
      <c r="S994" s="121">
        <f t="shared" si="395"/>
        <v>0</v>
      </c>
      <c r="T994" s="122">
        <f t="shared" si="396"/>
        <v>0</v>
      </c>
      <c r="U994" s="123"/>
      <c r="V994" s="124" t="s">
        <v>2455</v>
      </c>
      <c r="W994" s="114" t="s">
        <v>2487</v>
      </c>
      <c r="X994" s="115" t="s">
        <v>2472</v>
      </c>
      <c r="Y994" s="115"/>
      <c r="Z994" s="115" t="s">
        <v>2954</v>
      </c>
      <c r="AA994" s="125" t="s">
        <v>2463</v>
      </c>
    </row>
    <row r="995" spans="1:27" s="172" customFormat="1" x14ac:dyDescent="0.35">
      <c r="A995" s="157" t="s">
        <v>3900</v>
      </c>
      <c r="B995" s="158" t="s">
        <v>1773</v>
      </c>
      <c r="C995" s="159" t="s">
        <v>208</v>
      </c>
      <c r="D995" s="158" t="s">
        <v>1469</v>
      </c>
      <c r="E995" s="173" t="s">
        <v>1774</v>
      </c>
      <c r="F995" s="173" t="s">
        <v>1775</v>
      </c>
      <c r="G995" s="173" t="s">
        <v>45</v>
      </c>
      <c r="H995" s="174" t="s">
        <v>1472</v>
      </c>
      <c r="I995" s="175" t="s">
        <v>45</v>
      </c>
      <c r="J995" s="175"/>
      <c r="K995" s="175" t="s">
        <v>45</v>
      </c>
      <c r="L995" s="163" t="s">
        <v>2452</v>
      </c>
      <c r="M995" s="163">
        <v>24</v>
      </c>
      <c r="N995" s="49">
        <f t="shared" si="416"/>
        <v>1.9443789771388169</v>
      </c>
      <c r="O995" s="47">
        <v>165</v>
      </c>
      <c r="P995" s="176">
        <f t="shared" si="414"/>
        <v>1.9443789771388169</v>
      </c>
      <c r="Q995" s="177">
        <f t="shared" si="415"/>
        <v>165</v>
      </c>
      <c r="R995" s="166"/>
      <c r="S995" s="167">
        <f t="shared" si="395"/>
        <v>0</v>
      </c>
      <c r="T995" s="168">
        <f t="shared" si="396"/>
        <v>0</v>
      </c>
      <c r="U995" s="169"/>
      <c r="V995" s="170" t="s">
        <v>2455</v>
      </c>
      <c r="W995" s="169" t="s">
        <v>2487</v>
      </c>
      <c r="X995" s="160" t="s">
        <v>2469</v>
      </c>
      <c r="Y995" s="160"/>
      <c r="Z995" s="160" t="s">
        <v>2955</v>
      </c>
      <c r="AA995" s="171" t="s">
        <v>2463</v>
      </c>
    </row>
    <row r="996" spans="1:27" s="126" customFormat="1" hidden="1" x14ac:dyDescent="0.35">
      <c r="A996" s="144">
        <v>0</v>
      </c>
      <c r="B996" s="109" t="s">
        <v>1776</v>
      </c>
      <c r="C996" s="110" t="s">
        <v>208</v>
      </c>
      <c r="D996" s="109" t="s">
        <v>1469</v>
      </c>
      <c r="E996" s="111" t="s">
        <v>1777</v>
      </c>
      <c r="F996" s="111" t="s">
        <v>1778</v>
      </c>
      <c r="G996" s="111" t="s">
        <v>1779</v>
      </c>
      <c r="H996" s="112" t="s">
        <v>1472</v>
      </c>
      <c r="I996" s="113" t="s">
        <v>45</v>
      </c>
      <c r="J996" s="113"/>
      <c r="K996" s="113" t="s">
        <v>45</v>
      </c>
      <c r="L996" s="114" t="s">
        <v>2452</v>
      </c>
      <c r="M996" s="114">
        <v>24</v>
      </c>
      <c r="N996" s="151">
        <f t="shared" si="416"/>
        <v>1.9443789771388169</v>
      </c>
      <c r="O996" s="149">
        <v>165</v>
      </c>
      <c r="P996" s="130">
        <f t="shared" si="414"/>
        <v>1.9443789771388169</v>
      </c>
      <c r="Q996" s="131">
        <f t="shared" si="415"/>
        <v>165</v>
      </c>
      <c r="R996" s="120"/>
      <c r="S996" s="121">
        <f t="shared" si="395"/>
        <v>0</v>
      </c>
      <c r="T996" s="122">
        <f t="shared" si="396"/>
        <v>0</v>
      </c>
      <c r="U996" s="123"/>
      <c r="V996" s="124" t="s">
        <v>2455</v>
      </c>
      <c r="W996" s="123" t="s">
        <v>2487</v>
      </c>
      <c r="X996" s="115" t="s">
        <v>2469</v>
      </c>
      <c r="Y996" s="115"/>
      <c r="Z996" s="115" t="s">
        <v>2956</v>
      </c>
      <c r="AA996" s="125" t="s">
        <v>2463</v>
      </c>
    </row>
    <row r="997" spans="1:27" s="172" customFormat="1" x14ac:dyDescent="0.35">
      <c r="A997" s="157">
        <v>24</v>
      </c>
      <c r="B997" s="158" t="s">
        <v>1780</v>
      </c>
      <c r="C997" s="159" t="s">
        <v>208</v>
      </c>
      <c r="D997" s="158" t="s">
        <v>1469</v>
      </c>
      <c r="E997" s="173" t="s">
        <v>1777</v>
      </c>
      <c r="F997" s="173" t="s">
        <v>1778</v>
      </c>
      <c r="G997" s="173" t="s">
        <v>1781</v>
      </c>
      <c r="H997" s="174" t="s">
        <v>1472</v>
      </c>
      <c r="I997" s="175" t="s">
        <v>45</v>
      </c>
      <c r="J997" s="175"/>
      <c r="K997" s="175" t="s">
        <v>45</v>
      </c>
      <c r="L997" s="163" t="s">
        <v>2452</v>
      </c>
      <c r="M997" s="163">
        <v>24</v>
      </c>
      <c r="N997" s="49">
        <f t="shared" si="416"/>
        <v>1.9443789771388169</v>
      </c>
      <c r="O997" s="47">
        <v>165</v>
      </c>
      <c r="P997" s="176">
        <f t="shared" si="414"/>
        <v>1.9443789771388169</v>
      </c>
      <c r="Q997" s="177">
        <f t="shared" si="415"/>
        <v>165</v>
      </c>
      <c r="R997" s="166"/>
      <c r="S997" s="167">
        <f t="shared" si="395"/>
        <v>0</v>
      </c>
      <c r="T997" s="168">
        <f t="shared" si="396"/>
        <v>0</v>
      </c>
      <c r="U997" s="169"/>
      <c r="V997" s="170" t="s">
        <v>2455</v>
      </c>
      <c r="W997" s="169" t="s">
        <v>2487</v>
      </c>
      <c r="X997" s="160" t="s">
        <v>2469</v>
      </c>
      <c r="Y997" s="160"/>
      <c r="Z997" s="160" t="s">
        <v>2957</v>
      </c>
      <c r="AA997" s="171" t="s">
        <v>2463</v>
      </c>
    </row>
    <row r="998" spans="1:27" s="126" customFormat="1" hidden="1" x14ac:dyDescent="0.35">
      <c r="A998" s="144">
        <v>0</v>
      </c>
      <c r="B998" s="109" t="s">
        <v>1782</v>
      </c>
      <c r="C998" s="127" t="s">
        <v>208</v>
      </c>
      <c r="D998" s="109" t="s">
        <v>1469</v>
      </c>
      <c r="E998" s="132" t="s">
        <v>1777</v>
      </c>
      <c r="F998" s="132" t="s">
        <v>1778</v>
      </c>
      <c r="G998" s="132" t="s">
        <v>1783</v>
      </c>
      <c r="H998" s="133" t="s">
        <v>1472</v>
      </c>
      <c r="I998" s="134" t="s">
        <v>45</v>
      </c>
      <c r="J998" s="134"/>
      <c r="K998" s="134" t="s">
        <v>45</v>
      </c>
      <c r="L998" s="114" t="s">
        <v>2452</v>
      </c>
      <c r="M998" s="114">
        <v>24</v>
      </c>
      <c r="N998" s="151">
        <f t="shared" si="416"/>
        <v>1.9443789771388169</v>
      </c>
      <c r="O998" s="149">
        <v>165</v>
      </c>
      <c r="P998" s="135">
        <f t="shared" si="414"/>
        <v>1.9443789771388169</v>
      </c>
      <c r="Q998" s="136">
        <f t="shared" si="415"/>
        <v>165</v>
      </c>
      <c r="R998" s="120"/>
      <c r="S998" s="121">
        <f t="shared" si="395"/>
        <v>0</v>
      </c>
      <c r="T998" s="122">
        <f t="shared" si="396"/>
        <v>0</v>
      </c>
      <c r="U998" s="129"/>
      <c r="V998" s="124" t="s">
        <v>2455</v>
      </c>
      <c r="W998" s="129" t="s">
        <v>2487</v>
      </c>
      <c r="X998" s="115" t="s">
        <v>2469</v>
      </c>
      <c r="Y998" s="115"/>
      <c r="Z998" s="115" t="s">
        <v>2958</v>
      </c>
      <c r="AA998" s="125" t="s">
        <v>2463</v>
      </c>
    </row>
    <row r="999" spans="1:27" s="126" customFormat="1" hidden="1" x14ac:dyDescent="0.35">
      <c r="A999" s="144">
        <v>0</v>
      </c>
      <c r="B999" s="109" t="s">
        <v>1784</v>
      </c>
      <c r="C999" s="110" t="s">
        <v>208</v>
      </c>
      <c r="D999" s="109" t="s">
        <v>1469</v>
      </c>
      <c r="E999" s="111" t="s">
        <v>1777</v>
      </c>
      <c r="F999" s="111" t="s">
        <v>1778</v>
      </c>
      <c r="G999" s="111" t="s">
        <v>1785</v>
      </c>
      <c r="H999" s="112" t="s">
        <v>1472</v>
      </c>
      <c r="I999" s="113" t="s">
        <v>45</v>
      </c>
      <c r="J999" s="113"/>
      <c r="K999" s="113" t="s">
        <v>45</v>
      </c>
      <c r="L999" s="114" t="s">
        <v>2452</v>
      </c>
      <c r="M999" s="114">
        <v>24</v>
      </c>
      <c r="N999" s="150">
        <f t="shared" si="416"/>
        <v>1.9443789771388169</v>
      </c>
      <c r="O999" s="149">
        <v>165</v>
      </c>
      <c r="P999" s="130">
        <f t="shared" si="414"/>
        <v>1.9443789771388169</v>
      </c>
      <c r="Q999" s="131">
        <f t="shared" si="415"/>
        <v>165</v>
      </c>
      <c r="R999" s="120"/>
      <c r="S999" s="121">
        <f t="shared" si="395"/>
        <v>0</v>
      </c>
      <c r="T999" s="122">
        <f t="shared" si="396"/>
        <v>0</v>
      </c>
      <c r="U999" s="123"/>
      <c r="V999" s="124" t="s">
        <v>2455</v>
      </c>
      <c r="W999" s="114" t="s">
        <v>2487</v>
      </c>
      <c r="X999" s="115" t="s">
        <v>2469</v>
      </c>
      <c r="Y999" s="115"/>
      <c r="Z999" s="115" t="s">
        <v>2959</v>
      </c>
      <c r="AA999" s="125" t="s">
        <v>2463</v>
      </c>
    </row>
    <row r="1000" spans="1:27" s="126" customFormat="1" hidden="1" x14ac:dyDescent="0.35">
      <c r="A1000" s="144">
        <v>0</v>
      </c>
      <c r="B1000" s="109" t="s">
        <v>1786</v>
      </c>
      <c r="C1000" s="110" t="s">
        <v>208</v>
      </c>
      <c r="D1000" s="109" t="s">
        <v>1469</v>
      </c>
      <c r="E1000" s="111" t="s">
        <v>1777</v>
      </c>
      <c r="F1000" s="111" t="s">
        <v>1778</v>
      </c>
      <c r="G1000" s="111" t="s">
        <v>1787</v>
      </c>
      <c r="H1000" s="112" t="s">
        <v>1472</v>
      </c>
      <c r="I1000" s="113" t="s">
        <v>45</v>
      </c>
      <c r="J1000" s="113"/>
      <c r="K1000" s="113" t="s">
        <v>45</v>
      </c>
      <c r="L1000" s="114" t="s">
        <v>2452</v>
      </c>
      <c r="M1000" s="114">
        <v>24</v>
      </c>
      <c r="N1000" s="151">
        <f t="shared" si="416"/>
        <v>1.9443789771388169</v>
      </c>
      <c r="O1000" s="149">
        <v>165</v>
      </c>
      <c r="P1000" s="130">
        <f t="shared" si="414"/>
        <v>1.9443789771388169</v>
      </c>
      <c r="Q1000" s="131">
        <f t="shared" si="415"/>
        <v>165</v>
      </c>
      <c r="R1000" s="120"/>
      <c r="S1000" s="121">
        <f t="shared" si="395"/>
        <v>0</v>
      </c>
      <c r="T1000" s="122">
        <f t="shared" si="396"/>
        <v>0</v>
      </c>
      <c r="U1000" s="123"/>
      <c r="V1000" s="124" t="s">
        <v>2455</v>
      </c>
      <c r="W1000" s="123" t="s">
        <v>2487</v>
      </c>
      <c r="X1000" s="115" t="s">
        <v>2469</v>
      </c>
      <c r="Y1000" s="115"/>
      <c r="Z1000" s="115" t="s">
        <v>2960</v>
      </c>
      <c r="AA1000" s="125" t="s">
        <v>2463</v>
      </c>
    </row>
    <row r="1001" spans="1:27" s="172" customFormat="1" x14ac:dyDescent="0.35">
      <c r="A1001" s="157">
        <v>48</v>
      </c>
      <c r="B1001" s="158" t="s">
        <v>1788</v>
      </c>
      <c r="C1001" s="159" t="s">
        <v>208</v>
      </c>
      <c r="D1001" s="158" t="s">
        <v>1469</v>
      </c>
      <c r="E1001" s="173" t="s">
        <v>1777</v>
      </c>
      <c r="F1001" s="173" t="s">
        <v>1778</v>
      </c>
      <c r="G1001" s="173" t="s">
        <v>1789</v>
      </c>
      <c r="H1001" s="174" t="s">
        <v>1472</v>
      </c>
      <c r="I1001" s="175" t="s">
        <v>45</v>
      </c>
      <c r="J1001" s="175"/>
      <c r="K1001" s="175" t="s">
        <v>45</v>
      </c>
      <c r="L1001" s="163" t="s">
        <v>2452</v>
      </c>
      <c r="M1001" s="163">
        <v>24</v>
      </c>
      <c r="N1001" s="49">
        <f t="shared" si="416"/>
        <v>1.9443789771388169</v>
      </c>
      <c r="O1001" s="47">
        <v>165</v>
      </c>
      <c r="P1001" s="176">
        <f t="shared" si="414"/>
        <v>1.9443789771388169</v>
      </c>
      <c r="Q1001" s="177">
        <f t="shared" si="415"/>
        <v>165</v>
      </c>
      <c r="R1001" s="166"/>
      <c r="S1001" s="167">
        <f t="shared" si="395"/>
        <v>0</v>
      </c>
      <c r="T1001" s="168">
        <f t="shared" si="396"/>
        <v>0</v>
      </c>
      <c r="U1001" s="169"/>
      <c r="V1001" s="170" t="s">
        <v>2455</v>
      </c>
      <c r="W1001" s="169" t="s">
        <v>2487</v>
      </c>
      <c r="X1001" s="160" t="s">
        <v>2469</v>
      </c>
      <c r="Y1001" s="160"/>
      <c r="Z1001" s="160" t="s">
        <v>2961</v>
      </c>
      <c r="AA1001" s="171" t="s">
        <v>2463</v>
      </c>
    </row>
    <row r="1002" spans="1:27" s="172" customFormat="1" x14ac:dyDescent="0.35">
      <c r="A1002" s="157" t="s">
        <v>3900</v>
      </c>
      <c r="B1002" s="158" t="s">
        <v>1790</v>
      </c>
      <c r="C1002" s="159" t="s">
        <v>208</v>
      </c>
      <c r="D1002" s="158" t="s">
        <v>1469</v>
      </c>
      <c r="E1002" s="173" t="s">
        <v>1791</v>
      </c>
      <c r="F1002" s="173" t="s">
        <v>1792</v>
      </c>
      <c r="G1002" s="173" t="s">
        <v>1793</v>
      </c>
      <c r="H1002" s="174" t="s">
        <v>1472</v>
      </c>
      <c r="I1002" s="175" t="s">
        <v>45</v>
      </c>
      <c r="J1002" s="175"/>
      <c r="K1002" s="175" t="s">
        <v>45</v>
      </c>
      <c r="L1002" s="163" t="s">
        <v>2452</v>
      </c>
      <c r="M1002" s="163">
        <v>24</v>
      </c>
      <c r="N1002" s="49">
        <f t="shared" si="416"/>
        <v>1.9443789771388169</v>
      </c>
      <c r="O1002" s="47">
        <v>165</v>
      </c>
      <c r="P1002" s="176">
        <f t="shared" si="414"/>
        <v>1.9443789771388169</v>
      </c>
      <c r="Q1002" s="177">
        <f t="shared" si="415"/>
        <v>165</v>
      </c>
      <c r="R1002" s="166"/>
      <c r="S1002" s="167">
        <f t="shared" si="395"/>
        <v>0</v>
      </c>
      <c r="T1002" s="168">
        <f t="shared" si="396"/>
        <v>0</v>
      </c>
      <c r="U1002" s="169"/>
      <c r="V1002" s="170" t="s">
        <v>2455</v>
      </c>
      <c r="W1002" s="169" t="s">
        <v>2487</v>
      </c>
      <c r="X1002" s="160" t="s">
        <v>2472</v>
      </c>
      <c r="Y1002" s="160"/>
      <c r="Z1002" s="160" t="s">
        <v>2962</v>
      </c>
      <c r="AA1002" s="171" t="s">
        <v>2463</v>
      </c>
    </row>
    <row r="1003" spans="1:27" s="172" customFormat="1" x14ac:dyDescent="0.35">
      <c r="A1003" s="157" t="s">
        <v>3900</v>
      </c>
      <c r="B1003" s="158" t="s">
        <v>1794</v>
      </c>
      <c r="C1003" s="159" t="s">
        <v>208</v>
      </c>
      <c r="D1003" s="158" t="s">
        <v>1469</v>
      </c>
      <c r="E1003" s="173" t="s">
        <v>1795</v>
      </c>
      <c r="F1003" s="173" t="s">
        <v>1796</v>
      </c>
      <c r="G1003" s="173" t="s">
        <v>45</v>
      </c>
      <c r="H1003" s="174" t="s">
        <v>1472</v>
      </c>
      <c r="I1003" s="175" t="s">
        <v>45</v>
      </c>
      <c r="J1003" s="175"/>
      <c r="K1003" s="175" t="s">
        <v>45</v>
      </c>
      <c r="L1003" s="163" t="s">
        <v>2452</v>
      </c>
      <c r="M1003" s="163">
        <v>24</v>
      </c>
      <c r="N1003" s="49">
        <f t="shared" si="416"/>
        <v>2.3214706575536179</v>
      </c>
      <c r="O1003" s="47">
        <v>197</v>
      </c>
      <c r="P1003" s="176">
        <f t="shared" si="414"/>
        <v>2.3214706575536179</v>
      </c>
      <c r="Q1003" s="177">
        <f t="shared" si="415"/>
        <v>197</v>
      </c>
      <c r="R1003" s="166"/>
      <c r="S1003" s="167">
        <f t="shared" si="395"/>
        <v>0</v>
      </c>
      <c r="T1003" s="168">
        <f t="shared" si="396"/>
        <v>0</v>
      </c>
      <c r="U1003" s="169"/>
      <c r="V1003" s="170" t="s">
        <v>2455</v>
      </c>
      <c r="W1003" s="169" t="s">
        <v>2487</v>
      </c>
      <c r="X1003" s="160" t="s">
        <v>2472</v>
      </c>
      <c r="Y1003" s="160"/>
      <c r="Z1003" s="160" t="s">
        <v>2963</v>
      </c>
      <c r="AA1003" s="171" t="s">
        <v>2463</v>
      </c>
    </row>
    <row r="1004" spans="1:27" s="172" customFormat="1" x14ac:dyDescent="0.35">
      <c r="A1004" s="157">
        <v>40</v>
      </c>
      <c r="B1004" s="158" t="s">
        <v>3184</v>
      </c>
      <c r="C1004" s="159" t="s">
        <v>39</v>
      </c>
      <c r="D1004" s="158" t="s">
        <v>1469</v>
      </c>
      <c r="E1004" s="173" t="s">
        <v>1798</v>
      </c>
      <c r="F1004" s="173" t="s">
        <v>1799</v>
      </c>
      <c r="G1004" s="173" t="s">
        <v>1800</v>
      </c>
      <c r="H1004" s="174" t="s">
        <v>1472</v>
      </c>
      <c r="I1004" s="175"/>
      <c r="J1004" s="175"/>
      <c r="K1004" s="175"/>
      <c r="L1004" s="163" t="s">
        <v>2451</v>
      </c>
      <c r="M1004" s="163">
        <v>40</v>
      </c>
      <c r="N1004" s="46">
        <v>2.19</v>
      </c>
      <c r="O1004" s="47">
        <f t="shared" ref="O1004:O1014" si="417">N1004*$R$8</f>
        <v>185.8434</v>
      </c>
      <c r="P1004" s="164">
        <f t="shared" ref="P1004:P1017" si="418">IF($R$9="-",N1004,IF($R$9="в кассу предприятия",N1004,IF($R$9="на р/счет.",N1004*1.075,"-")))</f>
        <v>2.19</v>
      </c>
      <c r="Q1004" s="165">
        <f t="shared" ref="Q1004:Q1017" si="419">IF($R$9="-",O1004,IF($R$9="в кассу предприятия",O1004,IF($R$9="на р/счет.",O1004*1.075,"-")))</f>
        <v>185.8434</v>
      </c>
      <c r="R1004" s="166"/>
      <c r="S1004" s="167">
        <f t="shared" si="395"/>
        <v>0</v>
      </c>
      <c r="T1004" s="168">
        <f t="shared" si="396"/>
        <v>0</v>
      </c>
      <c r="U1004" s="169"/>
      <c r="V1004" s="170" t="s">
        <v>2455</v>
      </c>
      <c r="W1004" s="169"/>
      <c r="X1004" s="160" t="s">
        <v>2485</v>
      </c>
      <c r="Y1004" s="160"/>
      <c r="Z1004" s="160" t="s">
        <v>2964</v>
      </c>
      <c r="AA1004" s="171" t="s">
        <v>2463</v>
      </c>
    </row>
    <row r="1005" spans="1:27" s="172" customFormat="1" x14ac:dyDescent="0.35">
      <c r="A1005" s="157">
        <v>25</v>
      </c>
      <c r="B1005" s="158" t="s">
        <v>1797</v>
      </c>
      <c r="C1005" s="159" t="s">
        <v>39</v>
      </c>
      <c r="D1005" s="158" t="s">
        <v>1469</v>
      </c>
      <c r="E1005" s="160" t="s">
        <v>1798</v>
      </c>
      <c r="F1005" s="160" t="s">
        <v>1799</v>
      </c>
      <c r="G1005" s="160" t="s">
        <v>1800</v>
      </c>
      <c r="H1005" s="161" t="s">
        <v>368</v>
      </c>
      <c r="I1005" s="162" t="s">
        <v>78</v>
      </c>
      <c r="J1005" s="162"/>
      <c r="K1005" s="162" t="s">
        <v>45</v>
      </c>
      <c r="L1005" s="163" t="s">
        <v>2451</v>
      </c>
      <c r="M1005" s="163">
        <v>5</v>
      </c>
      <c r="N1005" s="46">
        <v>7.08</v>
      </c>
      <c r="O1005" s="47">
        <f t="shared" si="417"/>
        <v>600.80880000000002</v>
      </c>
      <c r="P1005" s="164">
        <f t="shared" si="418"/>
        <v>7.08</v>
      </c>
      <c r="Q1005" s="165">
        <f t="shared" si="419"/>
        <v>600.80880000000002</v>
      </c>
      <c r="R1005" s="166"/>
      <c r="S1005" s="167">
        <f t="shared" si="395"/>
        <v>0</v>
      </c>
      <c r="T1005" s="168">
        <f t="shared" si="396"/>
        <v>0</v>
      </c>
      <c r="U1005" s="169"/>
      <c r="V1005" s="170" t="s">
        <v>2455</v>
      </c>
      <c r="W1005" s="169"/>
      <c r="X1005" s="160" t="s">
        <v>2485</v>
      </c>
      <c r="Y1005" s="160"/>
      <c r="Z1005" s="160" t="s">
        <v>2964</v>
      </c>
      <c r="AA1005" s="171" t="s">
        <v>2463</v>
      </c>
    </row>
    <row r="1006" spans="1:27" s="172" customFormat="1" x14ac:dyDescent="0.35">
      <c r="A1006" s="157">
        <v>75</v>
      </c>
      <c r="B1006" s="158" t="s">
        <v>1801</v>
      </c>
      <c r="C1006" s="159" t="s">
        <v>39</v>
      </c>
      <c r="D1006" s="158" t="s">
        <v>1469</v>
      </c>
      <c r="E1006" s="173" t="s">
        <v>1802</v>
      </c>
      <c r="F1006" s="173" t="s">
        <v>1803</v>
      </c>
      <c r="G1006" s="173" t="s">
        <v>1804</v>
      </c>
      <c r="H1006" s="174" t="s">
        <v>1076</v>
      </c>
      <c r="I1006" s="175" t="s">
        <v>45</v>
      </c>
      <c r="J1006" s="175"/>
      <c r="K1006" s="175" t="s">
        <v>45</v>
      </c>
      <c r="L1006" s="163" t="s">
        <v>2451</v>
      </c>
      <c r="M1006" s="163">
        <v>25</v>
      </c>
      <c r="N1006" s="46">
        <v>3.9499999999999997</v>
      </c>
      <c r="O1006" s="47">
        <f t="shared" si="417"/>
        <v>335.197</v>
      </c>
      <c r="P1006" s="164">
        <f t="shared" si="418"/>
        <v>3.9499999999999997</v>
      </c>
      <c r="Q1006" s="165">
        <f t="shared" si="419"/>
        <v>335.197</v>
      </c>
      <c r="R1006" s="166"/>
      <c r="S1006" s="167">
        <f t="shared" si="395"/>
        <v>0</v>
      </c>
      <c r="T1006" s="168">
        <f t="shared" si="396"/>
        <v>0</v>
      </c>
      <c r="U1006" s="169"/>
      <c r="V1006" s="170" t="s">
        <v>2455</v>
      </c>
      <c r="W1006" s="169" t="s">
        <v>2487</v>
      </c>
      <c r="X1006" s="160" t="s">
        <v>2472</v>
      </c>
      <c r="Y1006" s="160"/>
      <c r="Z1006" s="160" t="s">
        <v>2965</v>
      </c>
      <c r="AA1006" s="171" t="s">
        <v>2463</v>
      </c>
    </row>
    <row r="1007" spans="1:27" s="172" customFormat="1" x14ac:dyDescent="0.35">
      <c r="A1007" s="157" t="s">
        <v>3900</v>
      </c>
      <c r="B1007" s="158" t="s">
        <v>1805</v>
      </c>
      <c r="C1007" s="159" t="s">
        <v>39</v>
      </c>
      <c r="D1007" s="158" t="s">
        <v>1469</v>
      </c>
      <c r="E1007" s="173" t="s">
        <v>1806</v>
      </c>
      <c r="F1007" s="173" t="s">
        <v>1807</v>
      </c>
      <c r="G1007" s="173" t="s">
        <v>1808</v>
      </c>
      <c r="H1007" s="174" t="s">
        <v>1472</v>
      </c>
      <c r="I1007" s="175" t="s">
        <v>45</v>
      </c>
      <c r="J1007" s="175"/>
      <c r="K1007" s="175" t="s">
        <v>45</v>
      </c>
      <c r="L1007" s="163" t="s">
        <v>2451</v>
      </c>
      <c r="M1007" s="163">
        <v>40</v>
      </c>
      <c r="N1007" s="46">
        <v>2.0299999999999998</v>
      </c>
      <c r="O1007" s="47">
        <f t="shared" si="417"/>
        <v>172.26579999999998</v>
      </c>
      <c r="P1007" s="164">
        <f t="shared" si="418"/>
        <v>2.0299999999999998</v>
      </c>
      <c r="Q1007" s="165">
        <f t="shared" si="419"/>
        <v>172.26579999999998</v>
      </c>
      <c r="R1007" s="166"/>
      <c r="S1007" s="167">
        <f t="shared" si="395"/>
        <v>0</v>
      </c>
      <c r="T1007" s="168">
        <f t="shared" si="396"/>
        <v>0</v>
      </c>
      <c r="U1007" s="169"/>
      <c r="V1007" s="170" t="s">
        <v>2455</v>
      </c>
      <c r="W1007" s="169" t="s">
        <v>2487</v>
      </c>
      <c r="X1007" s="160" t="s">
        <v>2472</v>
      </c>
      <c r="Y1007" s="160"/>
      <c r="Z1007" s="160" t="s">
        <v>2966</v>
      </c>
      <c r="AA1007" s="171" t="s">
        <v>2463</v>
      </c>
    </row>
    <row r="1008" spans="1:27" s="172" customFormat="1" x14ac:dyDescent="0.35">
      <c r="A1008" s="157" t="s">
        <v>3900</v>
      </c>
      <c r="B1008" s="158" t="s">
        <v>1809</v>
      </c>
      <c r="C1008" s="159" t="s">
        <v>39</v>
      </c>
      <c r="D1008" s="158" t="s">
        <v>1469</v>
      </c>
      <c r="E1008" s="173" t="s">
        <v>1806</v>
      </c>
      <c r="F1008" s="173" t="s">
        <v>1807</v>
      </c>
      <c r="G1008" s="173" t="s">
        <v>1810</v>
      </c>
      <c r="H1008" s="174" t="s">
        <v>1472</v>
      </c>
      <c r="I1008" s="175" t="s">
        <v>45</v>
      </c>
      <c r="J1008" s="175"/>
      <c r="K1008" s="175" t="s">
        <v>45</v>
      </c>
      <c r="L1008" s="163" t="s">
        <v>2451</v>
      </c>
      <c r="M1008" s="163">
        <v>40</v>
      </c>
      <c r="N1008" s="46">
        <v>2.0299999999999998</v>
      </c>
      <c r="O1008" s="47">
        <f t="shared" si="417"/>
        <v>172.26579999999998</v>
      </c>
      <c r="P1008" s="164">
        <f t="shared" si="418"/>
        <v>2.0299999999999998</v>
      </c>
      <c r="Q1008" s="165">
        <f t="shared" si="419"/>
        <v>172.26579999999998</v>
      </c>
      <c r="R1008" s="166"/>
      <c r="S1008" s="167">
        <f t="shared" si="395"/>
        <v>0</v>
      </c>
      <c r="T1008" s="168">
        <f t="shared" si="396"/>
        <v>0</v>
      </c>
      <c r="U1008" s="169"/>
      <c r="V1008" s="170" t="s">
        <v>2455</v>
      </c>
      <c r="W1008" s="169" t="s">
        <v>2487</v>
      </c>
      <c r="X1008" s="160" t="s">
        <v>2472</v>
      </c>
      <c r="Y1008" s="160"/>
      <c r="Z1008" s="160" t="s">
        <v>2967</v>
      </c>
      <c r="AA1008" s="171" t="s">
        <v>2463</v>
      </c>
    </row>
    <row r="1009" spans="1:27" s="172" customFormat="1" x14ac:dyDescent="0.35">
      <c r="A1009" s="157" t="s">
        <v>3900</v>
      </c>
      <c r="B1009" s="158" t="s">
        <v>1811</v>
      </c>
      <c r="C1009" s="159" t="s">
        <v>39</v>
      </c>
      <c r="D1009" s="158" t="s">
        <v>1469</v>
      </c>
      <c r="E1009" s="173" t="s">
        <v>1812</v>
      </c>
      <c r="F1009" s="173" t="s">
        <v>1813</v>
      </c>
      <c r="G1009" s="173" t="s">
        <v>1814</v>
      </c>
      <c r="H1009" s="174" t="s">
        <v>1472</v>
      </c>
      <c r="I1009" s="175" t="s">
        <v>45</v>
      </c>
      <c r="J1009" s="175"/>
      <c r="K1009" s="175" t="s">
        <v>45</v>
      </c>
      <c r="L1009" s="163" t="s">
        <v>2451</v>
      </c>
      <c r="M1009" s="163">
        <v>40</v>
      </c>
      <c r="N1009" s="46">
        <v>2.19</v>
      </c>
      <c r="O1009" s="47">
        <f t="shared" si="417"/>
        <v>185.8434</v>
      </c>
      <c r="P1009" s="164">
        <f t="shared" si="418"/>
        <v>2.19</v>
      </c>
      <c r="Q1009" s="165">
        <f t="shared" si="419"/>
        <v>185.8434</v>
      </c>
      <c r="R1009" s="166"/>
      <c r="S1009" s="167">
        <f t="shared" si="395"/>
        <v>0</v>
      </c>
      <c r="T1009" s="168">
        <f t="shared" si="396"/>
        <v>0</v>
      </c>
      <c r="U1009" s="169"/>
      <c r="V1009" s="170" t="s">
        <v>2455</v>
      </c>
      <c r="W1009" s="169" t="s">
        <v>2487</v>
      </c>
      <c r="X1009" s="160" t="s">
        <v>2472</v>
      </c>
      <c r="Y1009" s="160"/>
      <c r="Z1009" s="160" t="s">
        <v>2968</v>
      </c>
      <c r="AA1009" s="171" t="s">
        <v>2463</v>
      </c>
    </row>
    <row r="1010" spans="1:27" s="172" customFormat="1" x14ac:dyDescent="0.35">
      <c r="A1010" s="157">
        <v>40</v>
      </c>
      <c r="B1010" s="158" t="s">
        <v>1815</v>
      </c>
      <c r="C1010" s="159" t="s">
        <v>39</v>
      </c>
      <c r="D1010" s="158" t="s">
        <v>1469</v>
      </c>
      <c r="E1010" s="173" t="s">
        <v>1816</v>
      </c>
      <c r="F1010" s="173" t="s">
        <v>1817</v>
      </c>
      <c r="G1010" s="173" t="s">
        <v>1818</v>
      </c>
      <c r="H1010" s="174" t="s">
        <v>368</v>
      </c>
      <c r="I1010" s="175" t="s">
        <v>72</v>
      </c>
      <c r="J1010" s="175"/>
      <c r="K1010" s="175" t="s">
        <v>45</v>
      </c>
      <c r="L1010" s="163" t="s">
        <v>2451</v>
      </c>
      <c r="M1010" s="163">
        <v>5</v>
      </c>
      <c r="N1010" s="46">
        <v>7.08</v>
      </c>
      <c r="O1010" s="47">
        <f t="shared" si="417"/>
        <v>600.80880000000002</v>
      </c>
      <c r="P1010" s="164">
        <f t="shared" si="418"/>
        <v>7.08</v>
      </c>
      <c r="Q1010" s="165">
        <f t="shared" si="419"/>
        <v>600.80880000000002</v>
      </c>
      <c r="R1010" s="166"/>
      <c r="S1010" s="167">
        <f t="shared" si="395"/>
        <v>0</v>
      </c>
      <c r="T1010" s="168">
        <f t="shared" si="396"/>
        <v>0</v>
      </c>
      <c r="U1010" s="169"/>
      <c r="V1010" s="170" t="s">
        <v>2455</v>
      </c>
      <c r="W1010" s="169" t="s">
        <v>2487</v>
      </c>
      <c r="X1010" s="160" t="s">
        <v>2472</v>
      </c>
      <c r="Y1010" s="160"/>
      <c r="Z1010" s="160" t="s">
        <v>2969</v>
      </c>
      <c r="AA1010" s="171" t="s">
        <v>2463</v>
      </c>
    </row>
    <row r="1011" spans="1:27" s="172" customFormat="1" x14ac:dyDescent="0.35">
      <c r="A1011" s="157">
        <v>75</v>
      </c>
      <c r="B1011" s="158" t="s">
        <v>1819</v>
      </c>
      <c r="C1011" s="159" t="s">
        <v>39</v>
      </c>
      <c r="D1011" s="158" t="s">
        <v>1469</v>
      </c>
      <c r="E1011" s="173" t="s">
        <v>1816</v>
      </c>
      <c r="F1011" s="173" t="s">
        <v>1817</v>
      </c>
      <c r="G1011" s="173" t="s">
        <v>1820</v>
      </c>
      <c r="H1011" s="174" t="s">
        <v>1076</v>
      </c>
      <c r="I1011" s="175" t="s">
        <v>45</v>
      </c>
      <c r="J1011" s="175"/>
      <c r="K1011" s="175" t="s">
        <v>45</v>
      </c>
      <c r="L1011" s="163" t="s">
        <v>2451</v>
      </c>
      <c r="M1011" s="163">
        <v>25</v>
      </c>
      <c r="N1011" s="46">
        <v>3.03</v>
      </c>
      <c r="O1011" s="47">
        <f t="shared" si="417"/>
        <v>257.12579999999997</v>
      </c>
      <c r="P1011" s="164">
        <f t="shared" si="418"/>
        <v>3.03</v>
      </c>
      <c r="Q1011" s="165">
        <f t="shared" si="419"/>
        <v>257.12579999999997</v>
      </c>
      <c r="R1011" s="166"/>
      <c r="S1011" s="167">
        <f t="shared" si="395"/>
        <v>0</v>
      </c>
      <c r="T1011" s="168">
        <f t="shared" si="396"/>
        <v>0</v>
      </c>
      <c r="U1011" s="169"/>
      <c r="V1011" s="170" t="s">
        <v>2455</v>
      </c>
      <c r="W1011" s="169" t="s">
        <v>2487</v>
      </c>
      <c r="X1011" s="160" t="s">
        <v>2472</v>
      </c>
      <c r="Y1011" s="160"/>
      <c r="Z1011" s="160" t="s">
        <v>2970</v>
      </c>
      <c r="AA1011" s="171" t="s">
        <v>2463</v>
      </c>
    </row>
    <row r="1012" spans="1:27" s="172" customFormat="1" x14ac:dyDescent="0.35">
      <c r="A1012" s="157">
        <v>75</v>
      </c>
      <c r="B1012" s="158" t="s">
        <v>1821</v>
      </c>
      <c r="C1012" s="159" t="s">
        <v>39</v>
      </c>
      <c r="D1012" s="158" t="s">
        <v>1469</v>
      </c>
      <c r="E1012" s="173" t="s">
        <v>1822</v>
      </c>
      <c r="F1012" s="173" t="s">
        <v>1823</v>
      </c>
      <c r="G1012" s="173" t="s">
        <v>1824</v>
      </c>
      <c r="H1012" s="174" t="s">
        <v>1076</v>
      </c>
      <c r="I1012" s="175" t="s">
        <v>45</v>
      </c>
      <c r="J1012" s="175"/>
      <c r="K1012" s="175" t="s">
        <v>45</v>
      </c>
      <c r="L1012" s="163" t="s">
        <v>2451</v>
      </c>
      <c r="M1012" s="163">
        <v>25</v>
      </c>
      <c r="N1012" s="46">
        <v>3.11</v>
      </c>
      <c r="O1012" s="47">
        <f t="shared" si="417"/>
        <v>263.91460000000001</v>
      </c>
      <c r="P1012" s="164">
        <f t="shared" si="418"/>
        <v>3.11</v>
      </c>
      <c r="Q1012" s="165">
        <f t="shared" si="419"/>
        <v>263.91460000000001</v>
      </c>
      <c r="R1012" s="166"/>
      <c r="S1012" s="167">
        <f t="shared" si="395"/>
        <v>0</v>
      </c>
      <c r="T1012" s="168">
        <f t="shared" si="396"/>
        <v>0</v>
      </c>
      <c r="U1012" s="169"/>
      <c r="V1012" s="170" t="s">
        <v>2455</v>
      </c>
      <c r="W1012" s="169" t="s">
        <v>2487</v>
      </c>
      <c r="X1012" s="160" t="s">
        <v>2472</v>
      </c>
      <c r="Y1012" s="160"/>
      <c r="Z1012" s="160" t="s">
        <v>2971</v>
      </c>
      <c r="AA1012" s="171" t="s">
        <v>2463</v>
      </c>
    </row>
    <row r="1013" spans="1:27" s="172" customFormat="1" x14ac:dyDescent="0.35">
      <c r="A1013" s="157">
        <v>25</v>
      </c>
      <c r="B1013" s="158" t="s">
        <v>3181</v>
      </c>
      <c r="C1013" s="159" t="s">
        <v>39</v>
      </c>
      <c r="D1013" s="158" t="s">
        <v>1469</v>
      </c>
      <c r="E1013" s="173" t="s">
        <v>1826</v>
      </c>
      <c r="F1013" s="173" t="s">
        <v>1827</v>
      </c>
      <c r="G1013" s="173" t="s">
        <v>3451</v>
      </c>
      <c r="H1013" s="174" t="s">
        <v>1076</v>
      </c>
      <c r="I1013" s="175"/>
      <c r="J1013" s="175"/>
      <c r="K1013" s="175"/>
      <c r="L1013" s="163" t="s">
        <v>2451</v>
      </c>
      <c r="M1013" s="163">
        <v>25</v>
      </c>
      <c r="N1013" s="46">
        <v>3.11</v>
      </c>
      <c r="O1013" s="47">
        <f t="shared" si="417"/>
        <v>263.91460000000001</v>
      </c>
      <c r="P1013" s="164">
        <f t="shared" si="418"/>
        <v>3.11</v>
      </c>
      <c r="Q1013" s="165">
        <f t="shared" si="419"/>
        <v>263.91460000000001</v>
      </c>
      <c r="R1013" s="166"/>
      <c r="S1013" s="167">
        <f t="shared" si="395"/>
        <v>0</v>
      </c>
      <c r="T1013" s="168">
        <f t="shared" si="396"/>
        <v>0</v>
      </c>
      <c r="U1013" s="169"/>
      <c r="V1013" s="170" t="s">
        <v>2455</v>
      </c>
      <c r="W1013" s="169"/>
      <c r="X1013" s="160"/>
      <c r="Y1013" s="160"/>
      <c r="Z1013" s="160"/>
      <c r="AA1013" s="171" t="s">
        <v>2463</v>
      </c>
    </row>
    <row r="1014" spans="1:27" s="172" customFormat="1" x14ac:dyDescent="0.35">
      <c r="A1014" s="157" t="s">
        <v>3900</v>
      </c>
      <c r="B1014" s="158" t="s">
        <v>1825</v>
      </c>
      <c r="C1014" s="159" t="s">
        <v>39</v>
      </c>
      <c r="D1014" s="158" t="s">
        <v>1469</v>
      </c>
      <c r="E1014" s="173" t="s">
        <v>1826</v>
      </c>
      <c r="F1014" s="173" t="s">
        <v>1827</v>
      </c>
      <c r="G1014" s="173" t="s">
        <v>1828</v>
      </c>
      <c r="H1014" s="174" t="s">
        <v>1076</v>
      </c>
      <c r="I1014" s="175" t="s">
        <v>45</v>
      </c>
      <c r="J1014" s="175"/>
      <c r="K1014" s="175" t="s">
        <v>45</v>
      </c>
      <c r="L1014" s="163" t="s">
        <v>2451</v>
      </c>
      <c r="M1014" s="163">
        <v>25</v>
      </c>
      <c r="N1014" s="46">
        <v>3.11</v>
      </c>
      <c r="O1014" s="47">
        <f t="shared" si="417"/>
        <v>263.91460000000001</v>
      </c>
      <c r="P1014" s="164">
        <f t="shared" si="418"/>
        <v>3.11</v>
      </c>
      <c r="Q1014" s="165">
        <f t="shared" si="419"/>
        <v>263.91460000000001</v>
      </c>
      <c r="R1014" s="166"/>
      <c r="S1014" s="167">
        <f t="shared" si="395"/>
        <v>0</v>
      </c>
      <c r="T1014" s="168">
        <f t="shared" si="396"/>
        <v>0</v>
      </c>
      <c r="U1014" s="169"/>
      <c r="V1014" s="170" t="s">
        <v>2455</v>
      </c>
      <c r="W1014" s="169" t="s">
        <v>2487</v>
      </c>
      <c r="X1014" s="160" t="s">
        <v>2472</v>
      </c>
      <c r="Y1014" s="160"/>
      <c r="Z1014" s="160" t="s">
        <v>2972</v>
      </c>
      <c r="AA1014" s="171" t="s">
        <v>2463</v>
      </c>
    </row>
    <row r="1015" spans="1:27" s="172" customFormat="1" x14ac:dyDescent="0.35">
      <c r="A1015" s="157" t="s">
        <v>3900</v>
      </c>
      <c r="B1015" s="158" t="s">
        <v>1829</v>
      </c>
      <c r="C1015" s="159" t="s">
        <v>208</v>
      </c>
      <c r="D1015" s="158" t="s">
        <v>1469</v>
      </c>
      <c r="E1015" s="173" t="s">
        <v>1826</v>
      </c>
      <c r="F1015" s="173" t="s">
        <v>1827</v>
      </c>
      <c r="G1015" s="173" t="s">
        <v>1830</v>
      </c>
      <c r="H1015" s="174" t="s">
        <v>1472</v>
      </c>
      <c r="I1015" s="175" t="s">
        <v>45</v>
      </c>
      <c r="J1015" s="175"/>
      <c r="K1015" s="175" t="s">
        <v>45</v>
      </c>
      <c r="L1015" s="163" t="s">
        <v>2452</v>
      </c>
      <c r="M1015" s="163">
        <v>24</v>
      </c>
      <c r="N1015" s="49">
        <f t="shared" ref="N1015:N1017" si="420">O1015/$R$8</f>
        <v>1.9443789771388169</v>
      </c>
      <c r="O1015" s="47">
        <v>165</v>
      </c>
      <c r="P1015" s="176">
        <f t="shared" si="418"/>
        <v>1.9443789771388169</v>
      </c>
      <c r="Q1015" s="177">
        <f t="shared" si="419"/>
        <v>165</v>
      </c>
      <c r="R1015" s="166"/>
      <c r="S1015" s="167">
        <f t="shared" si="395"/>
        <v>0</v>
      </c>
      <c r="T1015" s="168">
        <f t="shared" si="396"/>
        <v>0</v>
      </c>
      <c r="U1015" s="169"/>
      <c r="V1015" s="170" t="s">
        <v>2455</v>
      </c>
      <c r="W1015" s="169" t="s">
        <v>2487</v>
      </c>
      <c r="X1015" s="160" t="s">
        <v>2472</v>
      </c>
      <c r="Y1015" s="160"/>
      <c r="Z1015" s="160" t="s">
        <v>2973</v>
      </c>
      <c r="AA1015" s="171" t="s">
        <v>2463</v>
      </c>
    </row>
    <row r="1016" spans="1:27" s="172" customFormat="1" x14ac:dyDescent="0.35">
      <c r="A1016" s="157">
        <v>20</v>
      </c>
      <c r="B1016" s="158" t="s">
        <v>3304</v>
      </c>
      <c r="C1016" s="159" t="s">
        <v>208</v>
      </c>
      <c r="D1016" s="158" t="s">
        <v>1469</v>
      </c>
      <c r="E1016" s="173" t="s">
        <v>1826</v>
      </c>
      <c r="F1016" s="173" t="s">
        <v>1827</v>
      </c>
      <c r="G1016" s="173" t="s">
        <v>1830</v>
      </c>
      <c r="H1016" s="174" t="s">
        <v>98</v>
      </c>
      <c r="I1016" s="175"/>
      <c r="J1016" s="175"/>
      <c r="K1016" s="175"/>
      <c r="L1016" s="163" t="s">
        <v>2452</v>
      </c>
      <c r="M1016" s="163">
        <v>5</v>
      </c>
      <c r="N1016" s="49">
        <f t="shared" si="420"/>
        <v>3.5470186189017205</v>
      </c>
      <c r="O1016" s="47">
        <v>301</v>
      </c>
      <c r="P1016" s="176">
        <f t="shared" si="418"/>
        <v>3.5470186189017205</v>
      </c>
      <c r="Q1016" s="177">
        <f t="shared" si="419"/>
        <v>301</v>
      </c>
      <c r="R1016" s="166"/>
      <c r="S1016" s="167">
        <f t="shared" si="395"/>
        <v>0</v>
      </c>
      <c r="T1016" s="168">
        <f t="shared" si="396"/>
        <v>0</v>
      </c>
      <c r="U1016" s="169"/>
      <c r="V1016" s="170" t="s">
        <v>2455</v>
      </c>
      <c r="W1016" s="169"/>
      <c r="X1016" s="160"/>
      <c r="Y1016" s="160"/>
      <c r="Z1016" s="160" t="s">
        <v>2973</v>
      </c>
      <c r="AA1016" s="171" t="s">
        <v>2463</v>
      </c>
    </row>
    <row r="1017" spans="1:27" s="172" customFormat="1" x14ac:dyDescent="0.35">
      <c r="A1017" s="157" t="s">
        <v>3900</v>
      </c>
      <c r="B1017" s="158" t="s">
        <v>3305</v>
      </c>
      <c r="C1017" s="159" t="s">
        <v>208</v>
      </c>
      <c r="D1017" s="158" t="s">
        <v>1469</v>
      </c>
      <c r="E1017" s="173" t="s">
        <v>3452</v>
      </c>
      <c r="F1017" s="173" t="s">
        <v>3453</v>
      </c>
      <c r="G1017" s="173" t="s">
        <v>3454</v>
      </c>
      <c r="H1017" s="174" t="s">
        <v>98</v>
      </c>
      <c r="I1017" s="175"/>
      <c r="J1017" s="175"/>
      <c r="K1017" s="175"/>
      <c r="L1017" s="163" t="s">
        <v>2452</v>
      </c>
      <c r="M1017" s="163">
        <v>5</v>
      </c>
      <c r="N1017" s="49">
        <f t="shared" si="420"/>
        <v>2.2625500824888052</v>
      </c>
      <c r="O1017" s="47">
        <v>192</v>
      </c>
      <c r="P1017" s="176">
        <f t="shared" si="418"/>
        <v>2.2625500824888052</v>
      </c>
      <c r="Q1017" s="177">
        <f t="shared" si="419"/>
        <v>192</v>
      </c>
      <c r="R1017" s="166"/>
      <c r="S1017" s="167">
        <f t="shared" si="395"/>
        <v>0</v>
      </c>
      <c r="T1017" s="168">
        <f t="shared" si="396"/>
        <v>0</v>
      </c>
      <c r="U1017" s="169"/>
      <c r="V1017" s="170" t="s">
        <v>2455</v>
      </c>
      <c r="W1017" s="169"/>
      <c r="X1017" s="160"/>
      <c r="Y1017" s="160"/>
      <c r="Z1017" s="160"/>
      <c r="AA1017" s="171" t="s">
        <v>2463</v>
      </c>
    </row>
    <row r="1018" spans="1:27" s="172" customFormat="1" x14ac:dyDescent="0.35">
      <c r="A1018" s="157">
        <v>80</v>
      </c>
      <c r="B1018" s="158" t="s">
        <v>1831</v>
      </c>
      <c r="C1018" s="159" t="s">
        <v>39</v>
      </c>
      <c r="D1018" s="158" t="s">
        <v>1469</v>
      </c>
      <c r="E1018" s="173" t="s">
        <v>1832</v>
      </c>
      <c r="F1018" s="173" t="s">
        <v>1833</v>
      </c>
      <c r="G1018" s="173" t="s">
        <v>397</v>
      </c>
      <c r="H1018" s="174" t="s">
        <v>1472</v>
      </c>
      <c r="I1018" s="175" t="s">
        <v>45</v>
      </c>
      <c r="J1018" s="175"/>
      <c r="K1018" s="175" t="s">
        <v>45</v>
      </c>
      <c r="L1018" s="163" t="s">
        <v>2451</v>
      </c>
      <c r="M1018" s="163">
        <v>40</v>
      </c>
      <c r="N1018" s="46">
        <v>2.0299999999999998</v>
      </c>
      <c r="O1018" s="47">
        <f t="shared" ref="O1018:O1022" si="421">N1018*$R$8</f>
        <v>172.26579999999998</v>
      </c>
      <c r="P1018" s="164">
        <f t="shared" ref="P1018:P1022" si="422">IF($R$9="-",N1018,IF($R$9="в кассу предприятия",N1018,IF($R$9="на р/счет.",N1018*1.075,"-")))</f>
        <v>2.0299999999999998</v>
      </c>
      <c r="Q1018" s="165">
        <f t="shared" ref="Q1018:Q1022" si="423">IF($R$9="-",O1018,IF($R$9="в кассу предприятия",O1018,IF($R$9="на р/счет.",O1018*1.075,"-")))</f>
        <v>172.26579999999998</v>
      </c>
      <c r="R1018" s="166"/>
      <c r="S1018" s="167">
        <f t="shared" si="395"/>
        <v>0</v>
      </c>
      <c r="T1018" s="168">
        <f t="shared" si="396"/>
        <v>0</v>
      </c>
      <c r="U1018" s="169"/>
      <c r="V1018" s="170" t="s">
        <v>2455</v>
      </c>
      <c r="W1018" s="169" t="s">
        <v>2487</v>
      </c>
      <c r="X1018" s="160" t="s">
        <v>2469</v>
      </c>
      <c r="Y1018" s="160"/>
      <c r="Z1018" s="160" t="s">
        <v>2974</v>
      </c>
      <c r="AA1018" s="171" t="s">
        <v>2463</v>
      </c>
    </row>
    <row r="1019" spans="1:27" s="172" customFormat="1" x14ac:dyDescent="0.35">
      <c r="A1019" s="157">
        <v>56</v>
      </c>
      <c r="B1019" s="158" t="s">
        <v>1834</v>
      </c>
      <c r="C1019" s="159" t="s">
        <v>39</v>
      </c>
      <c r="D1019" s="158" t="s">
        <v>1469</v>
      </c>
      <c r="E1019" s="173" t="s">
        <v>1832</v>
      </c>
      <c r="F1019" s="173" t="s">
        <v>1833</v>
      </c>
      <c r="G1019" s="173" t="s">
        <v>1835</v>
      </c>
      <c r="H1019" s="174" t="s">
        <v>1472</v>
      </c>
      <c r="I1019" s="175" t="s">
        <v>45</v>
      </c>
      <c r="J1019" s="175"/>
      <c r="K1019" s="175" t="s">
        <v>45</v>
      </c>
      <c r="L1019" s="163" t="s">
        <v>2451</v>
      </c>
      <c r="M1019" s="163">
        <v>40</v>
      </c>
      <c r="N1019" s="46">
        <v>2.0299999999999998</v>
      </c>
      <c r="O1019" s="47">
        <f t="shared" si="421"/>
        <v>172.26579999999998</v>
      </c>
      <c r="P1019" s="164">
        <f t="shared" si="422"/>
        <v>2.0299999999999998</v>
      </c>
      <c r="Q1019" s="165">
        <f t="shared" si="423"/>
        <v>172.26579999999998</v>
      </c>
      <c r="R1019" s="166"/>
      <c r="S1019" s="167">
        <f t="shared" si="395"/>
        <v>0</v>
      </c>
      <c r="T1019" s="168">
        <f t="shared" si="396"/>
        <v>0</v>
      </c>
      <c r="U1019" s="169"/>
      <c r="V1019" s="170" t="s">
        <v>2455</v>
      </c>
      <c r="W1019" s="169" t="s">
        <v>2487</v>
      </c>
      <c r="X1019" s="160" t="s">
        <v>2469</v>
      </c>
      <c r="Y1019" s="160"/>
      <c r="Z1019" s="160" t="s">
        <v>2975</v>
      </c>
      <c r="AA1019" s="171" t="s">
        <v>2463</v>
      </c>
    </row>
    <row r="1020" spans="1:27" s="126" customFormat="1" hidden="1" x14ac:dyDescent="0.35">
      <c r="A1020" s="144">
        <v>0</v>
      </c>
      <c r="B1020" s="109" t="s">
        <v>3844</v>
      </c>
      <c r="C1020" s="110" t="s">
        <v>39</v>
      </c>
      <c r="D1020" s="109" t="s">
        <v>1469</v>
      </c>
      <c r="E1020" s="132" t="s">
        <v>1832</v>
      </c>
      <c r="F1020" s="132" t="s">
        <v>1833</v>
      </c>
      <c r="G1020" s="132" t="s">
        <v>45</v>
      </c>
      <c r="H1020" s="133" t="s">
        <v>3432</v>
      </c>
      <c r="I1020" s="113"/>
      <c r="J1020" s="113"/>
      <c r="K1020" s="113"/>
      <c r="L1020" s="140" t="s">
        <v>2451</v>
      </c>
      <c r="M1020" s="140">
        <v>40</v>
      </c>
      <c r="N1020" s="151">
        <v>2.2999999999999998</v>
      </c>
      <c r="O1020" s="149">
        <f t="shared" si="421"/>
        <v>195.178</v>
      </c>
      <c r="P1020" s="141">
        <f t="shared" si="422"/>
        <v>2.2999999999999998</v>
      </c>
      <c r="Q1020" s="131">
        <f t="shared" si="423"/>
        <v>195.178</v>
      </c>
      <c r="R1020" s="120"/>
      <c r="S1020" s="121">
        <f t="shared" si="395"/>
        <v>0</v>
      </c>
      <c r="T1020" s="122">
        <f t="shared" si="396"/>
        <v>0</v>
      </c>
      <c r="U1020" s="123"/>
      <c r="V1020" s="124" t="s">
        <v>2455</v>
      </c>
      <c r="W1020" s="123"/>
      <c r="X1020" s="115"/>
      <c r="Y1020" s="115"/>
      <c r="Z1020" s="115"/>
      <c r="AA1020" s="125"/>
    </row>
    <row r="1021" spans="1:27" s="172" customFormat="1" x14ac:dyDescent="0.35">
      <c r="A1021" s="157" t="s">
        <v>3900</v>
      </c>
      <c r="B1021" s="158" t="s">
        <v>1836</v>
      </c>
      <c r="C1021" s="159" t="s">
        <v>39</v>
      </c>
      <c r="D1021" s="158" t="s">
        <v>1469</v>
      </c>
      <c r="E1021" s="173" t="s">
        <v>1837</v>
      </c>
      <c r="F1021" s="173" t="s">
        <v>1838</v>
      </c>
      <c r="G1021" s="173" t="s">
        <v>1839</v>
      </c>
      <c r="H1021" s="174" t="s">
        <v>1076</v>
      </c>
      <c r="I1021" s="175" t="s">
        <v>45</v>
      </c>
      <c r="J1021" s="175"/>
      <c r="K1021" s="175" t="s">
        <v>45</v>
      </c>
      <c r="L1021" s="163" t="s">
        <v>2451</v>
      </c>
      <c r="M1021" s="163">
        <v>25</v>
      </c>
      <c r="N1021" s="46">
        <v>3.57</v>
      </c>
      <c r="O1021" s="47">
        <f t="shared" si="421"/>
        <v>302.9502</v>
      </c>
      <c r="P1021" s="164">
        <f t="shared" si="422"/>
        <v>3.57</v>
      </c>
      <c r="Q1021" s="165">
        <f t="shared" si="423"/>
        <v>302.9502</v>
      </c>
      <c r="R1021" s="166"/>
      <c r="S1021" s="167">
        <f t="shared" si="395"/>
        <v>0</v>
      </c>
      <c r="T1021" s="168">
        <f t="shared" si="396"/>
        <v>0</v>
      </c>
      <c r="U1021" s="169"/>
      <c r="V1021" s="170" t="s">
        <v>2455</v>
      </c>
      <c r="W1021" s="169" t="s">
        <v>2487</v>
      </c>
      <c r="X1021" s="160" t="s">
        <v>2472</v>
      </c>
      <c r="Y1021" s="160"/>
      <c r="Z1021" s="160" t="s">
        <v>2976</v>
      </c>
      <c r="AA1021" s="171" t="s">
        <v>2463</v>
      </c>
    </row>
    <row r="1022" spans="1:27" s="172" customFormat="1" x14ac:dyDescent="0.35">
      <c r="A1022" s="157">
        <v>80</v>
      </c>
      <c r="B1022" s="158" t="s">
        <v>1840</v>
      </c>
      <c r="C1022" s="159" t="s">
        <v>39</v>
      </c>
      <c r="D1022" s="158" t="s">
        <v>1469</v>
      </c>
      <c r="E1022" s="173" t="s">
        <v>1841</v>
      </c>
      <c r="F1022" s="173" t="s">
        <v>1842</v>
      </c>
      <c r="G1022" s="173" t="s">
        <v>1843</v>
      </c>
      <c r="H1022" s="174" t="s">
        <v>1472</v>
      </c>
      <c r="I1022" s="175" t="s">
        <v>45</v>
      </c>
      <c r="J1022" s="175"/>
      <c r="K1022" s="175" t="s">
        <v>45</v>
      </c>
      <c r="L1022" s="163" t="s">
        <v>2451</v>
      </c>
      <c r="M1022" s="163">
        <v>40</v>
      </c>
      <c r="N1022" s="46">
        <v>2.42</v>
      </c>
      <c r="O1022" s="47">
        <f t="shared" si="421"/>
        <v>205.3612</v>
      </c>
      <c r="P1022" s="164">
        <f t="shared" si="422"/>
        <v>2.42</v>
      </c>
      <c r="Q1022" s="165">
        <f t="shared" si="423"/>
        <v>205.3612</v>
      </c>
      <c r="R1022" s="166"/>
      <c r="S1022" s="167">
        <f t="shared" si="395"/>
        <v>0</v>
      </c>
      <c r="T1022" s="168">
        <f t="shared" si="396"/>
        <v>0</v>
      </c>
      <c r="U1022" s="169"/>
      <c r="V1022" s="170" t="s">
        <v>2455</v>
      </c>
      <c r="W1022" s="169" t="s">
        <v>2487</v>
      </c>
      <c r="X1022" s="160" t="s">
        <v>2472</v>
      </c>
      <c r="Y1022" s="160"/>
      <c r="Z1022" s="160" t="s">
        <v>2977</v>
      </c>
      <c r="AA1022" s="171" t="s">
        <v>2463</v>
      </c>
    </row>
    <row r="1023" spans="1:27" s="172" customFormat="1" x14ac:dyDescent="0.35">
      <c r="A1023" s="157" t="s">
        <v>3900</v>
      </c>
      <c r="B1023" s="158" t="s">
        <v>1844</v>
      </c>
      <c r="C1023" s="159" t="s">
        <v>208</v>
      </c>
      <c r="D1023" s="158" t="s">
        <v>1469</v>
      </c>
      <c r="E1023" s="173" t="s">
        <v>1845</v>
      </c>
      <c r="F1023" s="173" t="s">
        <v>1842</v>
      </c>
      <c r="G1023" s="173" t="s">
        <v>1846</v>
      </c>
      <c r="H1023" s="174" t="s">
        <v>1472</v>
      </c>
      <c r="I1023" s="175" t="s">
        <v>45</v>
      </c>
      <c r="J1023" s="175"/>
      <c r="K1023" s="175" t="s">
        <v>45</v>
      </c>
      <c r="L1023" s="163" t="s">
        <v>2452</v>
      </c>
      <c r="M1023" s="163">
        <v>24</v>
      </c>
      <c r="N1023" s="49">
        <f>O1023/$R$8</f>
        <v>2.3214706575536179</v>
      </c>
      <c r="O1023" s="47">
        <v>197</v>
      </c>
      <c r="P1023" s="176">
        <f>IF($R$9="-",N1023,IF($R$9="в кассу предприятия",N1023,IF($R$9="на р/счет.",N1023*1.075,"-")))</f>
        <v>2.3214706575536179</v>
      </c>
      <c r="Q1023" s="177">
        <f>IF($R$9="-",O1023,IF($R$9="в кассу предприятия",O1023,IF($R$9="на р/счет.",O1023*1.075,"-")))</f>
        <v>197</v>
      </c>
      <c r="R1023" s="166"/>
      <c r="S1023" s="167">
        <f t="shared" si="395"/>
        <v>0</v>
      </c>
      <c r="T1023" s="168">
        <f t="shared" si="396"/>
        <v>0</v>
      </c>
      <c r="U1023" s="169"/>
      <c r="V1023" s="170" t="s">
        <v>2455</v>
      </c>
      <c r="W1023" s="169" t="s">
        <v>2487</v>
      </c>
      <c r="X1023" s="160" t="s">
        <v>2472</v>
      </c>
      <c r="Y1023" s="160"/>
      <c r="Z1023" s="160" t="s">
        <v>2978</v>
      </c>
      <c r="AA1023" s="171" t="s">
        <v>2463</v>
      </c>
    </row>
    <row r="1024" spans="1:27" s="172" customFormat="1" x14ac:dyDescent="0.35">
      <c r="A1024" s="157">
        <v>80</v>
      </c>
      <c r="B1024" s="158" t="s">
        <v>1847</v>
      </c>
      <c r="C1024" s="159" t="s">
        <v>39</v>
      </c>
      <c r="D1024" s="158" t="s">
        <v>1469</v>
      </c>
      <c r="E1024" s="173" t="s">
        <v>1841</v>
      </c>
      <c r="F1024" s="173" t="s">
        <v>1842</v>
      </c>
      <c r="G1024" s="173" t="s">
        <v>1848</v>
      </c>
      <c r="H1024" s="174" t="s">
        <v>1472</v>
      </c>
      <c r="I1024" s="175" t="s">
        <v>45</v>
      </c>
      <c r="J1024" s="175"/>
      <c r="K1024" s="175" t="s">
        <v>45</v>
      </c>
      <c r="L1024" s="163" t="s">
        <v>2451</v>
      </c>
      <c r="M1024" s="163">
        <v>40</v>
      </c>
      <c r="N1024" s="46">
        <v>2.42</v>
      </c>
      <c r="O1024" s="47">
        <f t="shared" ref="O1024:O1031" si="424">N1024*$R$8</f>
        <v>205.3612</v>
      </c>
      <c r="P1024" s="164">
        <f t="shared" ref="P1024:P1039" si="425">IF($R$9="-",N1024,IF($R$9="в кассу предприятия",N1024,IF($R$9="на р/счет.",N1024*1.075,"-")))</f>
        <v>2.42</v>
      </c>
      <c r="Q1024" s="165">
        <f t="shared" ref="Q1024:Q1039" si="426">IF($R$9="-",O1024,IF($R$9="в кассу предприятия",O1024,IF($R$9="на р/счет.",O1024*1.075,"-")))</f>
        <v>205.3612</v>
      </c>
      <c r="R1024" s="166"/>
      <c r="S1024" s="167">
        <f t="shared" si="395"/>
        <v>0</v>
      </c>
      <c r="T1024" s="168">
        <f t="shared" si="396"/>
        <v>0</v>
      </c>
      <c r="U1024" s="169"/>
      <c r="V1024" s="170" t="s">
        <v>2455</v>
      </c>
      <c r="W1024" s="169" t="s">
        <v>2487</v>
      </c>
      <c r="X1024" s="160" t="s">
        <v>2472</v>
      </c>
      <c r="Y1024" s="160"/>
      <c r="Z1024" s="160" t="s">
        <v>2979</v>
      </c>
      <c r="AA1024" s="171" t="s">
        <v>2463</v>
      </c>
    </row>
    <row r="1025" spans="1:27" s="172" customFormat="1" x14ac:dyDescent="0.35">
      <c r="A1025" s="157" t="s">
        <v>3900</v>
      </c>
      <c r="B1025" s="158" t="s">
        <v>1849</v>
      </c>
      <c r="C1025" s="159" t="s">
        <v>39</v>
      </c>
      <c r="D1025" s="158" t="s">
        <v>1469</v>
      </c>
      <c r="E1025" s="173" t="s">
        <v>1841</v>
      </c>
      <c r="F1025" s="173" t="s">
        <v>1842</v>
      </c>
      <c r="G1025" s="173" t="s">
        <v>1850</v>
      </c>
      <c r="H1025" s="174" t="s">
        <v>1076</v>
      </c>
      <c r="I1025" s="175" t="s">
        <v>45</v>
      </c>
      <c r="J1025" s="175"/>
      <c r="K1025" s="175" t="s">
        <v>45</v>
      </c>
      <c r="L1025" s="163" t="s">
        <v>2451</v>
      </c>
      <c r="M1025" s="163">
        <v>25</v>
      </c>
      <c r="N1025" s="46">
        <v>3.9499999999999997</v>
      </c>
      <c r="O1025" s="47">
        <f t="shared" si="424"/>
        <v>335.197</v>
      </c>
      <c r="P1025" s="164">
        <f t="shared" si="425"/>
        <v>3.9499999999999997</v>
      </c>
      <c r="Q1025" s="165">
        <f t="shared" si="426"/>
        <v>335.197</v>
      </c>
      <c r="R1025" s="166"/>
      <c r="S1025" s="167">
        <f t="shared" si="395"/>
        <v>0</v>
      </c>
      <c r="T1025" s="168">
        <f t="shared" si="396"/>
        <v>0</v>
      </c>
      <c r="U1025" s="169"/>
      <c r="V1025" s="170" t="s">
        <v>2455</v>
      </c>
      <c r="W1025" s="169" t="s">
        <v>2487</v>
      </c>
      <c r="X1025" s="160" t="s">
        <v>2472</v>
      </c>
      <c r="Y1025" s="160"/>
      <c r="Z1025" s="160" t="s">
        <v>2980</v>
      </c>
      <c r="AA1025" s="171" t="s">
        <v>2463</v>
      </c>
    </row>
    <row r="1026" spans="1:27" s="172" customFormat="1" x14ac:dyDescent="0.35">
      <c r="A1026" s="157" t="s">
        <v>3900</v>
      </c>
      <c r="B1026" s="158" t="s">
        <v>1851</v>
      </c>
      <c r="C1026" s="159" t="s">
        <v>39</v>
      </c>
      <c r="D1026" s="158" t="s">
        <v>1469</v>
      </c>
      <c r="E1026" s="173" t="s">
        <v>1841</v>
      </c>
      <c r="F1026" s="173" t="s">
        <v>1842</v>
      </c>
      <c r="G1026" s="173" t="s">
        <v>1852</v>
      </c>
      <c r="H1026" s="174" t="s">
        <v>1076</v>
      </c>
      <c r="I1026" s="175" t="s">
        <v>45</v>
      </c>
      <c r="J1026" s="175"/>
      <c r="K1026" s="175" t="s">
        <v>45</v>
      </c>
      <c r="L1026" s="163" t="s">
        <v>2451</v>
      </c>
      <c r="M1026" s="163">
        <v>25</v>
      </c>
      <c r="N1026" s="46">
        <v>3.11</v>
      </c>
      <c r="O1026" s="47">
        <f t="shared" si="424"/>
        <v>263.91460000000001</v>
      </c>
      <c r="P1026" s="164">
        <f t="shared" si="425"/>
        <v>3.11</v>
      </c>
      <c r="Q1026" s="165">
        <f t="shared" si="426"/>
        <v>263.91460000000001</v>
      </c>
      <c r="R1026" s="166"/>
      <c r="S1026" s="167">
        <f t="shared" si="395"/>
        <v>0</v>
      </c>
      <c r="T1026" s="168">
        <f t="shared" si="396"/>
        <v>0</v>
      </c>
      <c r="U1026" s="169"/>
      <c r="V1026" s="170" t="s">
        <v>2455</v>
      </c>
      <c r="W1026" s="169" t="s">
        <v>2487</v>
      </c>
      <c r="X1026" s="160" t="s">
        <v>2472</v>
      </c>
      <c r="Y1026" s="160"/>
      <c r="Z1026" s="160" t="s">
        <v>2981</v>
      </c>
      <c r="AA1026" s="171" t="s">
        <v>2463</v>
      </c>
    </row>
    <row r="1027" spans="1:27" s="172" customFormat="1" x14ac:dyDescent="0.35">
      <c r="A1027" s="157" t="s">
        <v>3900</v>
      </c>
      <c r="B1027" s="158" t="s">
        <v>1853</v>
      </c>
      <c r="C1027" s="159" t="s">
        <v>39</v>
      </c>
      <c r="D1027" s="158" t="s">
        <v>1469</v>
      </c>
      <c r="E1027" s="173" t="s">
        <v>1841</v>
      </c>
      <c r="F1027" s="173" t="s">
        <v>1854</v>
      </c>
      <c r="G1027" s="173" t="s">
        <v>1846</v>
      </c>
      <c r="H1027" s="174" t="s">
        <v>1076</v>
      </c>
      <c r="I1027" s="175" t="s">
        <v>45</v>
      </c>
      <c r="J1027" s="175"/>
      <c r="K1027" s="175" t="s">
        <v>45</v>
      </c>
      <c r="L1027" s="163" t="s">
        <v>2451</v>
      </c>
      <c r="M1027" s="163">
        <v>25</v>
      </c>
      <c r="N1027" s="46">
        <v>3.11</v>
      </c>
      <c r="O1027" s="47">
        <f t="shared" si="424"/>
        <v>263.91460000000001</v>
      </c>
      <c r="P1027" s="164">
        <f t="shared" si="425"/>
        <v>3.11</v>
      </c>
      <c r="Q1027" s="165">
        <f t="shared" si="426"/>
        <v>263.91460000000001</v>
      </c>
      <c r="R1027" s="166"/>
      <c r="S1027" s="167">
        <f t="shared" si="395"/>
        <v>0</v>
      </c>
      <c r="T1027" s="168">
        <f t="shared" si="396"/>
        <v>0</v>
      </c>
      <c r="U1027" s="169"/>
      <c r="V1027" s="170" t="s">
        <v>2455</v>
      </c>
      <c r="W1027" s="169" t="s">
        <v>2487</v>
      </c>
      <c r="X1027" s="160" t="s">
        <v>2472</v>
      </c>
      <c r="Y1027" s="160"/>
      <c r="Z1027" s="160" t="s">
        <v>2982</v>
      </c>
      <c r="AA1027" s="171" t="s">
        <v>2463</v>
      </c>
    </row>
    <row r="1028" spans="1:27" s="172" customFormat="1" x14ac:dyDescent="0.35">
      <c r="A1028" s="157">
        <v>75</v>
      </c>
      <c r="B1028" s="158" t="s">
        <v>1855</v>
      </c>
      <c r="C1028" s="159" t="s">
        <v>39</v>
      </c>
      <c r="D1028" s="158" t="s">
        <v>1469</v>
      </c>
      <c r="E1028" s="173" t="s">
        <v>1841</v>
      </c>
      <c r="F1028" s="173" t="s">
        <v>1854</v>
      </c>
      <c r="G1028" s="173" t="s">
        <v>1856</v>
      </c>
      <c r="H1028" s="174" t="s">
        <v>1076</v>
      </c>
      <c r="I1028" s="175" t="s">
        <v>45</v>
      </c>
      <c r="J1028" s="175"/>
      <c r="K1028" s="175" t="s">
        <v>45</v>
      </c>
      <c r="L1028" s="163" t="s">
        <v>2451</v>
      </c>
      <c r="M1028" s="163">
        <v>25</v>
      </c>
      <c r="N1028" s="46">
        <v>3.11</v>
      </c>
      <c r="O1028" s="47">
        <f t="shared" si="424"/>
        <v>263.91460000000001</v>
      </c>
      <c r="P1028" s="164">
        <f t="shared" si="425"/>
        <v>3.11</v>
      </c>
      <c r="Q1028" s="165">
        <f t="shared" si="426"/>
        <v>263.91460000000001</v>
      </c>
      <c r="R1028" s="166"/>
      <c r="S1028" s="167">
        <f t="shared" si="395"/>
        <v>0</v>
      </c>
      <c r="T1028" s="168">
        <f t="shared" si="396"/>
        <v>0</v>
      </c>
      <c r="U1028" s="169"/>
      <c r="V1028" s="170" t="s">
        <v>2455</v>
      </c>
      <c r="W1028" s="169" t="s">
        <v>2487</v>
      </c>
      <c r="X1028" s="160" t="s">
        <v>2472</v>
      </c>
      <c r="Y1028" s="160"/>
      <c r="Z1028" s="160" t="s">
        <v>2983</v>
      </c>
      <c r="AA1028" s="171" t="s">
        <v>2463</v>
      </c>
    </row>
    <row r="1029" spans="1:27" s="172" customFormat="1" x14ac:dyDescent="0.35">
      <c r="A1029" s="157" t="s">
        <v>3900</v>
      </c>
      <c r="B1029" s="158" t="s">
        <v>1857</v>
      </c>
      <c r="C1029" s="159" t="s">
        <v>39</v>
      </c>
      <c r="D1029" s="158" t="s">
        <v>1469</v>
      </c>
      <c r="E1029" s="173" t="s">
        <v>1841</v>
      </c>
      <c r="F1029" s="173" t="s">
        <v>1854</v>
      </c>
      <c r="G1029" s="173" t="s">
        <v>1858</v>
      </c>
      <c r="H1029" s="174" t="s">
        <v>1076</v>
      </c>
      <c r="I1029" s="175" t="s">
        <v>45</v>
      </c>
      <c r="J1029" s="175"/>
      <c r="K1029" s="175" t="s">
        <v>45</v>
      </c>
      <c r="L1029" s="163" t="s">
        <v>2451</v>
      </c>
      <c r="M1029" s="163">
        <v>25</v>
      </c>
      <c r="N1029" s="46">
        <v>3.11</v>
      </c>
      <c r="O1029" s="47">
        <f t="shared" si="424"/>
        <v>263.91460000000001</v>
      </c>
      <c r="P1029" s="164">
        <f t="shared" si="425"/>
        <v>3.11</v>
      </c>
      <c r="Q1029" s="165">
        <f t="shared" si="426"/>
        <v>263.91460000000001</v>
      </c>
      <c r="R1029" s="166"/>
      <c r="S1029" s="167">
        <f t="shared" si="395"/>
        <v>0</v>
      </c>
      <c r="T1029" s="168">
        <f t="shared" si="396"/>
        <v>0</v>
      </c>
      <c r="U1029" s="169"/>
      <c r="V1029" s="170" t="s">
        <v>2455</v>
      </c>
      <c r="W1029" s="169" t="s">
        <v>2487</v>
      </c>
      <c r="X1029" s="160" t="s">
        <v>2472</v>
      </c>
      <c r="Y1029" s="160"/>
      <c r="Z1029" s="160" t="s">
        <v>2984</v>
      </c>
      <c r="AA1029" s="171" t="s">
        <v>2463</v>
      </c>
    </row>
    <row r="1030" spans="1:27" s="172" customFormat="1" x14ac:dyDescent="0.35">
      <c r="A1030" s="157" t="s">
        <v>3900</v>
      </c>
      <c r="B1030" s="158" t="s">
        <v>1859</v>
      </c>
      <c r="C1030" s="159" t="s">
        <v>39</v>
      </c>
      <c r="D1030" s="158" t="s">
        <v>1469</v>
      </c>
      <c r="E1030" s="173" t="s">
        <v>1841</v>
      </c>
      <c r="F1030" s="173" t="s">
        <v>1854</v>
      </c>
      <c r="G1030" s="173" t="s">
        <v>1860</v>
      </c>
      <c r="H1030" s="174" t="s">
        <v>1076</v>
      </c>
      <c r="I1030" s="175" t="s">
        <v>45</v>
      </c>
      <c r="J1030" s="175"/>
      <c r="K1030" s="175" t="s">
        <v>45</v>
      </c>
      <c r="L1030" s="163" t="s">
        <v>2451</v>
      </c>
      <c r="M1030" s="163">
        <v>25</v>
      </c>
      <c r="N1030" s="46">
        <v>3.11</v>
      </c>
      <c r="O1030" s="47">
        <f t="shared" si="424"/>
        <v>263.91460000000001</v>
      </c>
      <c r="P1030" s="164">
        <f t="shared" si="425"/>
        <v>3.11</v>
      </c>
      <c r="Q1030" s="165">
        <f t="shared" si="426"/>
        <v>263.91460000000001</v>
      </c>
      <c r="R1030" s="166"/>
      <c r="S1030" s="167">
        <f t="shared" si="395"/>
        <v>0</v>
      </c>
      <c r="T1030" s="168">
        <f t="shared" si="396"/>
        <v>0</v>
      </c>
      <c r="U1030" s="169"/>
      <c r="V1030" s="170" t="s">
        <v>2455</v>
      </c>
      <c r="W1030" s="169" t="s">
        <v>2487</v>
      </c>
      <c r="X1030" s="160" t="s">
        <v>2472</v>
      </c>
      <c r="Y1030" s="160"/>
      <c r="Z1030" s="160" t="s">
        <v>2985</v>
      </c>
      <c r="AA1030" s="171" t="s">
        <v>2463</v>
      </c>
    </row>
    <row r="1031" spans="1:27" s="126" customFormat="1" hidden="1" x14ac:dyDescent="0.35">
      <c r="A1031" s="144">
        <v>0</v>
      </c>
      <c r="B1031" s="109" t="s">
        <v>3845</v>
      </c>
      <c r="C1031" s="110" t="s">
        <v>39</v>
      </c>
      <c r="D1031" s="109" t="s">
        <v>1469</v>
      </c>
      <c r="E1031" s="132" t="s">
        <v>1841</v>
      </c>
      <c r="F1031" s="132" t="s">
        <v>1842</v>
      </c>
      <c r="G1031" s="132" t="s">
        <v>1846</v>
      </c>
      <c r="H1031" s="133" t="s">
        <v>3432</v>
      </c>
      <c r="I1031" s="113"/>
      <c r="J1031" s="113"/>
      <c r="K1031" s="113"/>
      <c r="L1031" s="140" t="s">
        <v>3877</v>
      </c>
      <c r="M1031" s="140">
        <v>24</v>
      </c>
      <c r="N1031" s="151">
        <v>4.09</v>
      </c>
      <c r="O1031" s="149">
        <f t="shared" si="424"/>
        <v>347.07740000000001</v>
      </c>
      <c r="P1031" s="141">
        <f t="shared" si="425"/>
        <v>4.09</v>
      </c>
      <c r="Q1031" s="131">
        <f t="shared" si="426"/>
        <v>347.07740000000001</v>
      </c>
      <c r="R1031" s="120"/>
      <c r="S1031" s="121">
        <f t="shared" si="395"/>
        <v>0</v>
      </c>
      <c r="T1031" s="122">
        <f t="shared" si="396"/>
        <v>0</v>
      </c>
      <c r="U1031" s="123"/>
      <c r="V1031" s="124" t="s">
        <v>2455</v>
      </c>
      <c r="W1031" s="123"/>
      <c r="X1031" s="115"/>
      <c r="Y1031" s="115"/>
      <c r="Z1031" s="115"/>
      <c r="AA1031" s="125"/>
    </row>
    <row r="1032" spans="1:27" s="172" customFormat="1" x14ac:dyDescent="0.35">
      <c r="A1032" s="157" t="s">
        <v>3900</v>
      </c>
      <c r="B1032" s="158" t="s">
        <v>3172</v>
      </c>
      <c r="C1032" s="159" t="s">
        <v>208</v>
      </c>
      <c r="D1032" s="158" t="s">
        <v>1469</v>
      </c>
      <c r="E1032" s="173" t="s">
        <v>1222</v>
      </c>
      <c r="F1032" s="173" t="s">
        <v>1223</v>
      </c>
      <c r="G1032" s="173" t="s">
        <v>45</v>
      </c>
      <c r="H1032" s="174" t="s">
        <v>3432</v>
      </c>
      <c r="I1032" s="175"/>
      <c r="J1032" s="175"/>
      <c r="K1032" s="175"/>
      <c r="L1032" s="163" t="s">
        <v>2452</v>
      </c>
      <c r="M1032" s="163">
        <v>24</v>
      </c>
      <c r="N1032" s="49">
        <f t="shared" ref="N1032:N1039" si="427">O1032/$R$8</f>
        <v>1.9443789771388169</v>
      </c>
      <c r="O1032" s="47">
        <v>165</v>
      </c>
      <c r="P1032" s="176">
        <f t="shared" si="425"/>
        <v>1.9443789771388169</v>
      </c>
      <c r="Q1032" s="177">
        <f t="shared" si="426"/>
        <v>165</v>
      </c>
      <c r="R1032" s="166"/>
      <c r="S1032" s="167">
        <f t="shared" si="395"/>
        <v>0</v>
      </c>
      <c r="T1032" s="168">
        <f t="shared" si="396"/>
        <v>0</v>
      </c>
      <c r="U1032" s="169"/>
      <c r="V1032" s="170" t="s">
        <v>2455</v>
      </c>
      <c r="W1032" s="169"/>
      <c r="X1032" s="160"/>
      <c r="Y1032" s="160"/>
      <c r="Z1032" s="160"/>
      <c r="AA1032" s="171" t="s">
        <v>2463</v>
      </c>
    </row>
    <row r="1033" spans="1:27" s="126" customFormat="1" hidden="1" x14ac:dyDescent="0.35">
      <c r="A1033" s="144">
        <v>0</v>
      </c>
      <c r="B1033" s="109" t="s">
        <v>1861</v>
      </c>
      <c r="C1033" s="110" t="s">
        <v>208</v>
      </c>
      <c r="D1033" s="109" t="s">
        <v>1469</v>
      </c>
      <c r="E1033" s="111" t="s">
        <v>1862</v>
      </c>
      <c r="F1033" s="111" t="s">
        <v>1223</v>
      </c>
      <c r="G1033" s="111" t="s">
        <v>1863</v>
      </c>
      <c r="H1033" s="112" t="s">
        <v>1472</v>
      </c>
      <c r="I1033" s="113" t="s">
        <v>45</v>
      </c>
      <c r="J1033" s="113"/>
      <c r="K1033" s="113" t="s">
        <v>45</v>
      </c>
      <c r="L1033" s="114" t="s">
        <v>2452</v>
      </c>
      <c r="M1033" s="114">
        <v>24</v>
      </c>
      <c r="N1033" s="150">
        <f t="shared" si="427"/>
        <v>1.9443789771388169</v>
      </c>
      <c r="O1033" s="149">
        <v>165</v>
      </c>
      <c r="P1033" s="130">
        <f t="shared" si="425"/>
        <v>1.9443789771388169</v>
      </c>
      <c r="Q1033" s="131">
        <f t="shared" si="426"/>
        <v>165</v>
      </c>
      <c r="R1033" s="120"/>
      <c r="S1033" s="121">
        <f t="shared" si="395"/>
        <v>0</v>
      </c>
      <c r="T1033" s="122">
        <f t="shared" si="396"/>
        <v>0</v>
      </c>
      <c r="U1033" s="123"/>
      <c r="V1033" s="124" t="s">
        <v>2455</v>
      </c>
      <c r="W1033" s="114" t="s">
        <v>2487</v>
      </c>
      <c r="X1033" s="115" t="s">
        <v>2472</v>
      </c>
      <c r="Y1033" s="115"/>
      <c r="Z1033" s="115" t="s">
        <v>2986</v>
      </c>
      <c r="AA1033" s="125" t="s">
        <v>2463</v>
      </c>
    </row>
    <row r="1034" spans="1:27" s="126" customFormat="1" hidden="1" x14ac:dyDescent="0.35">
      <c r="A1034" s="144">
        <v>0</v>
      </c>
      <c r="B1034" s="109" t="s">
        <v>3846</v>
      </c>
      <c r="C1034" s="110" t="s">
        <v>39</v>
      </c>
      <c r="D1034" s="109" t="s">
        <v>1469</v>
      </c>
      <c r="E1034" s="132" t="s">
        <v>1222</v>
      </c>
      <c r="F1034" s="132" t="s">
        <v>1223</v>
      </c>
      <c r="G1034" s="132" t="s">
        <v>1224</v>
      </c>
      <c r="H1034" s="133" t="s">
        <v>3432</v>
      </c>
      <c r="I1034" s="113"/>
      <c r="J1034" s="113"/>
      <c r="K1034" s="113"/>
      <c r="L1034" s="140" t="s">
        <v>3877</v>
      </c>
      <c r="M1034" s="140">
        <v>24</v>
      </c>
      <c r="N1034" s="151">
        <v>3.17</v>
      </c>
      <c r="O1034" s="149">
        <f t="shared" ref="O1034" si="428">N1034*$R$8</f>
        <v>269.00619999999998</v>
      </c>
      <c r="P1034" s="141">
        <f t="shared" si="425"/>
        <v>3.17</v>
      </c>
      <c r="Q1034" s="131">
        <f t="shared" si="426"/>
        <v>269.00619999999998</v>
      </c>
      <c r="R1034" s="120"/>
      <c r="S1034" s="121">
        <f t="shared" ref="S1034:S1038" si="429">IF($R$9="","-",P1034*R1034)</f>
        <v>0</v>
      </c>
      <c r="T1034" s="122">
        <f t="shared" ref="T1034:T1038" si="430">IF($R$9="","-",Q1034*R1034)</f>
        <v>0</v>
      </c>
      <c r="U1034" s="123"/>
      <c r="V1034" s="124" t="s">
        <v>2455</v>
      </c>
      <c r="W1034" s="123"/>
      <c r="X1034" s="115"/>
      <c r="Y1034" s="115"/>
      <c r="Z1034" s="115"/>
      <c r="AA1034" s="125"/>
    </row>
    <row r="1035" spans="1:27" s="126" customFormat="1" hidden="1" x14ac:dyDescent="0.35">
      <c r="A1035" s="144">
        <v>0</v>
      </c>
      <c r="B1035" s="109" t="s">
        <v>3847</v>
      </c>
      <c r="C1035" s="110" t="s">
        <v>208</v>
      </c>
      <c r="D1035" s="109" t="s">
        <v>1469</v>
      </c>
      <c r="E1035" s="132" t="s">
        <v>1222</v>
      </c>
      <c r="F1035" s="132" t="s">
        <v>1223</v>
      </c>
      <c r="G1035" s="132" t="s">
        <v>1224</v>
      </c>
      <c r="H1035" s="133" t="s">
        <v>3432</v>
      </c>
      <c r="I1035" s="113"/>
      <c r="J1035" s="113"/>
      <c r="K1035" s="113"/>
      <c r="L1035" s="140" t="s">
        <v>2452</v>
      </c>
      <c r="M1035" s="140">
        <v>24</v>
      </c>
      <c r="N1035" s="151">
        <f>O1035/$R$8</f>
        <v>2.6632099929295312</v>
      </c>
      <c r="O1035" s="149">
        <v>226</v>
      </c>
      <c r="P1035" s="130">
        <f t="shared" si="425"/>
        <v>2.6632099929295312</v>
      </c>
      <c r="Q1035" s="131">
        <f t="shared" si="426"/>
        <v>226</v>
      </c>
      <c r="R1035" s="120"/>
      <c r="S1035" s="121">
        <f t="shared" si="429"/>
        <v>0</v>
      </c>
      <c r="T1035" s="122">
        <f t="shared" si="430"/>
        <v>0</v>
      </c>
      <c r="U1035" s="123"/>
      <c r="V1035" s="124" t="s">
        <v>2455</v>
      </c>
      <c r="W1035" s="123"/>
      <c r="X1035" s="115"/>
      <c r="Y1035" s="115"/>
      <c r="Z1035" s="115"/>
      <c r="AA1035" s="125"/>
    </row>
    <row r="1036" spans="1:27" s="126" customFormat="1" hidden="1" x14ac:dyDescent="0.35">
      <c r="A1036" s="144">
        <v>0</v>
      </c>
      <c r="B1036" s="109" t="s">
        <v>3848</v>
      </c>
      <c r="C1036" s="110" t="s">
        <v>39</v>
      </c>
      <c r="D1036" s="109" t="s">
        <v>1469</v>
      </c>
      <c r="E1036" s="132" t="s">
        <v>1222</v>
      </c>
      <c r="F1036" s="132" t="s">
        <v>1223</v>
      </c>
      <c r="G1036" s="132" t="s">
        <v>3872</v>
      </c>
      <c r="H1036" s="133" t="s">
        <v>3432</v>
      </c>
      <c r="I1036" s="113"/>
      <c r="J1036" s="113"/>
      <c r="K1036" s="113"/>
      <c r="L1036" s="140" t="s">
        <v>3877</v>
      </c>
      <c r="M1036" s="140">
        <v>24</v>
      </c>
      <c r="N1036" s="151">
        <v>4.01</v>
      </c>
      <c r="O1036" s="149">
        <f t="shared" ref="O1036:O1038" si="431">N1036*$R$8</f>
        <v>340.28859999999997</v>
      </c>
      <c r="P1036" s="141">
        <f t="shared" si="425"/>
        <v>4.01</v>
      </c>
      <c r="Q1036" s="131">
        <f t="shared" si="426"/>
        <v>340.28859999999997</v>
      </c>
      <c r="R1036" s="120"/>
      <c r="S1036" s="121">
        <f t="shared" si="429"/>
        <v>0</v>
      </c>
      <c r="T1036" s="122">
        <f t="shared" si="430"/>
        <v>0</v>
      </c>
      <c r="U1036" s="123"/>
      <c r="V1036" s="124" t="s">
        <v>2455</v>
      </c>
      <c r="W1036" s="123"/>
      <c r="X1036" s="115"/>
      <c r="Y1036" s="115"/>
      <c r="Z1036" s="115"/>
      <c r="AA1036" s="125"/>
    </row>
    <row r="1037" spans="1:27" s="126" customFormat="1" hidden="1" x14ac:dyDescent="0.35">
      <c r="A1037" s="144">
        <v>0</v>
      </c>
      <c r="B1037" s="109" t="s">
        <v>3849</v>
      </c>
      <c r="C1037" s="110" t="s">
        <v>39</v>
      </c>
      <c r="D1037" s="109" t="s">
        <v>1469</v>
      </c>
      <c r="E1037" s="132" t="s">
        <v>1222</v>
      </c>
      <c r="F1037" s="132" t="s">
        <v>1223</v>
      </c>
      <c r="G1037" s="132" t="s">
        <v>1863</v>
      </c>
      <c r="H1037" s="133" t="s">
        <v>3432</v>
      </c>
      <c r="I1037" s="113"/>
      <c r="J1037" s="113"/>
      <c r="K1037" s="113"/>
      <c r="L1037" s="140" t="s">
        <v>3877</v>
      </c>
      <c r="M1037" s="140">
        <v>24</v>
      </c>
      <c r="N1037" s="151">
        <v>4.01</v>
      </c>
      <c r="O1037" s="149">
        <f t="shared" si="431"/>
        <v>340.28859999999997</v>
      </c>
      <c r="P1037" s="141">
        <f t="shared" si="425"/>
        <v>4.01</v>
      </c>
      <c r="Q1037" s="131">
        <f t="shared" si="426"/>
        <v>340.28859999999997</v>
      </c>
      <c r="R1037" s="120"/>
      <c r="S1037" s="121">
        <f t="shared" si="429"/>
        <v>0</v>
      </c>
      <c r="T1037" s="122">
        <f t="shared" si="430"/>
        <v>0</v>
      </c>
      <c r="U1037" s="123"/>
      <c r="V1037" s="124" t="s">
        <v>2455</v>
      </c>
      <c r="W1037" s="123"/>
      <c r="X1037" s="115"/>
      <c r="Y1037" s="115"/>
      <c r="Z1037" s="115"/>
      <c r="AA1037" s="125"/>
    </row>
    <row r="1038" spans="1:27" s="126" customFormat="1" hidden="1" x14ac:dyDescent="0.35">
      <c r="A1038" s="144">
        <v>0</v>
      </c>
      <c r="B1038" s="109" t="s">
        <v>3850</v>
      </c>
      <c r="C1038" s="110" t="s">
        <v>39</v>
      </c>
      <c r="D1038" s="109" t="s">
        <v>1469</v>
      </c>
      <c r="E1038" s="132" t="s">
        <v>1222</v>
      </c>
      <c r="F1038" s="132" t="s">
        <v>1223</v>
      </c>
      <c r="G1038" s="132" t="s">
        <v>3873</v>
      </c>
      <c r="H1038" s="133" t="s">
        <v>3432</v>
      </c>
      <c r="I1038" s="113"/>
      <c r="J1038" s="113"/>
      <c r="K1038" s="113"/>
      <c r="L1038" s="140" t="s">
        <v>3877</v>
      </c>
      <c r="M1038" s="140">
        <v>24</v>
      </c>
      <c r="N1038" s="151">
        <v>4.01</v>
      </c>
      <c r="O1038" s="149">
        <f t="shared" si="431"/>
        <v>340.28859999999997</v>
      </c>
      <c r="P1038" s="141">
        <f t="shared" si="425"/>
        <v>4.01</v>
      </c>
      <c r="Q1038" s="131">
        <f t="shared" si="426"/>
        <v>340.28859999999997</v>
      </c>
      <c r="R1038" s="120"/>
      <c r="S1038" s="121">
        <f t="shared" si="429"/>
        <v>0</v>
      </c>
      <c r="T1038" s="122">
        <f t="shared" si="430"/>
        <v>0</v>
      </c>
      <c r="U1038" s="123"/>
      <c r="V1038" s="124" t="s">
        <v>2455</v>
      </c>
      <c r="W1038" s="123"/>
      <c r="X1038" s="115"/>
      <c r="Y1038" s="115"/>
      <c r="Z1038" s="115"/>
      <c r="AA1038" s="125"/>
    </row>
    <row r="1039" spans="1:27" s="126" customFormat="1" hidden="1" x14ac:dyDescent="0.35">
      <c r="A1039" s="144">
        <v>0</v>
      </c>
      <c r="B1039" s="109" t="s">
        <v>1864</v>
      </c>
      <c r="C1039" s="110" t="s">
        <v>208</v>
      </c>
      <c r="D1039" s="109" t="s">
        <v>1469</v>
      </c>
      <c r="E1039" s="111" t="s">
        <v>1865</v>
      </c>
      <c r="F1039" s="111" t="s">
        <v>1866</v>
      </c>
      <c r="G1039" s="111" t="s">
        <v>45</v>
      </c>
      <c r="H1039" s="112" t="s">
        <v>1472</v>
      </c>
      <c r="I1039" s="113" t="s">
        <v>45</v>
      </c>
      <c r="J1039" s="113"/>
      <c r="K1039" s="113" t="s">
        <v>45</v>
      </c>
      <c r="L1039" s="114" t="s">
        <v>2452</v>
      </c>
      <c r="M1039" s="114">
        <v>24</v>
      </c>
      <c r="N1039" s="150">
        <f t="shared" si="427"/>
        <v>1.9443789771388169</v>
      </c>
      <c r="O1039" s="149">
        <v>165</v>
      </c>
      <c r="P1039" s="130">
        <f t="shared" si="425"/>
        <v>1.9443789771388169</v>
      </c>
      <c r="Q1039" s="131">
        <f t="shared" si="426"/>
        <v>165</v>
      </c>
      <c r="R1039" s="120"/>
      <c r="S1039" s="121">
        <f t="shared" ref="S1039:S1103" si="432">IF($R$9="","-",P1039*R1039)</f>
        <v>0</v>
      </c>
      <c r="T1039" s="122">
        <f t="shared" ref="T1039:T1103" si="433">IF($R$9="","-",Q1039*R1039)</f>
        <v>0</v>
      </c>
      <c r="U1039" s="123"/>
      <c r="V1039" s="124" t="s">
        <v>2455</v>
      </c>
      <c r="W1039" s="114" t="s">
        <v>2487</v>
      </c>
      <c r="X1039" s="115" t="s">
        <v>2469</v>
      </c>
      <c r="Y1039" s="115"/>
      <c r="Z1039" s="115" t="s">
        <v>2987</v>
      </c>
      <c r="AA1039" s="125" t="s">
        <v>2463</v>
      </c>
    </row>
    <row r="1040" spans="1:27" s="172" customFormat="1" x14ac:dyDescent="0.35">
      <c r="A1040" s="157" t="s">
        <v>3900</v>
      </c>
      <c r="B1040" s="158" t="s">
        <v>1867</v>
      </c>
      <c r="C1040" s="159" t="s">
        <v>39</v>
      </c>
      <c r="D1040" s="158" t="s">
        <v>1469</v>
      </c>
      <c r="E1040" s="173" t="s">
        <v>1868</v>
      </c>
      <c r="F1040" s="173" t="s">
        <v>1869</v>
      </c>
      <c r="G1040" s="173" t="s">
        <v>1870</v>
      </c>
      <c r="H1040" s="174" t="s">
        <v>1076</v>
      </c>
      <c r="I1040" s="175" t="s">
        <v>45</v>
      </c>
      <c r="J1040" s="175"/>
      <c r="K1040" s="175" t="s">
        <v>45</v>
      </c>
      <c r="L1040" s="163" t="s">
        <v>2451</v>
      </c>
      <c r="M1040" s="163">
        <v>25</v>
      </c>
      <c r="N1040" s="46">
        <v>3.19</v>
      </c>
      <c r="O1040" s="47">
        <f t="shared" ref="O1040:O1042" si="434">N1040*$R$8</f>
        <v>270.70339999999999</v>
      </c>
      <c r="P1040" s="164">
        <f t="shared" ref="P1040:P1044" si="435">IF($R$9="-",N1040,IF($R$9="в кассу предприятия",N1040,IF($R$9="на р/счет.",N1040*1.075,"-")))</f>
        <v>3.19</v>
      </c>
      <c r="Q1040" s="165">
        <f t="shared" ref="Q1040:Q1044" si="436">IF($R$9="-",O1040,IF($R$9="в кассу предприятия",O1040,IF($R$9="на р/счет.",O1040*1.075,"-")))</f>
        <v>270.70339999999999</v>
      </c>
      <c r="R1040" s="166"/>
      <c r="S1040" s="167">
        <f t="shared" si="432"/>
        <v>0</v>
      </c>
      <c r="T1040" s="168">
        <f t="shared" si="433"/>
        <v>0</v>
      </c>
      <c r="U1040" s="169"/>
      <c r="V1040" s="170" t="s">
        <v>2455</v>
      </c>
      <c r="W1040" s="169" t="s">
        <v>2487</v>
      </c>
      <c r="X1040" s="160" t="s">
        <v>2472</v>
      </c>
      <c r="Y1040" s="160"/>
      <c r="Z1040" s="160" t="s">
        <v>2988</v>
      </c>
      <c r="AA1040" s="171" t="s">
        <v>2463</v>
      </c>
    </row>
    <row r="1041" spans="1:27" s="172" customFormat="1" x14ac:dyDescent="0.35">
      <c r="A1041" s="157" t="s">
        <v>3900</v>
      </c>
      <c r="B1041" s="158" t="s">
        <v>1871</v>
      </c>
      <c r="C1041" s="159" t="s">
        <v>39</v>
      </c>
      <c r="D1041" s="158" t="s">
        <v>1469</v>
      </c>
      <c r="E1041" s="173" t="s">
        <v>1868</v>
      </c>
      <c r="F1041" s="173" t="s">
        <v>1869</v>
      </c>
      <c r="G1041" s="173" t="s">
        <v>1872</v>
      </c>
      <c r="H1041" s="174" t="s">
        <v>1076</v>
      </c>
      <c r="I1041" s="175" t="s">
        <v>45</v>
      </c>
      <c r="J1041" s="175"/>
      <c r="K1041" s="175" t="s">
        <v>45</v>
      </c>
      <c r="L1041" s="163" t="s">
        <v>2451</v>
      </c>
      <c r="M1041" s="163">
        <v>25</v>
      </c>
      <c r="N1041" s="46">
        <v>3.57</v>
      </c>
      <c r="O1041" s="47">
        <f t="shared" si="434"/>
        <v>302.9502</v>
      </c>
      <c r="P1041" s="164">
        <f t="shared" si="435"/>
        <v>3.57</v>
      </c>
      <c r="Q1041" s="165">
        <f t="shared" si="436"/>
        <v>302.9502</v>
      </c>
      <c r="R1041" s="166"/>
      <c r="S1041" s="167">
        <f t="shared" si="432"/>
        <v>0</v>
      </c>
      <c r="T1041" s="168">
        <f t="shared" si="433"/>
        <v>0</v>
      </c>
      <c r="U1041" s="169"/>
      <c r="V1041" s="170" t="s">
        <v>2455</v>
      </c>
      <c r="W1041" s="169" t="s">
        <v>2487</v>
      </c>
      <c r="X1041" s="160" t="s">
        <v>2472</v>
      </c>
      <c r="Y1041" s="160"/>
      <c r="Z1041" s="160" t="s">
        <v>2989</v>
      </c>
      <c r="AA1041" s="171" t="s">
        <v>2463</v>
      </c>
    </row>
    <row r="1042" spans="1:27" s="172" customFormat="1" x14ac:dyDescent="0.35">
      <c r="A1042" s="157" t="s">
        <v>3900</v>
      </c>
      <c r="B1042" s="158" t="s">
        <v>1873</v>
      </c>
      <c r="C1042" s="159" t="s">
        <v>39</v>
      </c>
      <c r="D1042" s="158" t="s">
        <v>1469</v>
      </c>
      <c r="E1042" s="173" t="s">
        <v>1868</v>
      </c>
      <c r="F1042" s="173" t="s">
        <v>1869</v>
      </c>
      <c r="G1042" s="173" t="s">
        <v>1874</v>
      </c>
      <c r="H1042" s="174" t="s">
        <v>1076</v>
      </c>
      <c r="I1042" s="175" t="s">
        <v>45</v>
      </c>
      <c r="J1042" s="175"/>
      <c r="K1042" s="175" t="s">
        <v>45</v>
      </c>
      <c r="L1042" s="163" t="s">
        <v>2451</v>
      </c>
      <c r="M1042" s="163">
        <v>25</v>
      </c>
      <c r="N1042" s="46">
        <v>3.19</v>
      </c>
      <c r="O1042" s="47">
        <f t="shared" si="434"/>
        <v>270.70339999999999</v>
      </c>
      <c r="P1042" s="164">
        <f t="shared" si="435"/>
        <v>3.19</v>
      </c>
      <c r="Q1042" s="165">
        <f t="shared" si="436"/>
        <v>270.70339999999999</v>
      </c>
      <c r="R1042" s="166"/>
      <c r="S1042" s="167">
        <f t="shared" si="432"/>
        <v>0</v>
      </c>
      <c r="T1042" s="168">
        <f t="shared" si="433"/>
        <v>0</v>
      </c>
      <c r="U1042" s="169"/>
      <c r="V1042" s="170" t="s">
        <v>2455</v>
      </c>
      <c r="W1042" s="169" t="s">
        <v>2487</v>
      </c>
      <c r="X1042" s="160" t="s">
        <v>2472</v>
      </c>
      <c r="Y1042" s="160"/>
      <c r="Z1042" s="160" t="s">
        <v>2990</v>
      </c>
      <c r="AA1042" s="171" t="s">
        <v>2463</v>
      </c>
    </row>
    <row r="1043" spans="1:27" s="172" customFormat="1" x14ac:dyDescent="0.35">
      <c r="A1043" s="157">
        <v>48</v>
      </c>
      <c r="B1043" s="158" t="s">
        <v>1875</v>
      </c>
      <c r="C1043" s="159" t="s">
        <v>208</v>
      </c>
      <c r="D1043" s="158" t="s">
        <v>1469</v>
      </c>
      <c r="E1043" s="173" t="s">
        <v>1868</v>
      </c>
      <c r="F1043" s="173" t="s">
        <v>1876</v>
      </c>
      <c r="G1043" s="173" t="s">
        <v>1877</v>
      </c>
      <c r="H1043" s="174" t="s">
        <v>1472</v>
      </c>
      <c r="I1043" s="175" t="s">
        <v>45</v>
      </c>
      <c r="J1043" s="175"/>
      <c r="K1043" s="175" t="s">
        <v>45</v>
      </c>
      <c r="L1043" s="163" t="s">
        <v>2452</v>
      </c>
      <c r="M1043" s="163">
        <v>24</v>
      </c>
      <c r="N1043" s="49">
        <f t="shared" ref="N1043:N1044" si="437">O1043/$R$8</f>
        <v>2.3214706575536179</v>
      </c>
      <c r="O1043" s="47">
        <v>197</v>
      </c>
      <c r="P1043" s="176">
        <f t="shared" si="435"/>
        <v>2.3214706575536179</v>
      </c>
      <c r="Q1043" s="177">
        <f t="shared" si="436"/>
        <v>197</v>
      </c>
      <c r="R1043" s="166"/>
      <c r="S1043" s="167">
        <f t="shared" si="432"/>
        <v>0</v>
      </c>
      <c r="T1043" s="168">
        <f t="shared" si="433"/>
        <v>0</v>
      </c>
      <c r="U1043" s="169"/>
      <c r="V1043" s="170" t="s">
        <v>2455</v>
      </c>
      <c r="W1043" s="169" t="s">
        <v>2487</v>
      </c>
      <c r="X1043" s="160" t="s">
        <v>2472</v>
      </c>
      <c r="Y1043" s="160"/>
      <c r="Z1043" s="160" t="s">
        <v>2991</v>
      </c>
      <c r="AA1043" s="171" t="s">
        <v>2463</v>
      </c>
    </row>
    <row r="1044" spans="1:27" s="172" customFormat="1" x14ac:dyDescent="0.35">
      <c r="A1044" s="157">
        <v>72</v>
      </c>
      <c r="B1044" s="158" t="s">
        <v>1878</v>
      </c>
      <c r="C1044" s="159" t="s">
        <v>208</v>
      </c>
      <c r="D1044" s="158" t="s">
        <v>1469</v>
      </c>
      <c r="E1044" s="173" t="s">
        <v>1868</v>
      </c>
      <c r="F1044" s="173" t="s">
        <v>1876</v>
      </c>
      <c r="G1044" s="173" t="s">
        <v>1879</v>
      </c>
      <c r="H1044" s="174" t="s">
        <v>1472</v>
      </c>
      <c r="I1044" s="175" t="s">
        <v>45</v>
      </c>
      <c r="J1044" s="175"/>
      <c r="K1044" s="175" t="s">
        <v>45</v>
      </c>
      <c r="L1044" s="163" t="s">
        <v>2452</v>
      </c>
      <c r="M1044" s="163">
        <v>24</v>
      </c>
      <c r="N1044" s="49">
        <f t="shared" si="437"/>
        <v>2.3214706575536179</v>
      </c>
      <c r="O1044" s="47">
        <v>197</v>
      </c>
      <c r="P1044" s="176">
        <f t="shared" si="435"/>
        <v>2.3214706575536179</v>
      </c>
      <c r="Q1044" s="177">
        <f t="shared" si="436"/>
        <v>197</v>
      </c>
      <c r="R1044" s="166"/>
      <c r="S1044" s="167">
        <f t="shared" si="432"/>
        <v>0</v>
      </c>
      <c r="T1044" s="168">
        <f t="shared" si="433"/>
        <v>0</v>
      </c>
      <c r="U1044" s="169"/>
      <c r="V1044" s="170" t="s">
        <v>2455</v>
      </c>
      <c r="W1044" s="169" t="s">
        <v>2487</v>
      </c>
      <c r="X1044" s="160" t="s">
        <v>2472</v>
      </c>
      <c r="Y1044" s="160"/>
      <c r="Z1044" s="160" t="s">
        <v>2992</v>
      </c>
      <c r="AA1044" s="171" t="s">
        <v>2463</v>
      </c>
    </row>
    <row r="1045" spans="1:27" s="172" customFormat="1" x14ac:dyDescent="0.35">
      <c r="A1045" s="157">
        <v>80</v>
      </c>
      <c r="B1045" s="158" t="s">
        <v>1880</v>
      </c>
      <c r="C1045" s="159" t="s">
        <v>39</v>
      </c>
      <c r="D1045" s="158" t="s">
        <v>1469</v>
      </c>
      <c r="E1045" s="173" t="s">
        <v>1881</v>
      </c>
      <c r="F1045" s="173" t="s">
        <v>1882</v>
      </c>
      <c r="G1045" s="173" t="s">
        <v>1883</v>
      </c>
      <c r="H1045" s="174" t="s">
        <v>1472</v>
      </c>
      <c r="I1045" s="175" t="s">
        <v>45</v>
      </c>
      <c r="J1045" s="175"/>
      <c r="K1045" s="175" t="s">
        <v>45</v>
      </c>
      <c r="L1045" s="163" t="s">
        <v>2451</v>
      </c>
      <c r="M1045" s="163">
        <v>40</v>
      </c>
      <c r="N1045" s="46">
        <v>2.88</v>
      </c>
      <c r="O1045" s="47">
        <f t="shared" ref="O1045:O1046" si="438">N1045*$R$8</f>
        <v>244.39679999999998</v>
      </c>
      <c r="P1045" s="164">
        <f t="shared" ref="P1045:P1046" si="439">IF($R$9="-",N1045,IF($R$9="в кассу предприятия",N1045,IF($R$9="на р/счет.",N1045*1.075,"-")))</f>
        <v>2.88</v>
      </c>
      <c r="Q1045" s="165">
        <f t="shared" ref="Q1045:Q1046" si="440">IF($R$9="-",O1045,IF($R$9="в кассу предприятия",O1045,IF($R$9="на р/счет.",O1045*1.075,"-")))</f>
        <v>244.39679999999998</v>
      </c>
      <c r="R1045" s="166"/>
      <c r="S1045" s="167">
        <f t="shared" si="432"/>
        <v>0</v>
      </c>
      <c r="T1045" s="168">
        <f t="shared" si="433"/>
        <v>0</v>
      </c>
      <c r="U1045" s="169"/>
      <c r="V1045" s="170" t="s">
        <v>2455</v>
      </c>
      <c r="W1045" s="169" t="s">
        <v>2487</v>
      </c>
      <c r="X1045" s="160" t="s">
        <v>2469</v>
      </c>
      <c r="Y1045" s="160"/>
      <c r="Z1045" s="160" t="s">
        <v>2993</v>
      </c>
      <c r="AA1045" s="171" t="s">
        <v>2463</v>
      </c>
    </row>
    <row r="1046" spans="1:27" s="172" customFormat="1" x14ac:dyDescent="0.35">
      <c r="A1046" s="157">
        <v>40</v>
      </c>
      <c r="B1046" s="158" t="s">
        <v>1884</v>
      </c>
      <c r="C1046" s="159" t="s">
        <v>39</v>
      </c>
      <c r="D1046" s="158" t="s">
        <v>1469</v>
      </c>
      <c r="E1046" s="173" t="s">
        <v>1881</v>
      </c>
      <c r="F1046" s="173" t="s">
        <v>1882</v>
      </c>
      <c r="G1046" s="173" t="s">
        <v>1885</v>
      </c>
      <c r="H1046" s="174" t="s">
        <v>1472</v>
      </c>
      <c r="I1046" s="175" t="s">
        <v>45</v>
      </c>
      <c r="J1046" s="175"/>
      <c r="K1046" s="175" t="s">
        <v>45</v>
      </c>
      <c r="L1046" s="163" t="s">
        <v>2451</v>
      </c>
      <c r="M1046" s="163">
        <v>40</v>
      </c>
      <c r="N1046" s="46">
        <v>2.88</v>
      </c>
      <c r="O1046" s="47">
        <f t="shared" si="438"/>
        <v>244.39679999999998</v>
      </c>
      <c r="P1046" s="164">
        <f t="shared" si="439"/>
        <v>2.88</v>
      </c>
      <c r="Q1046" s="165">
        <f t="shared" si="440"/>
        <v>244.39679999999998</v>
      </c>
      <c r="R1046" s="166"/>
      <c r="S1046" s="167">
        <f t="shared" si="432"/>
        <v>0</v>
      </c>
      <c r="T1046" s="168">
        <f t="shared" si="433"/>
        <v>0</v>
      </c>
      <c r="U1046" s="169"/>
      <c r="V1046" s="170" t="s">
        <v>2455</v>
      </c>
      <c r="W1046" s="169" t="s">
        <v>2487</v>
      </c>
      <c r="X1046" s="160" t="s">
        <v>2469</v>
      </c>
      <c r="Y1046" s="160"/>
      <c r="Z1046" s="160" t="s">
        <v>2994</v>
      </c>
      <c r="AA1046" s="171" t="s">
        <v>2463</v>
      </c>
    </row>
    <row r="1047" spans="1:27" s="172" customFormat="1" x14ac:dyDescent="0.35">
      <c r="A1047" s="157">
        <v>96</v>
      </c>
      <c r="B1047" s="158" t="s">
        <v>1886</v>
      </c>
      <c r="C1047" s="159" t="s">
        <v>208</v>
      </c>
      <c r="D1047" s="158" t="s">
        <v>1469</v>
      </c>
      <c r="E1047" s="173" t="s">
        <v>1887</v>
      </c>
      <c r="F1047" s="173" t="s">
        <v>1888</v>
      </c>
      <c r="G1047" s="173" t="s">
        <v>1889</v>
      </c>
      <c r="H1047" s="174" t="s">
        <v>1472</v>
      </c>
      <c r="I1047" s="175" t="s">
        <v>45</v>
      </c>
      <c r="J1047" s="175"/>
      <c r="K1047" s="175" t="s">
        <v>45</v>
      </c>
      <c r="L1047" s="163" t="s">
        <v>2452</v>
      </c>
      <c r="M1047" s="163">
        <v>24</v>
      </c>
      <c r="N1047" s="49">
        <f>O1047/$R$8</f>
        <v>1.9443789771388169</v>
      </c>
      <c r="O1047" s="47">
        <v>165</v>
      </c>
      <c r="P1047" s="176">
        <f>IF($R$9="-",N1047,IF($R$9="в кассу предприятия",N1047,IF($R$9="на р/счет.",N1047*1.075,"-")))</f>
        <v>1.9443789771388169</v>
      </c>
      <c r="Q1047" s="177">
        <f>IF($R$9="-",O1047,IF($R$9="в кассу предприятия",O1047,IF($R$9="на р/счет.",O1047*1.075,"-")))</f>
        <v>165</v>
      </c>
      <c r="R1047" s="166"/>
      <c r="S1047" s="167">
        <f t="shared" si="432"/>
        <v>0</v>
      </c>
      <c r="T1047" s="168">
        <f t="shared" si="433"/>
        <v>0</v>
      </c>
      <c r="U1047" s="169"/>
      <c r="V1047" s="170" t="s">
        <v>2455</v>
      </c>
      <c r="W1047" s="169" t="s">
        <v>2487</v>
      </c>
      <c r="X1047" s="160" t="s">
        <v>2469</v>
      </c>
      <c r="Y1047" s="160"/>
      <c r="Z1047" s="160" t="s">
        <v>2995</v>
      </c>
      <c r="AA1047" s="171" t="s">
        <v>2463</v>
      </c>
    </row>
    <row r="1048" spans="1:27" s="172" customFormat="1" x14ac:dyDescent="0.35">
      <c r="A1048" s="157">
        <v>75</v>
      </c>
      <c r="B1048" s="158" t="s">
        <v>1890</v>
      </c>
      <c r="C1048" s="159" t="s">
        <v>39</v>
      </c>
      <c r="D1048" s="158" t="s">
        <v>1469</v>
      </c>
      <c r="E1048" s="173" t="s">
        <v>1887</v>
      </c>
      <c r="F1048" s="173" t="s">
        <v>1888</v>
      </c>
      <c r="G1048" s="173" t="s">
        <v>1889</v>
      </c>
      <c r="H1048" s="174" t="s">
        <v>1076</v>
      </c>
      <c r="I1048" s="175" t="s">
        <v>45</v>
      </c>
      <c r="J1048" s="175"/>
      <c r="K1048" s="175" t="s">
        <v>45</v>
      </c>
      <c r="L1048" s="163" t="s">
        <v>2451</v>
      </c>
      <c r="M1048" s="163">
        <v>25</v>
      </c>
      <c r="N1048" s="46">
        <v>3.11</v>
      </c>
      <c r="O1048" s="47">
        <f>N1048*$R$8</f>
        <v>263.91460000000001</v>
      </c>
      <c r="P1048" s="164">
        <f t="shared" ref="P1048:P1051" si="441">IF($R$9="-",N1048,IF($R$9="в кассу предприятия",N1048,IF($R$9="на р/счет.",N1048*1.075,"-")))</f>
        <v>3.11</v>
      </c>
      <c r="Q1048" s="165">
        <f t="shared" ref="Q1048:Q1051" si="442">IF($R$9="-",O1048,IF($R$9="в кассу предприятия",O1048,IF($R$9="на р/счет.",O1048*1.075,"-")))</f>
        <v>263.91460000000001</v>
      </c>
      <c r="R1048" s="166"/>
      <c r="S1048" s="167">
        <f t="shared" si="432"/>
        <v>0</v>
      </c>
      <c r="T1048" s="168">
        <f t="shared" si="433"/>
        <v>0</v>
      </c>
      <c r="U1048" s="169"/>
      <c r="V1048" s="170" t="s">
        <v>2455</v>
      </c>
      <c r="W1048" s="169" t="s">
        <v>2487</v>
      </c>
      <c r="X1048" s="160" t="s">
        <v>2469</v>
      </c>
      <c r="Y1048" s="160"/>
      <c r="Z1048" s="160" t="s">
        <v>2996</v>
      </c>
      <c r="AA1048" s="171" t="s">
        <v>2463</v>
      </c>
    </row>
    <row r="1049" spans="1:27" s="172" customFormat="1" x14ac:dyDescent="0.35">
      <c r="A1049" s="157">
        <v>72</v>
      </c>
      <c r="B1049" s="158" t="s">
        <v>1891</v>
      </c>
      <c r="C1049" s="159" t="s">
        <v>208</v>
      </c>
      <c r="D1049" s="158" t="s">
        <v>1469</v>
      </c>
      <c r="E1049" s="173" t="s">
        <v>1826</v>
      </c>
      <c r="F1049" s="173" t="s">
        <v>1892</v>
      </c>
      <c r="G1049" s="173" t="s">
        <v>1893</v>
      </c>
      <c r="H1049" s="174" t="s">
        <v>1472</v>
      </c>
      <c r="I1049" s="175" t="s">
        <v>45</v>
      </c>
      <c r="J1049" s="175"/>
      <c r="K1049" s="175" t="s">
        <v>45</v>
      </c>
      <c r="L1049" s="163" t="s">
        <v>2452</v>
      </c>
      <c r="M1049" s="163">
        <v>24</v>
      </c>
      <c r="N1049" s="49">
        <f t="shared" ref="N1049:N1051" si="443">O1049/$R$8</f>
        <v>1.9443789771388169</v>
      </c>
      <c r="O1049" s="47">
        <v>165</v>
      </c>
      <c r="P1049" s="176">
        <f t="shared" si="441"/>
        <v>1.9443789771388169</v>
      </c>
      <c r="Q1049" s="177">
        <f t="shared" si="442"/>
        <v>165</v>
      </c>
      <c r="R1049" s="166"/>
      <c r="S1049" s="167">
        <f t="shared" si="432"/>
        <v>0</v>
      </c>
      <c r="T1049" s="168">
        <f t="shared" si="433"/>
        <v>0</v>
      </c>
      <c r="U1049" s="169"/>
      <c r="V1049" s="170" t="s">
        <v>2455</v>
      </c>
      <c r="W1049" s="169" t="s">
        <v>2487</v>
      </c>
      <c r="X1049" s="160" t="s">
        <v>3049</v>
      </c>
      <c r="Y1049" s="160"/>
      <c r="Z1049" s="160" t="s">
        <v>2997</v>
      </c>
      <c r="AA1049" s="171" t="s">
        <v>2463</v>
      </c>
    </row>
    <row r="1050" spans="1:27" s="126" customFormat="1" hidden="1" x14ac:dyDescent="0.35">
      <c r="A1050" s="144">
        <v>0</v>
      </c>
      <c r="B1050" s="109" t="s">
        <v>1894</v>
      </c>
      <c r="C1050" s="110" t="s">
        <v>208</v>
      </c>
      <c r="D1050" s="109" t="s">
        <v>1469</v>
      </c>
      <c r="E1050" s="111" t="s">
        <v>1895</v>
      </c>
      <c r="F1050" s="111" t="s">
        <v>1896</v>
      </c>
      <c r="G1050" s="111" t="s">
        <v>1897</v>
      </c>
      <c r="H1050" s="112" t="s">
        <v>1472</v>
      </c>
      <c r="I1050" s="113" t="s">
        <v>45</v>
      </c>
      <c r="J1050" s="113"/>
      <c r="K1050" s="113" t="s">
        <v>45</v>
      </c>
      <c r="L1050" s="114" t="s">
        <v>2452</v>
      </c>
      <c r="M1050" s="114">
        <v>24</v>
      </c>
      <c r="N1050" s="150">
        <f t="shared" si="443"/>
        <v>1.9443789771388169</v>
      </c>
      <c r="O1050" s="149">
        <v>165</v>
      </c>
      <c r="P1050" s="130">
        <f t="shared" si="441"/>
        <v>1.9443789771388169</v>
      </c>
      <c r="Q1050" s="131">
        <f t="shared" si="442"/>
        <v>165</v>
      </c>
      <c r="R1050" s="120"/>
      <c r="S1050" s="121">
        <f t="shared" si="432"/>
        <v>0</v>
      </c>
      <c r="T1050" s="122">
        <f t="shared" si="433"/>
        <v>0</v>
      </c>
      <c r="U1050" s="123"/>
      <c r="V1050" s="124" t="s">
        <v>2455</v>
      </c>
      <c r="W1050" s="114" t="s">
        <v>2487</v>
      </c>
      <c r="X1050" s="115" t="s">
        <v>3049</v>
      </c>
      <c r="Y1050" s="115"/>
      <c r="Z1050" s="115" t="s">
        <v>2998</v>
      </c>
      <c r="AA1050" s="125" t="s">
        <v>2463</v>
      </c>
    </row>
    <row r="1051" spans="1:27" s="172" customFormat="1" x14ac:dyDescent="0.35">
      <c r="A1051" s="157" t="s">
        <v>3900</v>
      </c>
      <c r="B1051" s="158" t="s">
        <v>1898</v>
      </c>
      <c r="C1051" s="159" t="s">
        <v>208</v>
      </c>
      <c r="D1051" s="158" t="s">
        <v>1469</v>
      </c>
      <c r="E1051" s="173" t="s">
        <v>1899</v>
      </c>
      <c r="F1051" s="173" t="s">
        <v>1900</v>
      </c>
      <c r="G1051" s="173" t="s">
        <v>45</v>
      </c>
      <c r="H1051" s="174" t="s">
        <v>1472</v>
      </c>
      <c r="I1051" s="175" t="s">
        <v>45</v>
      </c>
      <c r="J1051" s="175"/>
      <c r="K1051" s="175" t="s">
        <v>45</v>
      </c>
      <c r="L1051" s="163" t="s">
        <v>2452</v>
      </c>
      <c r="M1051" s="163">
        <v>24</v>
      </c>
      <c r="N1051" s="49">
        <f t="shared" si="443"/>
        <v>2.3214706575536179</v>
      </c>
      <c r="O1051" s="47">
        <v>197</v>
      </c>
      <c r="P1051" s="176">
        <f t="shared" si="441"/>
        <v>2.3214706575536179</v>
      </c>
      <c r="Q1051" s="177">
        <f t="shared" si="442"/>
        <v>197</v>
      </c>
      <c r="R1051" s="166"/>
      <c r="S1051" s="167">
        <f t="shared" si="432"/>
        <v>0</v>
      </c>
      <c r="T1051" s="168">
        <f t="shared" si="433"/>
        <v>0</v>
      </c>
      <c r="U1051" s="169"/>
      <c r="V1051" s="170" t="s">
        <v>2455</v>
      </c>
      <c r="W1051" s="169" t="s">
        <v>2487</v>
      </c>
      <c r="X1051" s="160" t="s">
        <v>2469</v>
      </c>
      <c r="Y1051" s="160"/>
      <c r="Z1051" s="160" t="s">
        <v>2999</v>
      </c>
      <c r="AA1051" s="171" t="s">
        <v>2463</v>
      </c>
    </row>
    <row r="1052" spans="1:27" s="172" customFormat="1" x14ac:dyDescent="0.35">
      <c r="A1052" s="157">
        <v>50</v>
      </c>
      <c r="B1052" s="158" t="s">
        <v>1901</v>
      </c>
      <c r="C1052" s="159" t="s">
        <v>39</v>
      </c>
      <c r="D1052" s="158" t="s">
        <v>1469</v>
      </c>
      <c r="E1052" s="173" t="s">
        <v>1902</v>
      </c>
      <c r="F1052" s="173" t="s">
        <v>1903</v>
      </c>
      <c r="G1052" s="173" t="s">
        <v>1904</v>
      </c>
      <c r="H1052" s="174" t="s">
        <v>1076</v>
      </c>
      <c r="I1052" s="175" t="s">
        <v>45</v>
      </c>
      <c r="J1052" s="175"/>
      <c r="K1052" s="175" t="s">
        <v>45</v>
      </c>
      <c r="L1052" s="163" t="s">
        <v>2451</v>
      </c>
      <c r="M1052" s="163">
        <v>25</v>
      </c>
      <c r="N1052" s="46">
        <v>4.6399999999999997</v>
      </c>
      <c r="O1052" s="47">
        <f t="shared" ref="O1052:O1053" si="444">N1052*$R$8</f>
        <v>393.75039999999996</v>
      </c>
      <c r="P1052" s="164">
        <f t="shared" ref="P1052:P1061" si="445">IF($R$9="-",N1052,IF($R$9="в кассу предприятия",N1052,IF($R$9="на р/счет.",N1052*1.075,"-")))</f>
        <v>4.6399999999999997</v>
      </c>
      <c r="Q1052" s="165">
        <f t="shared" ref="Q1052:Q1061" si="446">IF($R$9="-",O1052,IF($R$9="в кассу предприятия",O1052,IF($R$9="на р/счет.",O1052*1.075,"-")))</f>
        <v>393.75039999999996</v>
      </c>
      <c r="R1052" s="166"/>
      <c r="S1052" s="167">
        <f t="shared" si="432"/>
        <v>0</v>
      </c>
      <c r="T1052" s="168">
        <f t="shared" si="433"/>
        <v>0</v>
      </c>
      <c r="U1052" s="169"/>
      <c r="V1052" s="170" t="s">
        <v>2455</v>
      </c>
      <c r="W1052" s="169" t="s">
        <v>2487</v>
      </c>
      <c r="X1052" s="160" t="s">
        <v>2472</v>
      </c>
      <c r="Y1052" s="160"/>
      <c r="Z1052" s="160" t="s">
        <v>3000</v>
      </c>
      <c r="AA1052" s="171" t="s">
        <v>2463</v>
      </c>
    </row>
    <row r="1053" spans="1:27" s="172" customFormat="1" x14ac:dyDescent="0.35">
      <c r="A1053" s="157">
        <v>50</v>
      </c>
      <c r="B1053" s="158" t="s">
        <v>1905</v>
      </c>
      <c r="C1053" s="159" t="s">
        <v>39</v>
      </c>
      <c r="D1053" s="158" t="s">
        <v>1469</v>
      </c>
      <c r="E1053" s="173" t="s">
        <v>1902</v>
      </c>
      <c r="F1053" s="173" t="s">
        <v>1903</v>
      </c>
      <c r="G1053" s="173" t="s">
        <v>1906</v>
      </c>
      <c r="H1053" s="174" t="s">
        <v>1076</v>
      </c>
      <c r="I1053" s="175" t="s">
        <v>45</v>
      </c>
      <c r="J1053" s="175"/>
      <c r="K1053" s="175" t="s">
        <v>45</v>
      </c>
      <c r="L1053" s="163" t="s">
        <v>2451</v>
      </c>
      <c r="M1053" s="163">
        <v>25</v>
      </c>
      <c r="N1053" s="46">
        <v>4.6399999999999997</v>
      </c>
      <c r="O1053" s="47">
        <f t="shared" si="444"/>
        <v>393.75039999999996</v>
      </c>
      <c r="P1053" s="164">
        <f t="shared" si="445"/>
        <v>4.6399999999999997</v>
      </c>
      <c r="Q1053" s="165">
        <f t="shared" si="446"/>
        <v>393.75039999999996</v>
      </c>
      <c r="R1053" s="166"/>
      <c r="S1053" s="167">
        <f t="shared" si="432"/>
        <v>0</v>
      </c>
      <c r="T1053" s="168">
        <f t="shared" si="433"/>
        <v>0</v>
      </c>
      <c r="U1053" s="169"/>
      <c r="V1053" s="170" t="s">
        <v>2455</v>
      </c>
      <c r="W1053" s="169" t="s">
        <v>2487</v>
      </c>
      <c r="X1053" s="160" t="s">
        <v>2472</v>
      </c>
      <c r="Y1053" s="160"/>
      <c r="Z1053" s="160" t="s">
        <v>3001</v>
      </c>
      <c r="AA1053" s="171" t="s">
        <v>2463</v>
      </c>
    </row>
    <row r="1054" spans="1:27" s="172" customFormat="1" x14ac:dyDescent="0.35">
      <c r="A1054" s="157" t="s">
        <v>3900</v>
      </c>
      <c r="B1054" s="158" t="s">
        <v>1907</v>
      </c>
      <c r="C1054" s="159" t="s">
        <v>208</v>
      </c>
      <c r="D1054" s="158" t="s">
        <v>1469</v>
      </c>
      <c r="E1054" s="173" t="s">
        <v>1908</v>
      </c>
      <c r="F1054" s="173" t="s">
        <v>1909</v>
      </c>
      <c r="G1054" s="173" t="s">
        <v>1910</v>
      </c>
      <c r="H1054" s="174" t="s">
        <v>1472</v>
      </c>
      <c r="I1054" s="175" t="s">
        <v>45</v>
      </c>
      <c r="J1054" s="175"/>
      <c r="K1054" s="175" t="s">
        <v>45</v>
      </c>
      <c r="L1054" s="163" t="s">
        <v>2452</v>
      </c>
      <c r="M1054" s="163">
        <v>24</v>
      </c>
      <c r="N1054" s="49">
        <f t="shared" ref="N1054:N1061" si="447">O1054/$R$8</f>
        <v>1.9443789771388169</v>
      </c>
      <c r="O1054" s="47">
        <v>165</v>
      </c>
      <c r="P1054" s="176">
        <f t="shared" si="445"/>
        <v>1.9443789771388169</v>
      </c>
      <c r="Q1054" s="177">
        <f t="shared" si="446"/>
        <v>165</v>
      </c>
      <c r="R1054" s="166"/>
      <c r="S1054" s="167">
        <f t="shared" si="432"/>
        <v>0</v>
      </c>
      <c r="T1054" s="168">
        <f t="shared" si="433"/>
        <v>0</v>
      </c>
      <c r="U1054" s="169"/>
      <c r="V1054" s="170" t="s">
        <v>2455</v>
      </c>
      <c r="W1054" s="169" t="s">
        <v>2487</v>
      </c>
      <c r="X1054" s="160" t="s">
        <v>2472</v>
      </c>
      <c r="Y1054" s="160"/>
      <c r="Z1054" s="160" t="s">
        <v>3002</v>
      </c>
      <c r="AA1054" s="171" t="s">
        <v>2463</v>
      </c>
    </row>
    <row r="1055" spans="1:27" s="172" customFormat="1" x14ac:dyDescent="0.35">
      <c r="A1055" s="157" t="s">
        <v>3900</v>
      </c>
      <c r="B1055" s="158" t="s">
        <v>1911</v>
      </c>
      <c r="C1055" s="159" t="s">
        <v>208</v>
      </c>
      <c r="D1055" s="158" t="s">
        <v>1469</v>
      </c>
      <c r="E1055" s="173" t="s">
        <v>1912</v>
      </c>
      <c r="F1055" s="173" t="s">
        <v>1913</v>
      </c>
      <c r="G1055" s="173" t="s">
        <v>1914</v>
      </c>
      <c r="H1055" s="174" t="s">
        <v>1472</v>
      </c>
      <c r="I1055" s="175" t="s">
        <v>45</v>
      </c>
      <c r="J1055" s="175"/>
      <c r="K1055" s="175" t="s">
        <v>45</v>
      </c>
      <c r="L1055" s="163" t="s">
        <v>2452</v>
      </c>
      <c r="M1055" s="163">
        <v>24</v>
      </c>
      <c r="N1055" s="49">
        <f t="shared" si="447"/>
        <v>1.9443789771388169</v>
      </c>
      <c r="O1055" s="47">
        <v>165</v>
      </c>
      <c r="P1055" s="176">
        <f t="shared" si="445"/>
        <v>1.9443789771388169</v>
      </c>
      <c r="Q1055" s="177">
        <f t="shared" si="446"/>
        <v>165</v>
      </c>
      <c r="R1055" s="166"/>
      <c r="S1055" s="167">
        <f t="shared" si="432"/>
        <v>0</v>
      </c>
      <c r="T1055" s="168">
        <f t="shared" si="433"/>
        <v>0</v>
      </c>
      <c r="U1055" s="169"/>
      <c r="V1055" s="170" t="s">
        <v>2455</v>
      </c>
      <c r="W1055" s="169" t="s">
        <v>2487</v>
      </c>
      <c r="X1055" s="160" t="s">
        <v>2472</v>
      </c>
      <c r="Y1055" s="160"/>
      <c r="Z1055" s="160" t="s">
        <v>3003</v>
      </c>
      <c r="AA1055" s="171" t="s">
        <v>2463</v>
      </c>
    </row>
    <row r="1056" spans="1:27" s="126" customFormat="1" hidden="1" x14ac:dyDescent="0.35">
      <c r="A1056" s="144">
        <v>0</v>
      </c>
      <c r="B1056" s="109" t="s">
        <v>1915</v>
      </c>
      <c r="C1056" s="110" t="s">
        <v>208</v>
      </c>
      <c r="D1056" s="109" t="s">
        <v>1469</v>
      </c>
      <c r="E1056" s="111" t="s">
        <v>1916</v>
      </c>
      <c r="F1056" s="111" t="s">
        <v>1917</v>
      </c>
      <c r="G1056" s="111" t="s">
        <v>1918</v>
      </c>
      <c r="H1056" s="112" t="s">
        <v>1472</v>
      </c>
      <c r="I1056" s="113" t="s">
        <v>45</v>
      </c>
      <c r="J1056" s="113"/>
      <c r="K1056" s="113" t="s">
        <v>45</v>
      </c>
      <c r="L1056" s="114" t="s">
        <v>2452</v>
      </c>
      <c r="M1056" s="114">
        <v>24</v>
      </c>
      <c r="N1056" s="49">
        <f t="shared" si="447"/>
        <v>1.9443789771388169</v>
      </c>
      <c r="O1056" s="47">
        <v>165</v>
      </c>
      <c r="P1056" s="130">
        <f t="shared" si="445"/>
        <v>1.9443789771388169</v>
      </c>
      <c r="Q1056" s="131">
        <f t="shared" si="446"/>
        <v>165</v>
      </c>
      <c r="R1056" s="120"/>
      <c r="S1056" s="121">
        <f t="shared" si="432"/>
        <v>0</v>
      </c>
      <c r="T1056" s="122">
        <f t="shared" si="433"/>
        <v>0</v>
      </c>
      <c r="U1056" s="123"/>
      <c r="V1056" s="124" t="s">
        <v>2455</v>
      </c>
      <c r="W1056" s="123" t="s">
        <v>2487</v>
      </c>
      <c r="X1056" s="115" t="s">
        <v>2469</v>
      </c>
      <c r="Y1056" s="115"/>
      <c r="Z1056" s="115" t="s">
        <v>3004</v>
      </c>
      <c r="AA1056" s="147" t="s">
        <v>2463</v>
      </c>
    </row>
    <row r="1057" spans="1:27" s="126" customFormat="1" hidden="1" x14ac:dyDescent="0.35">
      <c r="A1057" s="144">
        <v>0</v>
      </c>
      <c r="B1057" s="109" t="s">
        <v>1919</v>
      </c>
      <c r="C1057" s="110" t="s">
        <v>208</v>
      </c>
      <c r="D1057" s="109" t="s">
        <v>1469</v>
      </c>
      <c r="E1057" s="111" t="s">
        <v>1916</v>
      </c>
      <c r="F1057" s="111" t="s">
        <v>1917</v>
      </c>
      <c r="G1057" s="111" t="s">
        <v>1920</v>
      </c>
      <c r="H1057" s="112" t="s">
        <v>1472</v>
      </c>
      <c r="I1057" s="113" t="s">
        <v>45</v>
      </c>
      <c r="J1057" s="113"/>
      <c r="K1057" s="113" t="s">
        <v>45</v>
      </c>
      <c r="L1057" s="114" t="s">
        <v>2452</v>
      </c>
      <c r="M1057" s="114">
        <v>24</v>
      </c>
      <c r="N1057" s="49">
        <f t="shared" si="447"/>
        <v>1.9443789771388169</v>
      </c>
      <c r="O1057" s="47">
        <v>165</v>
      </c>
      <c r="P1057" s="130">
        <f t="shared" si="445"/>
        <v>1.9443789771388169</v>
      </c>
      <c r="Q1057" s="131">
        <f t="shared" si="446"/>
        <v>165</v>
      </c>
      <c r="R1057" s="120"/>
      <c r="S1057" s="121">
        <f t="shared" si="432"/>
        <v>0</v>
      </c>
      <c r="T1057" s="122">
        <f t="shared" si="433"/>
        <v>0</v>
      </c>
      <c r="U1057" s="123"/>
      <c r="V1057" s="124" t="s">
        <v>2455</v>
      </c>
      <c r="W1057" s="123" t="s">
        <v>2487</v>
      </c>
      <c r="X1057" s="115" t="s">
        <v>2469</v>
      </c>
      <c r="Y1057" s="115"/>
      <c r="Z1057" s="115" t="s">
        <v>3005</v>
      </c>
      <c r="AA1057" s="147" t="s">
        <v>2463</v>
      </c>
    </row>
    <row r="1058" spans="1:27" s="172" customFormat="1" x14ac:dyDescent="0.35">
      <c r="A1058" s="157" t="s">
        <v>3900</v>
      </c>
      <c r="B1058" s="158" t="s">
        <v>1921</v>
      </c>
      <c r="C1058" s="159" t="s">
        <v>208</v>
      </c>
      <c r="D1058" s="158" t="s">
        <v>1469</v>
      </c>
      <c r="E1058" s="173" t="s">
        <v>1922</v>
      </c>
      <c r="F1058" s="173" t="s">
        <v>1923</v>
      </c>
      <c r="G1058" s="173" t="s">
        <v>1924</v>
      </c>
      <c r="H1058" s="174" t="s">
        <v>1472</v>
      </c>
      <c r="I1058" s="175" t="s">
        <v>45</v>
      </c>
      <c r="J1058" s="175"/>
      <c r="K1058" s="175" t="s">
        <v>45</v>
      </c>
      <c r="L1058" s="163" t="s">
        <v>2452</v>
      </c>
      <c r="M1058" s="163">
        <v>24</v>
      </c>
      <c r="N1058" s="49">
        <f t="shared" si="447"/>
        <v>1.9443789771388169</v>
      </c>
      <c r="O1058" s="47">
        <v>165</v>
      </c>
      <c r="P1058" s="176">
        <f t="shared" si="445"/>
        <v>1.9443789771388169</v>
      </c>
      <c r="Q1058" s="177">
        <f t="shared" si="446"/>
        <v>165</v>
      </c>
      <c r="R1058" s="166"/>
      <c r="S1058" s="167">
        <f t="shared" si="432"/>
        <v>0</v>
      </c>
      <c r="T1058" s="168">
        <f t="shared" si="433"/>
        <v>0</v>
      </c>
      <c r="U1058" s="169"/>
      <c r="V1058" s="170" t="s">
        <v>2455</v>
      </c>
      <c r="W1058" s="169" t="s">
        <v>2487</v>
      </c>
      <c r="X1058" s="160" t="s">
        <v>2472</v>
      </c>
      <c r="Y1058" s="160"/>
      <c r="Z1058" s="160" t="s">
        <v>3006</v>
      </c>
      <c r="AA1058" s="171" t="s">
        <v>2463</v>
      </c>
    </row>
    <row r="1059" spans="1:27" s="126" customFormat="1" hidden="1" x14ac:dyDescent="0.35">
      <c r="A1059" s="144">
        <v>0</v>
      </c>
      <c r="B1059" s="109" t="s">
        <v>1925</v>
      </c>
      <c r="C1059" s="110" t="s">
        <v>208</v>
      </c>
      <c r="D1059" s="109" t="s">
        <v>1469</v>
      </c>
      <c r="E1059" s="111" t="s">
        <v>1922</v>
      </c>
      <c r="F1059" s="111" t="s">
        <v>1923</v>
      </c>
      <c r="G1059" s="111" t="s">
        <v>1926</v>
      </c>
      <c r="H1059" s="112" t="s">
        <v>1472</v>
      </c>
      <c r="I1059" s="113" t="s">
        <v>45</v>
      </c>
      <c r="J1059" s="113"/>
      <c r="K1059" s="113" t="s">
        <v>45</v>
      </c>
      <c r="L1059" s="114" t="s">
        <v>2452</v>
      </c>
      <c r="M1059" s="114">
        <v>24</v>
      </c>
      <c r="N1059" s="49">
        <f t="shared" si="447"/>
        <v>1.9443789771388169</v>
      </c>
      <c r="O1059" s="47">
        <v>165</v>
      </c>
      <c r="P1059" s="130">
        <f t="shared" si="445"/>
        <v>1.9443789771388169</v>
      </c>
      <c r="Q1059" s="131">
        <f t="shared" si="446"/>
        <v>165</v>
      </c>
      <c r="R1059" s="120"/>
      <c r="S1059" s="121">
        <f t="shared" si="432"/>
        <v>0</v>
      </c>
      <c r="T1059" s="122">
        <f t="shared" si="433"/>
        <v>0</v>
      </c>
      <c r="U1059" s="123"/>
      <c r="V1059" s="124" t="s">
        <v>2455</v>
      </c>
      <c r="W1059" s="123" t="s">
        <v>2487</v>
      </c>
      <c r="X1059" s="115" t="s">
        <v>2472</v>
      </c>
      <c r="Y1059" s="115"/>
      <c r="Z1059" s="115" t="s">
        <v>3007</v>
      </c>
      <c r="AA1059" s="147" t="s">
        <v>2463</v>
      </c>
    </row>
    <row r="1060" spans="1:27" s="172" customFormat="1" x14ac:dyDescent="0.35">
      <c r="A1060" s="157" t="s">
        <v>3900</v>
      </c>
      <c r="B1060" s="158" t="s">
        <v>1927</v>
      </c>
      <c r="C1060" s="159" t="s">
        <v>208</v>
      </c>
      <c r="D1060" s="158" t="s">
        <v>1469</v>
      </c>
      <c r="E1060" s="173" t="s">
        <v>1922</v>
      </c>
      <c r="F1060" s="173" t="s">
        <v>1928</v>
      </c>
      <c r="G1060" s="173" t="s">
        <v>45</v>
      </c>
      <c r="H1060" s="174" t="s">
        <v>1472</v>
      </c>
      <c r="I1060" s="175" t="s">
        <v>45</v>
      </c>
      <c r="J1060" s="175"/>
      <c r="K1060" s="175" t="s">
        <v>45</v>
      </c>
      <c r="L1060" s="163" t="s">
        <v>2452</v>
      </c>
      <c r="M1060" s="163">
        <v>24</v>
      </c>
      <c r="N1060" s="49">
        <f t="shared" si="447"/>
        <v>1.9443789771388169</v>
      </c>
      <c r="O1060" s="47">
        <v>165</v>
      </c>
      <c r="P1060" s="176">
        <f t="shared" si="445"/>
        <v>1.9443789771388169</v>
      </c>
      <c r="Q1060" s="177">
        <f t="shared" si="446"/>
        <v>165</v>
      </c>
      <c r="R1060" s="166"/>
      <c r="S1060" s="167">
        <f t="shared" si="432"/>
        <v>0</v>
      </c>
      <c r="T1060" s="168">
        <f t="shared" si="433"/>
        <v>0</v>
      </c>
      <c r="U1060" s="169"/>
      <c r="V1060" s="170" t="s">
        <v>2455</v>
      </c>
      <c r="W1060" s="169" t="s">
        <v>2487</v>
      </c>
      <c r="X1060" s="160" t="s">
        <v>2472</v>
      </c>
      <c r="Y1060" s="160"/>
      <c r="Z1060" s="160" t="s">
        <v>3008</v>
      </c>
      <c r="AA1060" s="171" t="s">
        <v>2463</v>
      </c>
    </row>
    <row r="1061" spans="1:27" s="126" customFormat="1" hidden="1" x14ac:dyDescent="0.35">
      <c r="A1061" s="144">
        <v>0</v>
      </c>
      <c r="B1061" s="109" t="s">
        <v>1929</v>
      </c>
      <c r="C1061" s="110" t="s">
        <v>208</v>
      </c>
      <c r="D1061" s="109" t="s">
        <v>1469</v>
      </c>
      <c r="E1061" s="111" t="s">
        <v>1922</v>
      </c>
      <c r="F1061" s="111" t="s">
        <v>1930</v>
      </c>
      <c r="G1061" s="111" t="s">
        <v>45</v>
      </c>
      <c r="H1061" s="112" t="s">
        <v>1472</v>
      </c>
      <c r="I1061" s="113" t="s">
        <v>45</v>
      </c>
      <c r="J1061" s="113"/>
      <c r="K1061" s="113" t="s">
        <v>45</v>
      </c>
      <c r="L1061" s="114" t="s">
        <v>2452</v>
      </c>
      <c r="M1061" s="114">
        <v>24</v>
      </c>
      <c r="N1061" s="49">
        <f t="shared" si="447"/>
        <v>1.9443789771388169</v>
      </c>
      <c r="O1061" s="47">
        <v>165</v>
      </c>
      <c r="P1061" s="130">
        <f t="shared" si="445"/>
        <v>1.9443789771388169</v>
      </c>
      <c r="Q1061" s="131">
        <f t="shared" si="446"/>
        <v>165</v>
      </c>
      <c r="R1061" s="120"/>
      <c r="S1061" s="121">
        <f t="shared" si="432"/>
        <v>0</v>
      </c>
      <c r="T1061" s="122">
        <f t="shared" si="433"/>
        <v>0</v>
      </c>
      <c r="U1061" s="123"/>
      <c r="V1061" s="124" t="s">
        <v>2455</v>
      </c>
      <c r="W1061" s="123" t="s">
        <v>2487</v>
      </c>
      <c r="X1061" s="115" t="s">
        <v>2472</v>
      </c>
      <c r="Y1061" s="115"/>
      <c r="Z1061" s="115" t="s">
        <v>3009</v>
      </c>
      <c r="AA1061" s="147" t="s">
        <v>2463</v>
      </c>
    </row>
    <row r="1062" spans="1:27" s="172" customFormat="1" x14ac:dyDescent="0.35">
      <c r="A1062" s="157">
        <v>40</v>
      </c>
      <c r="B1062" s="158" t="s">
        <v>3185</v>
      </c>
      <c r="C1062" s="159" t="s">
        <v>39</v>
      </c>
      <c r="D1062" s="158" t="s">
        <v>1469</v>
      </c>
      <c r="E1062" s="173" t="s">
        <v>1932</v>
      </c>
      <c r="F1062" s="173" t="s">
        <v>1933</v>
      </c>
      <c r="G1062" s="173" t="s">
        <v>3455</v>
      </c>
      <c r="H1062" s="174" t="s">
        <v>1472</v>
      </c>
      <c r="I1062" s="175"/>
      <c r="J1062" s="175"/>
      <c r="K1062" s="175"/>
      <c r="L1062" s="163" t="s">
        <v>2451</v>
      </c>
      <c r="M1062" s="163">
        <v>40</v>
      </c>
      <c r="N1062" s="46">
        <v>3.1799999999999997</v>
      </c>
      <c r="O1062" s="47">
        <f t="shared" ref="O1062:O1063" si="448">N1062*$R$8</f>
        <v>269.85479999999995</v>
      </c>
      <c r="P1062" s="164">
        <f t="shared" ref="P1062:P1065" si="449">IF($R$9="-",N1062,IF($R$9="в кассу предприятия",N1062,IF($R$9="на р/счет.",N1062*1.075,"-")))</f>
        <v>3.1799999999999997</v>
      </c>
      <c r="Q1062" s="165">
        <f t="shared" ref="Q1062:Q1065" si="450">IF($R$9="-",O1062,IF($R$9="в кассу предприятия",O1062,IF($R$9="на р/счет.",O1062*1.075,"-")))</f>
        <v>269.85479999999995</v>
      </c>
      <c r="R1062" s="166"/>
      <c r="S1062" s="167">
        <f t="shared" si="432"/>
        <v>0</v>
      </c>
      <c r="T1062" s="168">
        <f t="shared" si="433"/>
        <v>0</v>
      </c>
      <c r="U1062" s="169"/>
      <c r="V1062" s="170" t="s">
        <v>2455</v>
      </c>
      <c r="W1062" s="169"/>
      <c r="X1062" s="160"/>
      <c r="Y1062" s="160"/>
      <c r="Z1062" s="160"/>
      <c r="AA1062" s="171" t="s">
        <v>2463</v>
      </c>
    </row>
    <row r="1063" spans="1:27" s="172" customFormat="1" x14ac:dyDescent="0.35">
      <c r="A1063" s="157" t="s">
        <v>3900</v>
      </c>
      <c r="B1063" s="158" t="s">
        <v>1931</v>
      </c>
      <c r="C1063" s="159" t="s">
        <v>39</v>
      </c>
      <c r="D1063" s="158" t="s">
        <v>1469</v>
      </c>
      <c r="E1063" s="173" t="s">
        <v>1932</v>
      </c>
      <c r="F1063" s="173" t="s">
        <v>1933</v>
      </c>
      <c r="G1063" s="173" t="s">
        <v>1934</v>
      </c>
      <c r="H1063" s="174" t="s">
        <v>1472</v>
      </c>
      <c r="I1063" s="175" t="s">
        <v>45</v>
      </c>
      <c r="J1063" s="175"/>
      <c r="K1063" s="175" t="s">
        <v>45</v>
      </c>
      <c r="L1063" s="163" t="s">
        <v>2451</v>
      </c>
      <c r="M1063" s="163">
        <v>40</v>
      </c>
      <c r="N1063" s="46">
        <v>3.1799999999999997</v>
      </c>
      <c r="O1063" s="47">
        <f t="shared" si="448"/>
        <v>269.85479999999995</v>
      </c>
      <c r="P1063" s="164">
        <f t="shared" si="449"/>
        <v>3.1799999999999997</v>
      </c>
      <c r="Q1063" s="165">
        <f t="shared" si="450"/>
        <v>269.85479999999995</v>
      </c>
      <c r="R1063" s="166"/>
      <c r="S1063" s="167">
        <f t="shared" si="432"/>
        <v>0</v>
      </c>
      <c r="T1063" s="168">
        <f t="shared" si="433"/>
        <v>0</v>
      </c>
      <c r="U1063" s="169"/>
      <c r="V1063" s="170" t="s">
        <v>2455</v>
      </c>
      <c r="W1063" s="169" t="s">
        <v>2487</v>
      </c>
      <c r="X1063" s="160" t="s">
        <v>2472</v>
      </c>
      <c r="Y1063" s="160"/>
      <c r="Z1063" s="160" t="s">
        <v>3010</v>
      </c>
      <c r="AA1063" s="171" t="s">
        <v>2463</v>
      </c>
    </row>
    <row r="1064" spans="1:27" s="172" customFormat="1" x14ac:dyDescent="0.35">
      <c r="A1064" s="157" t="s">
        <v>3900</v>
      </c>
      <c r="B1064" s="158" t="s">
        <v>1940</v>
      </c>
      <c r="C1064" s="159" t="s">
        <v>208</v>
      </c>
      <c r="D1064" s="158" t="s">
        <v>1469</v>
      </c>
      <c r="E1064" s="173" t="s">
        <v>1941</v>
      </c>
      <c r="F1064" s="173" t="s">
        <v>1942</v>
      </c>
      <c r="G1064" s="173" t="s">
        <v>1943</v>
      </c>
      <c r="H1064" s="174" t="s">
        <v>1472</v>
      </c>
      <c r="I1064" s="175" t="s">
        <v>45</v>
      </c>
      <c r="J1064" s="175"/>
      <c r="K1064" s="175" t="s">
        <v>45</v>
      </c>
      <c r="L1064" s="163" t="s">
        <v>2452</v>
      </c>
      <c r="M1064" s="163">
        <v>24</v>
      </c>
      <c r="N1064" s="49">
        <f t="shared" ref="N1064:N1065" si="451">O1064/$R$8</f>
        <v>1.9443789771388169</v>
      </c>
      <c r="O1064" s="47">
        <v>165</v>
      </c>
      <c r="P1064" s="176">
        <f t="shared" si="449"/>
        <v>1.9443789771388169</v>
      </c>
      <c r="Q1064" s="177">
        <f t="shared" si="450"/>
        <v>165</v>
      </c>
      <c r="R1064" s="166"/>
      <c r="S1064" s="167">
        <f t="shared" si="432"/>
        <v>0</v>
      </c>
      <c r="T1064" s="168">
        <f t="shared" si="433"/>
        <v>0</v>
      </c>
      <c r="U1064" s="169"/>
      <c r="V1064" s="170" t="s">
        <v>2455</v>
      </c>
      <c r="W1064" s="169" t="s">
        <v>2487</v>
      </c>
      <c r="X1064" s="160" t="s">
        <v>2469</v>
      </c>
      <c r="Y1064" s="160"/>
      <c r="Z1064" s="160" t="s">
        <v>3013</v>
      </c>
      <c r="AA1064" s="171" t="s">
        <v>2463</v>
      </c>
    </row>
    <row r="1065" spans="1:27" s="172" customFormat="1" x14ac:dyDescent="0.35">
      <c r="A1065" s="157" t="s">
        <v>3900</v>
      </c>
      <c r="B1065" s="158" t="s">
        <v>1935</v>
      </c>
      <c r="C1065" s="159" t="s">
        <v>208</v>
      </c>
      <c r="D1065" s="158" t="s">
        <v>1469</v>
      </c>
      <c r="E1065" s="173" t="s">
        <v>1936</v>
      </c>
      <c r="F1065" s="173" t="s">
        <v>1937</v>
      </c>
      <c r="G1065" s="173" t="s">
        <v>1938</v>
      </c>
      <c r="H1065" s="174" t="s">
        <v>1472</v>
      </c>
      <c r="I1065" s="175" t="s">
        <v>45</v>
      </c>
      <c r="J1065" s="175"/>
      <c r="K1065" s="175" t="s">
        <v>45</v>
      </c>
      <c r="L1065" s="163" t="s">
        <v>2452</v>
      </c>
      <c r="M1065" s="163">
        <v>24</v>
      </c>
      <c r="N1065" s="49">
        <f t="shared" si="451"/>
        <v>1.9443789771388169</v>
      </c>
      <c r="O1065" s="47">
        <v>165</v>
      </c>
      <c r="P1065" s="176">
        <f t="shared" si="449"/>
        <v>1.9443789771388169</v>
      </c>
      <c r="Q1065" s="177">
        <f t="shared" si="450"/>
        <v>165</v>
      </c>
      <c r="R1065" s="166"/>
      <c r="S1065" s="167">
        <f t="shared" si="432"/>
        <v>0</v>
      </c>
      <c r="T1065" s="168">
        <f t="shared" si="433"/>
        <v>0</v>
      </c>
      <c r="U1065" s="169"/>
      <c r="V1065" s="170" t="s">
        <v>2455</v>
      </c>
      <c r="W1065" s="169" t="s">
        <v>2487</v>
      </c>
      <c r="X1065" s="160" t="s">
        <v>2469</v>
      </c>
      <c r="Y1065" s="160"/>
      <c r="Z1065" s="160" t="s">
        <v>3011</v>
      </c>
      <c r="AA1065" s="171" t="s">
        <v>2463</v>
      </c>
    </row>
    <row r="1066" spans="1:27" s="172" customFormat="1" x14ac:dyDescent="0.35">
      <c r="A1066" s="157">
        <v>75</v>
      </c>
      <c r="B1066" s="158" t="s">
        <v>1939</v>
      </c>
      <c r="C1066" s="159" t="s">
        <v>39</v>
      </c>
      <c r="D1066" s="158" t="s">
        <v>1469</v>
      </c>
      <c r="E1066" s="173" t="s">
        <v>1936</v>
      </c>
      <c r="F1066" s="173" t="s">
        <v>1937</v>
      </c>
      <c r="G1066" s="173" t="s">
        <v>1938</v>
      </c>
      <c r="H1066" s="174" t="s">
        <v>1076</v>
      </c>
      <c r="I1066" s="175" t="s">
        <v>45</v>
      </c>
      <c r="J1066" s="175"/>
      <c r="K1066" s="175" t="s">
        <v>45</v>
      </c>
      <c r="L1066" s="163" t="s">
        <v>2451</v>
      </c>
      <c r="M1066" s="163">
        <v>25</v>
      </c>
      <c r="N1066" s="46">
        <v>3.19</v>
      </c>
      <c r="O1066" s="47">
        <f>N1066*$R$8</f>
        <v>270.70339999999999</v>
      </c>
      <c r="P1066" s="164">
        <f t="shared" ref="P1066:P1086" si="452">IF($R$9="-",N1066,IF($R$9="в кассу предприятия",N1066,IF($R$9="на р/счет.",N1066*1.075,"-")))</f>
        <v>3.19</v>
      </c>
      <c r="Q1066" s="165">
        <f t="shared" ref="Q1066:Q1086" si="453">IF($R$9="-",O1066,IF($R$9="в кассу предприятия",O1066,IF($R$9="на р/счет.",O1066*1.075,"-")))</f>
        <v>270.70339999999999</v>
      </c>
      <c r="R1066" s="166"/>
      <c r="S1066" s="167">
        <f t="shared" si="432"/>
        <v>0</v>
      </c>
      <c r="T1066" s="168">
        <f t="shared" si="433"/>
        <v>0</v>
      </c>
      <c r="U1066" s="169"/>
      <c r="V1066" s="170" t="s">
        <v>2455</v>
      </c>
      <c r="W1066" s="169" t="s">
        <v>2487</v>
      </c>
      <c r="X1066" s="160" t="s">
        <v>2469</v>
      </c>
      <c r="Y1066" s="160"/>
      <c r="Z1066" s="160" t="s">
        <v>3012</v>
      </c>
      <c r="AA1066" s="171" t="s">
        <v>2463</v>
      </c>
    </row>
    <row r="1067" spans="1:27" s="172" customFormat="1" x14ac:dyDescent="0.35">
      <c r="A1067" s="157" t="s">
        <v>3900</v>
      </c>
      <c r="B1067" s="158" t="s">
        <v>1944</v>
      </c>
      <c r="C1067" s="159" t="s">
        <v>208</v>
      </c>
      <c r="D1067" s="158" t="s">
        <v>1469</v>
      </c>
      <c r="E1067" s="173" t="s">
        <v>1945</v>
      </c>
      <c r="F1067" s="173" t="s">
        <v>1946</v>
      </c>
      <c r="G1067" s="173" t="s">
        <v>1947</v>
      </c>
      <c r="H1067" s="174" t="s">
        <v>1472</v>
      </c>
      <c r="I1067" s="175" t="s">
        <v>45</v>
      </c>
      <c r="J1067" s="175"/>
      <c r="K1067" s="175" t="s">
        <v>45</v>
      </c>
      <c r="L1067" s="163" t="s">
        <v>2452</v>
      </c>
      <c r="M1067" s="163">
        <v>24</v>
      </c>
      <c r="N1067" s="49">
        <f t="shared" ref="N1067:N1086" si="454">O1067/$R$8</f>
        <v>1.9443789771388169</v>
      </c>
      <c r="O1067" s="47">
        <v>165</v>
      </c>
      <c r="P1067" s="176">
        <f t="shared" si="452"/>
        <v>1.9443789771388169</v>
      </c>
      <c r="Q1067" s="177">
        <f t="shared" si="453"/>
        <v>165</v>
      </c>
      <c r="R1067" s="166"/>
      <c r="S1067" s="167">
        <f t="shared" si="432"/>
        <v>0</v>
      </c>
      <c r="T1067" s="168">
        <f t="shared" si="433"/>
        <v>0</v>
      </c>
      <c r="U1067" s="169"/>
      <c r="V1067" s="170" t="s">
        <v>2455</v>
      </c>
      <c r="W1067" s="169" t="s">
        <v>2487</v>
      </c>
      <c r="X1067" s="173" t="s">
        <v>2464</v>
      </c>
      <c r="Y1067" s="160" t="s">
        <v>3050</v>
      </c>
      <c r="Z1067" s="160" t="s">
        <v>3014</v>
      </c>
      <c r="AA1067" s="171" t="s">
        <v>2463</v>
      </c>
    </row>
    <row r="1068" spans="1:27" s="172" customFormat="1" x14ac:dyDescent="0.35">
      <c r="A1068" s="157" t="s">
        <v>3900</v>
      </c>
      <c r="B1068" s="158" t="s">
        <v>1948</v>
      </c>
      <c r="C1068" s="159" t="s">
        <v>208</v>
      </c>
      <c r="D1068" s="158" t="s">
        <v>1469</v>
      </c>
      <c r="E1068" s="173" t="s">
        <v>1945</v>
      </c>
      <c r="F1068" s="173" t="s">
        <v>1946</v>
      </c>
      <c r="G1068" s="173" t="s">
        <v>1949</v>
      </c>
      <c r="H1068" s="174" t="s">
        <v>1472</v>
      </c>
      <c r="I1068" s="175" t="s">
        <v>45</v>
      </c>
      <c r="J1068" s="175"/>
      <c r="K1068" s="175" t="s">
        <v>45</v>
      </c>
      <c r="L1068" s="163" t="s">
        <v>2452</v>
      </c>
      <c r="M1068" s="163">
        <v>24</v>
      </c>
      <c r="N1068" s="49">
        <f t="shared" si="454"/>
        <v>1.9443789771388169</v>
      </c>
      <c r="O1068" s="47">
        <v>165</v>
      </c>
      <c r="P1068" s="176">
        <f t="shared" si="452"/>
        <v>1.9443789771388169</v>
      </c>
      <c r="Q1068" s="177">
        <f t="shared" si="453"/>
        <v>165</v>
      </c>
      <c r="R1068" s="166"/>
      <c r="S1068" s="167">
        <f t="shared" si="432"/>
        <v>0</v>
      </c>
      <c r="T1068" s="168">
        <f t="shared" si="433"/>
        <v>0</v>
      </c>
      <c r="U1068" s="169"/>
      <c r="V1068" s="170" t="s">
        <v>2455</v>
      </c>
      <c r="W1068" s="169" t="s">
        <v>2487</v>
      </c>
      <c r="X1068" s="173" t="s">
        <v>2464</v>
      </c>
      <c r="Y1068" s="160" t="s">
        <v>3050</v>
      </c>
      <c r="Z1068" s="160" t="s">
        <v>3015</v>
      </c>
      <c r="AA1068" s="171" t="s">
        <v>2463</v>
      </c>
    </row>
    <row r="1069" spans="1:27" s="172" customFormat="1" x14ac:dyDescent="0.35">
      <c r="A1069" s="157">
        <v>96</v>
      </c>
      <c r="B1069" s="158" t="s">
        <v>1950</v>
      </c>
      <c r="C1069" s="159" t="s">
        <v>208</v>
      </c>
      <c r="D1069" s="158" t="s">
        <v>1469</v>
      </c>
      <c r="E1069" s="173" t="s">
        <v>1720</v>
      </c>
      <c r="F1069" s="173" t="s">
        <v>1951</v>
      </c>
      <c r="G1069" s="173" t="s">
        <v>1952</v>
      </c>
      <c r="H1069" s="174" t="s">
        <v>1472</v>
      </c>
      <c r="I1069" s="175" t="s">
        <v>45</v>
      </c>
      <c r="J1069" s="175"/>
      <c r="K1069" s="175" t="s">
        <v>45</v>
      </c>
      <c r="L1069" s="163" t="s">
        <v>2452</v>
      </c>
      <c r="M1069" s="163">
        <v>24</v>
      </c>
      <c r="N1069" s="49">
        <f t="shared" si="454"/>
        <v>2.3214706575536179</v>
      </c>
      <c r="O1069" s="47">
        <v>197</v>
      </c>
      <c r="P1069" s="176">
        <f t="shared" si="452"/>
        <v>2.3214706575536179</v>
      </c>
      <c r="Q1069" s="177">
        <f t="shared" si="453"/>
        <v>197</v>
      </c>
      <c r="R1069" s="166"/>
      <c r="S1069" s="167">
        <f t="shared" si="432"/>
        <v>0</v>
      </c>
      <c r="T1069" s="168">
        <f t="shared" si="433"/>
        <v>0</v>
      </c>
      <c r="U1069" s="169"/>
      <c r="V1069" s="170" t="s">
        <v>2455</v>
      </c>
      <c r="W1069" s="169" t="s">
        <v>2487</v>
      </c>
      <c r="X1069" s="160" t="s">
        <v>2469</v>
      </c>
      <c r="Y1069" s="160"/>
      <c r="Z1069" s="160" t="s">
        <v>3016</v>
      </c>
      <c r="AA1069" s="171" t="s">
        <v>2463</v>
      </c>
    </row>
    <row r="1070" spans="1:27" s="172" customFormat="1" x14ac:dyDescent="0.35">
      <c r="A1070" s="157">
        <v>72</v>
      </c>
      <c r="B1070" s="158" t="s">
        <v>1953</v>
      </c>
      <c r="C1070" s="159" t="s">
        <v>208</v>
      </c>
      <c r="D1070" s="158" t="s">
        <v>1469</v>
      </c>
      <c r="E1070" s="173" t="s">
        <v>1954</v>
      </c>
      <c r="F1070" s="173" t="s">
        <v>1955</v>
      </c>
      <c r="G1070" s="173" t="s">
        <v>45</v>
      </c>
      <c r="H1070" s="174" t="s">
        <v>1472</v>
      </c>
      <c r="I1070" s="175" t="s">
        <v>45</v>
      </c>
      <c r="J1070" s="175"/>
      <c r="K1070" s="175" t="s">
        <v>45</v>
      </c>
      <c r="L1070" s="163" t="s">
        <v>2452</v>
      </c>
      <c r="M1070" s="163">
        <v>24</v>
      </c>
      <c r="N1070" s="49">
        <f t="shared" si="454"/>
        <v>2.3214706575536179</v>
      </c>
      <c r="O1070" s="47">
        <v>197</v>
      </c>
      <c r="P1070" s="176">
        <f t="shared" si="452"/>
        <v>2.3214706575536179</v>
      </c>
      <c r="Q1070" s="177">
        <f t="shared" si="453"/>
        <v>197</v>
      </c>
      <c r="R1070" s="166"/>
      <c r="S1070" s="167">
        <f t="shared" si="432"/>
        <v>0</v>
      </c>
      <c r="T1070" s="168">
        <f t="shared" si="433"/>
        <v>0</v>
      </c>
      <c r="U1070" s="169"/>
      <c r="V1070" s="170" t="s">
        <v>2455</v>
      </c>
      <c r="W1070" s="169" t="s">
        <v>2487</v>
      </c>
      <c r="X1070" s="160" t="s">
        <v>2469</v>
      </c>
      <c r="Y1070" s="160"/>
      <c r="Z1070" s="160" t="s">
        <v>3017</v>
      </c>
      <c r="AA1070" s="171" t="s">
        <v>2463</v>
      </c>
    </row>
    <row r="1071" spans="1:27" s="126" customFormat="1" hidden="1" x14ac:dyDescent="0.35">
      <c r="A1071" s="144">
        <v>0</v>
      </c>
      <c r="B1071" s="109" t="s">
        <v>1956</v>
      </c>
      <c r="C1071" s="110" t="s">
        <v>208</v>
      </c>
      <c r="D1071" s="109" t="s">
        <v>1469</v>
      </c>
      <c r="E1071" s="111" t="s">
        <v>1957</v>
      </c>
      <c r="F1071" s="111" t="s">
        <v>1958</v>
      </c>
      <c r="G1071" s="111" t="s">
        <v>1959</v>
      </c>
      <c r="H1071" s="112" t="s">
        <v>1472</v>
      </c>
      <c r="I1071" s="113" t="s">
        <v>45</v>
      </c>
      <c r="J1071" s="113"/>
      <c r="K1071" s="113" t="s">
        <v>45</v>
      </c>
      <c r="L1071" s="114" t="s">
        <v>2452</v>
      </c>
      <c r="M1071" s="114">
        <v>24</v>
      </c>
      <c r="N1071" s="150">
        <f t="shared" si="454"/>
        <v>2.910676408201744</v>
      </c>
      <c r="O1071" s="149">
        <v>247</v>
      </c>
      <c r="P1071" s="130">
        <f t="shared" si="452"/>
        <v>2.910676408201744</v>
      </c>
      <c r="Q1071" s="131">
        <f t="shared" si="453"/>
        <v>247</v>
      </c>
      <c r="R1071" s="120"/>
      <c r="S1071" s="121">
        <f t="shared" si="432"/>
        <v>0</v>
      </c>
      <c r="T1071" s="122">
        <f t="shared" si="433"/>
        <v>0</v>
      </c>
      <c r="U1071" s="123"/>
      <c r="V1071" s="124" t="s">
        <v>2455</v>
      </c>
      <c r="W1071" s="114" t="s">
        <v>2487</v>
      </c>
      <c r="X1071" s="115" t="s">
        <v>2464</v>
      </c>
      <c r="Y1071" s="115" t="s">
        <v>3043</v>
      </c>
      <c r="Z1071" s="115" t="s">
        <v>3018</v>
      </c>
      <c r="AA1071" s="125" t="s">
        <v>2463</v>
      </c>
    </row>
    <row r="1072" spans="1:27" s="172" customFormat="1" x14ac:dyDescent="0.35">
      <c r="A1072" s="157" t="s">
        <v>3900</v>
      </c>
      <c r="B1072" s="158" t="s">
        <v>3174</v>
      </c>
      <c r="C1072" s="159" t="s">
        <v>208</v>
      </c>
      <c r="D1072" s="158" t="s">
        <v>1469</v>
      </c>
      <c r="E1072" s="173" t="s">
        <v>3456</v>
      </c>
      <c r="F1072" s="173" t="s">
        <v>3457</v>
      </c>
      <c r="G1072" s="173" t="s">
        <v>3458</v>
      </c>
      <c r="H1072" s="174" t="s">
        <v>3432</v>
      </c>
      <c r="I1072" s="175"/>
      <c r="J1072" s="175"/>
      <c r="K1072" s="175"/>
      <c r="L1072" s="163" t="s">
        <v>2452</v>
      </c>
      <c r="M1072" s="163">
        <v>24</v>
      </c>
      <c r="N1072" s="49">
        <f t="shared" si="454"/>
        <v>2.910676408201744</v>
      </c>
      <c r="O1072" s="47">
        <v>247</v>
      </c>
      <c r="P1072" s="176">
        <f t="shared" si="452"/>
        <v>2.910676408201744</v>
      </c>
      <c r="Q1072" s="177">
        <f t="shared" si="453"/>
        <v>247</v>
      </c>
      <c r="R1072" s="166"/>
      <c r="S1072" s="167">
        <f t="shared" si="432"/>
        <v>0</v>
      </c>
      <c r="T1072" s="168">
        <f t="shared" si="433"/>
        <v>0</v>
      </c>
      <c r="U1072" s="169"/>
      <c r="V1072" s="170" t="s">
        <v>2455</v>
      </c>
      <c r="W1072" s="169"/>
      <c r="X1072" s="160"/>
      <c r="Y1072" s="160"/>
      <c r="Z1072" s="160"/>
      <c r="AA1072" s="171" t="s">
        <v>2463</v>
      </c>
    </row>
    <row r="1073" spans="1:27" s="172" customFormat="1" x14ac:dyDescent="0.35">
      <c r="A1073" s="157" t="s">
        <v>3900</v>
      </c>
      <c r="B1073" s="158" t="s">
        <v>1960</v>
      </c>
      <c r="C1073" s="159" t="s">
        <v>208</v>
      </c>
      <c r="D1073" s="158" t="s">
        <v>1469</v>
      </c>
      <c r="E1073" s="173" t="s">
        <v>1961</v>
      </c>
      <c r="F1073" s="173" t="s">
        <v>1962</v>
      </c>
      <c r="G1073" s="173" t="s">
        <v>1963</v>
      </c>
      <c r="H1073" s="174" t="s">
        <v>1472</v>
      </c>
      <c r="I1073" s="175" t="s">
        <v>45</v>
      </c>
      <c r="J1073" s="175"/>
      <c r="K1073" s="175" t="s">
        <v>45</v>
      </c>
      <c r="L1073" s="163" t="s">
        <v>2452</v>
      </c>
      <c r="M1073" s="163">
        <v>24</v>
      </c>
      <c r="N1073" s="49">
        <f t="shared" si="454"/>
        <v>2.910676408201744</v>
      </c>
      <c r="O1073" s="47">
        <v>247</v>
      </c>
      <c r="P1073" s="176">
        <f t="shared" si="452"/>
        <v>2.910676408201744</v>
      </c>
      <c r="Q1073" s="177">
        <f t="shared" si="453"/>
        <v>247</v>
      </c>
      <c r="R1073" s="166"/>
      <c r="S1073" s="167">
        <f t="shared" si="432"/>
        <v>0</v>
      </c>
      <c r="T1073" s="168">
        <f t="shared" si="433"/>
        <v>0</v>
      </c>
      <c r="U1073" s="169"/>
      <c r="V1073" s="170" t="s">
        <v>2455</v>
      </c>
      <c r="W1073" s="169" t="s">
        <v>2487</v>
      </c>
      <c r="X1073" s="173" t="s">
        <v>2464</v>
      </c>
      <c r="Y1073" s="160" t="s">
        <v>3051</v>
      </c>
      <c r="Z1073" s="160" t="s">
        <v>3019</v>
      </c>
      <c r="AA1073" s="171" t="s">
        <v>2463</v>
      </c>
    </row>
    <row r="1074" spans="1:27" s="126" customFormat="1" hidden="1" x14ac:dyDescent="0.35">
      <c r="A1074" s="144">
        <v>0</v>
      </c>
      <c r="B1074" s="109" t="s">
        <v>1964</v>
      </c>
      <c r="C1074" s="110" t="s">
        <v>208</v>
      </c>
      <c r="D1074" s="109" t="s">
        <v>1469</v>
      </c>
      <c r="E1074" s="111" t="s">
        <v>1961</v>
      </c>
      <c r="F1074" s="111" t="s">
        <v>1962</v>
      </c>
      <c r="G1074" s="111" t="s">
        <v>1965</v>
      </c>
      <c r="H1074" s="112" t="s">
        <v>1472</v>
      </c>
      <c r="I1074" s="113" t="s">
        <v>45</v>
      </c>
      <c r="J1074" s="113"/>
      <c r="K1074" s="113" t="s">
        <v>45</v>
      </c>
      <c r="L1074" s="114" t="s">
        <v>2452</v>
      </c>
      <c r="M1074" s="114">
        <v>24</v>
      </c>
      <c r="N1074" s="150">
        <f t="shared" si="454"/>
        <v>2.910676408201744</v>
      </c>
      <c r="O1074" s="149">
        <v>247</v>
      </c>
      <c r="P1074" s="130">
        <f t="shared" si="452"/>
        <v>2.910676408201744</v>
      </c>
      <c r="Q1074" s="131">
        <f t="shared" si="453"/>
        <v>247</v>
      </c>
      <c r="R1074" s="120"/>
      <c r="S1074" s="121">
        <f t="shared" si="432"/>
        <v>0</v>
      </c>
      <c r="T1074" s="122">
        <f t="shared" si="433"/>
        <v>0</v>
      </c>
      <c r="U1074" s="123"/>
      <c r="V1074" s="124" t="s">
        <v>2455</v>
      </c>
      <c r="W1074" s="114" t="s">
        <v>2487</v>
      </c>
      <c r="X1074" s="115" t="s">
        <v>2464</v>
      </c>
      <c r="Y1074" s="115" t="s">
        <v>3051</v>
      </c>
      <c r="Z1074" s="115" t="s">
        <v>3020</v>
      </c>
      <c r="AA1074" s="125" t="s">
        <v>2463</v>
      </c>
    </row>
    <row r="1075" spans="1:27" s="172" customFormat="1" x14ac:dyDescent="0.35">
      <c r="A1075" s="157">
        <v>48</v>
      </c>
      <c r="B1075" s="158" t="s">
        <v>3173</v>
      </c>
      <c r="C1075" s="159" t="s">
        <v>208</v>
      </c>
      <c r="D1075" s="158" t="s">
        <v>1469</v>
      </c>
      <c r="E1075" s="173" t="s">
        <v>1961</v>
      </c>
      <c r="F1075" s="173" t="s">
        <v>1962</v>
      </c>
      <c r="G1075" s="173" t="s">
        <v>3459</v>
      </c>
      <c r="H1075" s="174" t="s">
        <v>3432</v>
      </c>
      <c r="I1075" s="175"/>
      <c r="J1075" s="175"/>
      <c r="K1075" s="175"/>
      <c r="L1075" s="163" t="s">
        <v>2452</v>
      </c>
      <c r="M1075" s="163">
        <v>24</v>
      </c>
      <c r="N1075" s="49">
        <f t="shared" si="454"/>
        <v>2.910676408201744</v>
      </c>
      <c r="O1075" s="47">
        <v>247</v>
      </c>
      <c r="P1075" s="176">
        <f t="shared" si="452"/>
        <v>2.910676408201744</v>
      </c>
      <c r="Q1075" s="177">
        <f t="shared" si="453"/>
        <v>247</v>
      </c>
      <c r="R1075" s="166"/>
      <c r="S1075" s="167">
        <f t="shared" si="432"/>
        <v>0</v>
      </c>
      <c r="T1075" s="168">
        <f t="shared" si="433"/>
        <v>0</v>
      </c>
      <c r="U1075" s="169"/>
      <c r="V1075" s="170" t="s">
        <v>2455</v>
      </c>
      <c r="W1075" s="169"/>
      <c r="X1075" s="160"/>
      <c r="Y1075" s="160"/>
      <c r="Z1075" s="160"/>
      <c r="AA1075" s="171" t="s">
        <v>2463</v>
      </c>
    </row>
    <row r="1076" spans="1:27" s="126" customFormat="1" hidden="1" x14ac:dyDescent="0.35">
      <c r="A1076" s="144">
        <v>0</v>
      </c>
      <c r="B1076" s="109" t="s">
        <v>1966</v>
      </c>
      <c r="C1076" s="110" t="s">
        <v>208</v>
      </c>
      <c r="D1076" s="109" t="s">
        <v>1469</v>
      </c>
      <c r="E1076" s="111" t="s">
        <v>1961</v>
      </c>
      <c r="F1076" s="111" t="s">
        <v>1962</v>
      </c>
      <c r="G1076" s="111" t="s">
        <v>1967</v>
      </c>
      <c r="H1076" s="112" t="s">
        <v>1472</v>
      </c>
      <c r="I1076" s="113" t="s">
        <v>45</v>
      </c>
      <c r="J1076" s="113"/>
      <c r="K1076" s="113" t="s">
        <v>45</v>
      </c>
      <c r="L1076" s="114" t="s">
        <v>2452</v>
      </c>
      <c r="M1076" s="114">
        <v>24</v>
      </c>
      <c r="N1076" s="150">
        <f t="shared" si="454"/>
        <v>2.910676408201744</v>
      </c>
      <c r="O1076" s="149">
        <v>247</v>
      </c>
      <c r="P1076" s="130">
        <f t="shared" si="452"/>
        <v>2.910676408201744</v>
      </c>
      <c r="Q1076" s="131">
        <f t="shared" si="453"/>
        <v>247</v>
      </c>
      <c r="R1076" s="120"/>
      <c r="S1076" s="121">
        <f t="shared" si="432"/>
        <v>0</v>
      </c>
      <c r="T1076" s="122">
        <f t="shared" si="433"/>
        <v>0</v>
      </c>
      <c r="U1076" s="123"/>
      <c r="V1076" s="124" t="s">
        <v>2455</v>
      </c>
      <c r="W1076" s="114" t="s">
        <v>2487</v>
      </c>
      <c r="X1076" s="115" t="s">
        <v>2464</v>
      </c>
      <c r="Y1076" s="115" t="s">
        <v>3051</v>
      </c>
      <c r="Z1076" s="115" t="s">
        <v>3021</v>
      </c>
      <c r="AA1076" s="125" t="s">
        <v>2463</v>
      </c>
    </row>
    <row r="1077" spans="1:27" s="126" customFormat="1" hidden="1" x14ac:dyDescent="0.35">
      <c r="A1077" s="144">
        <v>0</v>
      </c>
      <c r="B1077" s="109" t="s">
        <v>1968</v>
      </c>
      <c r="C1077" s="110" t="s">
        <v>208</v>
      </c>
      <c r="D1077" s="109" t="s">
        <v>1469</v>
      </c>
      <c r="E1077" s="111" t="s">
        <v>1961</v>
      </c>
      <c r="F1077" s="111" t="s">
        <v>1962</v>
      </c>
      <c r="G1077" s="111" t="s">
        <v>1969</v>
      </c>
      <c r="H1077" s="112" t="s">
        <v>1472</v>
      </c>
      <c r="I1077" s="113" t="s">
        <v>45</v>
      </c>
      <c r="J1077" s="113"/>
      <c r="K1077" s="113" t="s">
        <v>45</v>
      </c>
      <c r="L1077" s="114" t="s">
        <v>2452</v>
      </c>
      <c r="M1077" s="114">
        <v>24</v>
      </c>
      <c r="N1077" s="150">
        <f t="shared" si="454"/>
        <v>2.910676408201744</v>
      </c>
      <c r="O1077" s="149">
        <v>247</v>
      </c>
      <c r="P1077" s="130">
        <f t="shared" si="452"/>
        <v>2.910676408201744</v>
      </c>
      <c r="Q1077" s="131">
        <f t="shared" si="453"/>
        <v>247</v>
      </c>
      <c r="R1077" s="120"/>
      <c r="S1077" s="121">
        <f t="shared" si="432"/>
        <v>0</v>
      </c>
      <c r="T1077" s="122">
        <f t="shared" si="433"/>
        <v>0</v>
      </c>
      <c r="U1077" s="123"/>
      <c r="V1077" s="124" t="s">
        <v>2455</v>
      </c>
      <c r="W1077" s="114" t="s">
        <v>2487</v>
      </c>
      <c r="X1077" s="115" t="s">
        <v>2464</v>
      </c>
      <c r="Y1077" s="115" t="s">
        <v>3051</v>
      </c>
      <c r="Z1077" s="115" t="s">
        <v>3022</v>
      </c>
      <c r="AA1077" s="125" t="s">
        <v>2463</v>
      </c>
    </row>
    <row r="1078" spans="1:27" s="172" customFormat="1" x14ac:dyDescent="0.35">
      <c r="A1078" s="157" t="s">
        <v>3900</v>
      </c>
      <c r="B1078" s="158" t="s">
        <v>3176</v>
      </c>
      <c r="C1078" s="159" t="s">
        <v>208</v>
      </c>
      <c r="D1078" s="158" t="s">
        <v>1469</v>
      </c>
      <c r="E1078" s="173" t="s">
        <v>1961</v>
      </c>
      <c r="F1078" s="173" t="s">
        <v>1962</v>
      </c>
      <c r="G1078" s="173" t="s">
        <v>3460</v>
      </c>
      <c r="H1078" s="174" t="s">
        <v>3432</v>
      </c>
      <c r="I1078" s="175"/>
      <c r="J1078" s="175"/>
      <c r="K1078" s="175"/>
      <c r="L1078" s="163" t="s">
        <v>2452</v>
      </c>
      <c r="M1078" s="163">
        <v>24</v>
      </c>
      <c r="N1078" s="49">
        <f t="shared" si="454"/>
        <v>2.910676408201744</v>
      </c>
      <c r="O1078" s="47">
        <v>247</v>
      </c>
      <c r="P1078" s="176">
        <f t="shared" si="452"/>
        <v>2.910676408201744</v>
      </c>
      <c r="Q1078" s="177">
        <f t="shared" si="453"/>
        <v>247</v>
      </c>
      <c r="R1078" s="166"/>
      <c r="S1078" s="167">
        <f t="shared" si="432"/>
        <v>0</v>
      </c>
      <c r="T1078" s="168">
        <f t="shared" si="433"/>
        <v>0</v>
      </c>
      <c r="U1078" s="169"/>
      <c r="V1078" s="170" t="s">
        <v>2455</v>
      </c>
      <c r="W1078" s="169"/>
      <c r="X1078" s="160"/>
      <c r="Y1078" s="160"/>
      <c r="Z1078" s="160"/>
      <c r="AA1078" s="171" t="s">
        <v>2463</v>
      </c>
    </row>
    <row r="1079" spans="1:27" s="172" customFormat="1" x14ac:dyDescent="0.35">
      <c r="A1079" s="157" t="s">
        <v>3900</v>
      </c>
      <c r="B1079" s="158" t="s">
        <v>3177</v>
      </c>
      <c r="C1079" s="159" t="s">
        <v>208</v>
      </c>
      <c r="D1079" s="158" t="s">
        <v>1469</v>
      </c>
      <c r="E1079" s="173" t="s">
        <v>1961</v>
      </c>
      <c r="F1079" s="173" t="s">
        <v>1962</v>
      </c>
      <c r="G1079" s="173" t="s">
        <v>3461</v>
      </c>
      <c r="H1079" s="174" t="s">
        <v>3432</v>
      </c>
      <c r="I1079" s="175"/>
      <c r="J1079" s="175"/>
      <c r="K1079" s="175"/>
      <c r="L1079" s="163" t="s">
        <v>2452</v>
      </c>
      <c r="M1079" s="163">
        <v>24</v>
      </c>
      <c r="N1079" s="49">
        <f t="shared" si="454"/>
        <v>2.910676408201744</v>
      </c>
      <c r="O1079" s="47">
        <v>247</v>
      </c>
      <c r="P1079" s="176">
        <f t="shared" si="452"/>
        <v>2.910676408201744</v>
      </c>
      <c r="Q1079" s="177">
        <f t="shared" si="453"/>
        <v>247</v>
      </c>
      <c r="R1079" s="166"/>
      <c r="S1079" s="167">
        <f t="shared" si="432"/>
        <v>0</v>
      </c>
      <c r="T1079" s="168">
        <f t="shared" si="433"/>
        <v>0</v>
      </c>
      <c r="U1079" s="169"/>
      <c r="V1079" s="170" t="s">
        <v>2455</v>
      </c>
      <c r="W1079" s="169"/>
      <c r="X1079" s="160"/>
      <c r="Y1079" s="160"/>
      <c r="Z1079" s="160"/>
      <c r="AA1079" s="171" t="s">
        <v>2463</v>
      </c>
    </row>
    <row r="1080" spans="1:27" s="126" customFormat="1" hidden="1" x14ac:dyDescent="0.35">
      <c r="A1080" s="144">
        <v>0</v>
      </c>
      <c r="B1080" s="109" t="s">
        <v>1970</v>
      </c>
      <c r="C1080" s="110" t="s">
        <v>208</v>
      </c>
      <c r="D1080" s="109" t="s">
        <v>1469</v>
      </c>
      <c r="E1080" s="111" t="s">
        <v>1961</v>
      </c>
      <c r="F1080" s="111" t="s">
        <v>1962</v>
      </c>
      <c r="G1080" s="111" t="s">
        <v>1971</v>
      </c>
      <c r="H1080" s="112" t="s">
        <v>1472</v>
      </c>
      <c r="I1080" s="113" t="s">
        <v>45</v>
      </c>
      <c r="J1080" s="113"/>
      <c r="K1080" s="113" t="s">
        <v>45</v>
      </c>
      <c r="L1080" s="114" t="s">
        <v>2452</v>
      </c>
      <c r="M1080" s="114">
        <v>24</v>
      </c>
      <c r="N1080" s="150">
        <f t="shared" si="454"/>
        <v>2.910676408201744</v>
      </c>
      <c r="O1080" s="149">
        <v>247</v>
      </c>
      <c r="P1080" s="130">
        <f t="shared" si="452"/>
        <v>2.910676408201744</v>
      </c>
      <c r="Q1080" s="131">
        <f t="shared" si="453"/>
        <v>247</v>
      </c>
      <c r="R1080" s="120"/>
      <c r="S1080" s="121">
        <f t="shared" si="432"/>
        <v>0</v>
      </c>
      <c r="T1080" s="122">
        <f t="shared" si="433"/>
        <v>0</v>
      </c>
      <c r="U1080" s="123"/>
      <c r="V1080" s="124" t="s">
        <v>2455</v>
      </c>
      <c r="W1080" s="114" t="s">
        <v>2487</v>
      </c>
      <c r="X1080" s="115" t="s">
        <v>2464</v>
      </c>
      <c r="Y1080" s="115" t="s">
        <v>3051</v>
      </c>
      <c r="Z1080" s="115" t="s">
        <v>3023</v>
      </c>
      <c r="AA1080" s="125" t="s">
        <v>2463</v>
      </c>
    </row>
    <row r="1081" spans="1:27" s="172" customFormat="1" x14ac:dyDescent="0.35">
      <c r="A1081" s="157" t="s">
        <v>3900</v>
      </c>
      <c r="B1081" s="158" t="s">
        <v>3175</v>
      </c>
      <c r="C1081" s="159" t="s">
        <v>208</v>
      </c>
      <c r="D1081" s="158" t="s">
        <v>1469</v>
      </c>
      <c r="E1081" s="173" t="s">
        <v>1961</v>
      </c>
      <c r="F1081" s="173" t="s">
        <v>1962</v>
      </c>
      <c r="G1081" s="173" t="s">
        <v>3462</v>
      </c>
      <c r="H1081" s="174" t="s">
        <v>3432</v>
      </c>
      <c r="I1081" s="175"/>
      <c r="J1081" s="175"/>
      <c r="K1081" s="175"/>
      <c r="L1081" s="163" t="s">
        <v>2452</v>
      </c>
      <c r="M1081" s="163">
        <v>24</v>
      </c>
      <c r="N1081" s="49">
        <f t="shared" si="454"/>
        <v>2.910676408201744</v>
      </c>
      <c r="O1081" s="47">
        <v>247</v>
      </c>
      <c r="P1081" s="176">
        <f t="shared" si="452"/>
        <v>2.910676408201744</v>
      </c>
      <c r="Q1081" s="177">
        <f t="shared" si="453"/>
        <v>247</v>
      </c>
      <c r="R1081" s="166"/>
      <c r="S1081" s="167">
        <f t="shared" si="432"/>
        <v>0</v>
      </c>
      <c r="T1081" s="168">
        <f t="shared" si="433"/>
        <v>0</v>
      </c>
      <c r="U1081" s="169"/>
      <c r="V1081" s="170" t="s">
        <v>2455</v>
      </c>
      <c r="W1081" s="169"/>
      <c r="X1081" s="160"/>
      <c r="Y1081" s="160"/>
      <c r="Z1081" s="160"/>
      <c r="AA1081" s="171" t="s">
        <v>2463</v>
      </c>
    </row>
    <row r="1082" spans="1:27" s="126" customFormat="1" hidden="1" x14ac:dyDescent="0.35">
      <c r="A1082" s="144">
        <v>0</v>
      </c>
      <c r="B1082" s="109" t="s">
        <v>1972</v>
      </c>
      <c r="C1082" s="110" t="s">
        <v>208</v>
      </c>
      <c r="D1082" s="109" t="s">
        <v>1469</v>
      </c>
      <c r="E1082" s="111" t="s">
        <v>1973</v>
      </c>
      <c r="F1082" s="111" t="s">
        <v>1974</v>
      </c>
      <c r="G1082" s="111" t="s">
        <v>45</v>
      </c>
      <c r="H1082" s="112" t="s">
        <v>1472</v>
      </c>
      <c r="I1082" s="113" t="s">
        <v>45</v>
      </c>
      <c r="J1082" s="113"/>
      <c r="K1082" s="113" t="s">
        <v>45</v>
      </c>
      <c r="L1082" s="114" t="s">
        <v>2452</v>
      </c>
      <c r="M1082" s="114">
        <v>24</v>
      </c>
      <c r="N1082" s="151">
        <f>O1082/$R$8</f>
        <v>1.9443789771388169</v>
      </c>
      <c r="O1082" s="149">
        <v>165</v>
      </c>
      <c r="P1082" s="130">
        <f t="shared" si="452"/>
        <v>1.9443789771388169</v>
      </c>
      <c r="Q1082" s="131">
        <f t="shared" si="453"/>
        <v>165</v>
      </c>
      <c r="R1082" s="120"/>
      <c r="S1082" s="121">
        <f t="shared" si="432"/>
        <v>0</v>
      </c>
      <c r="T1082" s="122">
        <f t="shared" si="433"/>
        <v>0</v>
      </c>
      <c r="U1082" s="123"/>
      <c r="V1082" s="124" t="s">
        <v>2455</v>
      </c>
      <c r="W1082" s="123" t="s">
        <v>2487</v>
      </c>
      <c r="X1082" s="115" t="s">
        <v>2472</v>
      </c>
      <c r="Y1082" s="115"/>
      <c r="Z1082" s="115" t="s">
        <v>3024</v>
      </c>
      <c r="AA1082" s="125" t="s">
        <v>2463</v>
      </c>
    </row>
    <row r="1083" spans="1:27" customFormat="1" ht="18.5" x14ac:dyDescent="0.45">
      <c r="A1083" s="152"/>
      <c r="B1083" s="39" t="s">
        <v>36</v>
      </c>
      <c r="C1083" s="39"/>
      <c r="D1083" s="39"/>
      <c r="E1083" s="100" t="s">
        <v>1975</v>
      </c>
      <c r="F1083" s="100"/>
      <c r="G1083" s="100"/>
      <c r="H1083" s="40"/>
      <c r="I1083" s="41"/>
      <c r="J1083" s="41"/>
      <c r="K1083" s="40"/>
      <c r="L1083" s="40"/>
      <c r="M1083" s="40"/>
      <c r="N1083" s="42"/>
      <c r="O1083" s="43"/>
      <c r="P1083" s="97"/>
      <c r="Q1083" s="98"/>
      <c r="R1083" s="48"/>
      <c r="S1083" s="43"/>
      <c r="T1083" s="43"/>
      <c r="U1083" s="45"/>
      <c r="V1083" s="99"/>
      <c r="W1083" s="103"/>
      <c r="X1083" s="99"/>
      <c r="Y1083" s="99"/>
      <c r="Z1083" s="99"/>
      <c r="AA1083" s="104" t="s">
        <v>2463</v>
      </c>
    </row>
    <row r="1084" spans="1:27" s="126" customFormat="1" hidden="1" x14ac:dyDescent="0.35">
      <c r="A1084" s="144">
        <v>0</v>
      </c>
      <c r="B1084" s="109" t="s">
        <v>1976</v>
      </c>
      <c r="C1084" s="110" t="s">
        <v>208</v>
      </c>
      <c r="D1084" s="109" t="s">
        <v>1977</v>
      </c>
      <c r="E1084" s="115" t="s">
        <v>1978</v>
      </c>
      <c r="F1084" s="115" t="s">
        <v>1979</v>
      </c>
      <c r="G1084" s="115" t="s">
        <v>45</v>
      </c>
      <c r="H1084" s="116" t="s">
        <v>98</v>
      </c>
      <c r="I1084" s="117" t="s">
        <v>45</v>
      </c>
      <c r="J1084" s="117"/>
      <c r="K1084" s="117" t="s">
        <v>45</v>
      </c>
      <c r="L1084" s="114" t="s">
        <v>2452</v>
      </c>
      <c r="M1084" s="114">
        <v>5</v>
      </c>
      <c r="N1084" s="150">
        <f t="shared" si="454"/>
        <v>4.0537355644591093</v>
      </c>
      <c r="O1084" s="149">
        <v>344</v>
      </c>
      <c r="P1084" s="130">
        <f t="shared" si="452"/>
        <v>4.0537355644591093</v>
      </c>
      <c r="Q1084" s="131">
        <f t="shared" si="453"/>
        <v>344</v>
      </c>
      <c r="R1084" s="120"/>
      <c r="S1084" s="121">
        <f t="shared" si="432"/>
        <v>0</v>
      </c>
      <c r="T1084" s="122">
        <f t="shared" si="433"/>
        <v>0</v>
      </c>
      <c r="U1084" s="123" t="s">
        <v>36</v>
      </c>
      <c r="V1084" s="124" t="s">
        <v>2455</v>
      </c>
      <c r="W1084" s="114"/>
      <c r="X1084" s="115" t="s">
        <v>2469</v>
      </c>
      <c r="Y1084" s="115"/>
      <c r="Z1084" s="115" t="s">
        <v>45</v>
      </c>
      <c r="AA1084" s="125" t="s">
        <v>2463</v>
      </c>
    </row>
    <row r="1085" spans="1:27" s="172" customFormat="1" x14ac:dyDescent="0.35">
      <c r="A1085" s="157">
        <v>9</v>
      </c>
      <c r="B1085" s="158" t="s">
        <v>1980</v>
      </c>
      <c r="C1085" s="159" t="s">
        <v>208</v>
      </c>
      <c r="D1085" s="158" t="s">
        <v>1977</v>
      </c>
      <c r="E1085" s="160" t="s">
        <v>1981</v>
      </c>
      <c r="F1085" s="160" t="s">
        <v>1982</v>
      </c>
      <c r="G1085" s="160" t="s">
        <v>1983</v>
      </c>
      <c r="H1085" s="161" t="s">
        <v>98</v>
      </c>
      <c r="I1085" s="162" t="s">
        <v>45</v>
      </c>
      <c r="J1085" s="162"/>
      <c r="K1085" s="162" t="s">
        <v>45</v>
      </c>
      <c r="L1085" s="163" t="s">
        <v>2452</v>
      </c>
      <c r="M1085" s="163">
        <v>5</v>
      </c>
      <c r="N1085" s="49">
        <f t="shared" si="454"/>
        <v>5.2557152957812869</v>
      </c>
      <c r="O1085" s="47">
        <v>446</v>
      </c>
      <c r="P1085" s="176">
        <f t="shared" si="452"/>
        <v>5.2557152957812869</v>
      </c>
      <c r="Q1085" s="177">
        <f t="shared" si="453"/>
        <v>446</v>
      </c>
      <c r="R1085" s="166"/>
      <c r="S1085" s="167">
        <f t="shared" si="432"/>
        <v>0</v>
      </c>
      <c r="T1085" s="168">
        <f t="shared" si="433"/>
        <v>0</v>
      </c>
      <c r="U1085" s="169" t="s">
        <v>36</v>
      </c>
      <c r="V1085" s="170" t="s">
        <v>2455</v>
      </c>
      <c r="W1085" s="169"/>
      <c r="X1085" s="160" t="s">
        <v>2485</v>
      </c>
      <c r="Y1085" s="160"/>
      <c r="Z1085" s="160" t="s">
        <v>45</v>
      </c>
      <c r="AA1085" s="171" t="s">
        <v>2463</v>
      </c>
    </row>
    <row r="1086" spans="1:27" s="126" customFormat="1" hidden="1" x14ac:dyDescent="0.35">
      <c r="A1086" s="144">
        <v>0</v>
      </c>
      <c r="B1086" s="109" t="s">
        <v>1984</v>
      </c>
      <c r="C1086" s="127" t="s">
        <v>208</v>
      </c>
      <c r="D1086" s="109" t="s">
        <v>1977</v>
      </c>
      <c r="E1086" s="115" t="s">
        <v>1981</v>
      </c>
      <c r="F1086" s="115" t="s">
        <v>1982</v>
      </c>
      <c r="G1086" s="115" t="s">
        <v>1985</v>
      </c>
      <c r="H1086" s="116" t="s">
        <v>98</v>
      </c>
      <c r="I1086" s="117" t="s">
        <v>45</v>
      </c>
      <c r="J1086" s="117"/>
      <c r="K1086" s="117" t="s">
        <v>45</v>
      </c>
      <c r="L1086" s="114" t="s">
        <v>2452</v>
      </c>
      <c r="M1086" s="114">
        <v>5</v>
      </c>
      <c r="N1086" s="151">
        <f t="shared" si="454"/>
        <v>4.2776337497053971</v>
      </c>
      <c r="O1086" s="149">
        <v>363</v>
      </c>
      <c r="P1086" s="135">
        <f t="shared" si="452"/>
        <v>4.2776337497053971</v>
      </c>
      <c r="Q1086" s="136">
        <f t="shared" si="453"/>
        <v>363</v>
      </c>
      <c r="R1086" s="120"/>
      <c r="S1086" s="121">
        <f t="shared" si="432"/>
        <v>0</v>
      </c>
      <c r="T1086" s="122">
        <f t="shared" si="433"/>
        <v>0</v>
      </c>
      <c r="U1086" s="129" t="s">
        <v>36</v>
      </c>
      <c r="V1086" s="124" t="s">
        <v>2455</v>
      </c>
      <c r="W1086" s="129"/>
      <c r="X1086" s="115" t="s">
        <v>2485</v>
      </c>
      <c r="Y1086" s="115"/>
      <c r="Z1086" s="115" t="s">
        <v>45</v>
      </c>
      <c r="AA1086" s="125" t="s">
        <v>2463</v>
      </c>
    </row>
    <row r="1087" spans="1:27" s="172" customFormat="1" x14ac:dyDescent="0.35">
      <c r="A1087" s="157">
        <v>5</v>
      </c>
      <c r="B1087" s="158" t="s">
        <v>1986</v>
      </c>
      <c r="C1087" s="159" t="s">
        <v>39</v>
      </c>
      <c r="D1087" s="158" t="s">
        <v>1977</v>
      </c>
      <c r="E1087" s="160" t="s">
        <v>1981</v>
      </c>
      <c r="F1087" s="160" t="s">
        <v>1982</v>
      </c>
      <c r="G1087" s="160" t="s">
        <v>1987</v>
      </c>
      <c r="H1087" s="161" t="s">
        <v>98</v>
      </c>
      <c r="I1087" s="162" t="s">
        <v>45</v>
      </c>
      <c r="J1087" s="162"/>
      <c r="K1087" s="162" t="s">
        <v>45</v>
      </c>
      <c r="L1087" s="163" t="s">
        <v>2453</v>
      </c>
      <c r="M1087" s="163">
        <v>5</v>
      </c>
      <c r="N1087" s="46">
        <v>13.67</v>
      </c>
      <c r="O1087" s="47">
        <f t="shared" ref="O1087:O1089" si="455">N1087*$R$8</f>
        <v>1160.0362</v>
      </c>
      <c r="P1087" s="164">
        <f t="shared" ref="P1087:P1089" si="456">IF($R$9="-",N1087,IF($R$9="в кассу предприятия",N1087,IF($R$9="на р/счет.",N1087*1.075,"-")))</f>
        <v>13.67</v>
      </c>
      <c r="Q1087" s="165">
        <f t="shared" ref="Q1087:Q1089" si="457">IF($R$9="-",O1087,IF($R$9="в кассу предприятия",O1087,IF($R$9="на р/счет.",O1087*1.075,"-")))</f>
        <v>1160.0362</v>
      </c>
      <c r="R1087" s="166"/>
      <c r="S1087" s="167">
        <f t="shared" si="432"/>
        <v>0</v>
      </c>
      <c r="T1087" s="168">
        <f t="shared" si="433"/>
        <v>0</v>
      </c>
      <c r="U1087" s="169"/>
      <c r="V1087" s="170" t="s">
        <v>2455</v>
      </c>
      <c r="W1087" s="169"/>
      <c r="X1087" s="160" t="s">
        <v>2485</v>
      </c>
      <c r="Y1087" s="160"/>
      <c r="Z1087" s="160" t="s">
        <v>3025</v>
      </c>
      <c r="AA1087" s="171" t="s">
        <v>2463</v>
      </c>
    </row>
    <row r="1088" spans="1:27" s="172" customFormat="1" x14ac:dyDescent="0.35">
      <c r="A1088" s="157">
        <v>25</v>
      </c>
      <c r="B1088" s="158" t="s">
        <v>1988</v>
      </c>
      <c r="C1088" s="159" t="s">
        <v>39</v>
      </c>
      <c r="D1088" s="158" t="s">
        <v>1977</v>
      </c>
      <c r="E1088" s="160" t="s">
        <v>1981</v>
      </c>
      <c r="F1088" s="160" t="s">
        <v>1982</v>
      </c>
      <c r="G1088" s="160" t="s">
        <v>1989</v>
      </c>
      <c r="H1088" s="161" t="s">
        <v>98</v>
      </c>
      <c r="I1088" s="162" t="s">
        <v>45</v>
      </c>
      <c r="J1088" s="162"/>
      <c r="K1088" s="162" t="s">
        <v>45</v>
      </c>
      <c r="L1088" s="163" t="s">
        <v>2453</v>
      </c>
      <c r="M1088" s="163">
        <v>5</v>
      </c>
      <c r="N1088" s="46">
        <v>14.08</v>
      </c>
      <c r="O1088" s="47">
        <f t="shared" si="455"/>
        <v>1194.8288</v>
      </c>
      <c r="P1088" s="164">
        <f t="shared" si="456"/>
        <v>14.08</v>
      </c>
      <c r="Q1088" s="165">
        <f t="shared" si="457"/>
        <v>1194.8288</v>
      </c>
      <c r="R1088" s="166"/>
      <c r="S1088" s="167">
        <f t="shared" si="432"/>
        <v>0</v>
      </c>
      <c r="T1088" s="168">
        <f t="shared" si="433"/>
        <v>0</v>
      </c>
      <c r="U1088" s="169"/>
      <c r="V1088" s="170" t="s">
        <v>2455</v>
      </c>
      <c r="W1088" s="169"/>
      <c r="X1088" s="160" t="s">
        <v>2485</v>
      </c>
      <c r="Y1088" s="160"/>
      <c r="Z1088" s="160" t="s">
        <v>3025</v>
      </c>
      <c r="AA1088" s="171" t="s">
        <v>2463</v>
      </c>
    </row>
    <row r="1089" spans="1:27" s="126" customFormat="1" hidden="1" x14ac:dyDescent="0.35">
      <c r="A1089" s="144">
        <v>0</v>
      </c>
      <c r="B1089" s="109" t="s">
        <v>1990</v>
      </c>
      <c r="C1089" s="110" t="s">
        <v>39</v>
      </c>
      <c r="D1089" s="109" t="s">
        <v>1977</v>
      </c>
      <c r="E1089" s="115" t="s">
        <v>1981</v>
      </c>
      <c r="F1089" s="115" t="s">
        <v>1982</v>
      </c>
      <c r="G1089" s="115" t="s">
        <v>1991</v>
      </c>
      <c r="H1089" s="116" t="s">
        <v>98</v>
      </c>
      <c r="I1089" s="117" t="s">
        <v>45</v>
      </c>
      <c r="J1089" s="117"/>
      <c r="K1089" s="117" t="s">
        <v>45</v>
      </c>
      <c r="L1089" s="114" t="s">
        <v>2453</v>
      </c>
      <c r="M1089" s="114">
        <v>5</v>
      </c>
      <c r="N1089" s="148">
        <v>14.299999999999999</v>
      </c>
      <c r="O1089" s="149">
        <f t="shared" si="455"/>
        <v>1213.4979999999998</v>
      </c>
      <c r="P1089" s="118">
        <f t="shared" si="456"/>
        <v>14.299999999999999</v>
      </c>
      <c r="Q1089" s="119">
        <f t="shared" si="457"/>
        <v>1213.4979999999998</v>
      </c>
      <c r="R1089" s="120"/>
      <c r="S1089" s="121">
        <f t="shared" si="432"/>
        <v>0</v>
      </c>
      <c r="T1089" s="122">
        <f t="shared" si="433"/>
        <v>0</v>
      </c>
      <c r="U1089" s="123"/>
      <c r="V1089" s="124" t="s">
        <v>2455</v>
      </c>
      <c r="W1089" s="114"/>
      <c r="X1089" s="115" t="s">
        <v>3026</v>
      </c>
      <c r="Y1089" s="115" t="s">
        <v>3027</v>
      </c>
      <c r="Z1089" s="115" t="s">
        <v>3028</v>
      </c>
      <c r="AA1089" s="125" t="s">
        <v>2463</v>
      </c>
    </row>
    <row r="1090" spans="1:27" s="172" customFormat="1" x14ac:dyDescent="0.35">
      <c r="A1090" s="157">
        <v>19</v>
      </c>
      <c r="B1090" s="158" t="s">
        <v>1992</v>
      </c>
      <c r="C1090" s="159" t="s">
        <v>208</v>
      </c>
      <c r="D1090" s="158" t="s">
        <v>1977</v>
      </c>
      <c r="E1090" s="160" t="s">
        <v>1981</v>
      </c>
      <c r="F1090" s="160" t="s">
        <v>1982</v>
      </c>
      <c r="G1090" s="160" t="s">
        <v>1993</v>
      </c>
      <c r="H1090" s="161" t="s">
        <v>98</v>
      </c>
      <c r="I1090" s="162" t="s">
        <v>45</v>
      </c>
      <c r="J1090" s="162"/>
      <c r="K1090" s="162" t="s">
        <v>45</v>
      </c>
      <c r="L1090" s="163" t="s">
        <v>2452</v>
      </c>
      <c r="M1090" s="163">
        <v>5</v>
      </c>
      <c r="N1090" s="49">
        <f>O1090/$R$8</f>
        <v>7.3061513080367666</v>
      </c>
      <c r="O1090" s="47">
        <v>620</v>
      </c>
      <c r="P1090" s="176">
        <f>IF($R$9="-",N1090,IF($R$9="в кассу предприятия",N1090,IF($R$9="на р/счет.",N1090*1.075,"-")))</f>
        <v>7.3061513080367666</v>
      </c>
      <c r="Q1090" s="177">
        <f>IF($R$9="-",O1090,IF($R$9="в кассу предприятия",O1090,IF($R$9="на р/счет.",O1090*1.075,"-")))</f>
        <v>620</v>
      </c>
      <c r="R1090" s="166"/>
      <c r="S1090" s="167">
        <f t="shared" si="432"/>
        <v>0</v>
      </c>
      <c r="T1090" s="168">
        <f t="shared" si="433"/>
        <v>0</v>
      </c>
      <c r="U1090" s="169" t="s">
        <v>36</v>
      </c>
      <c r="V1090" s="170" t="s">
        <v>2455</v>
      </c>
      <c r="W1090" s="169"/>
      <c r="X1090" s="160" t="s">
        <v>2485</v>
      </c>
      <c r="Y1090" s="160"/>
      <c r="Z1090" s="160" t="s">
        <v>45</v>
      </c>
      <c r="AA1090" s="171" t="s">
        <v>2463</v>
      </c>
    </row>
    <row r="1091" spans="1:27" s="126" customFormat="1" hidden="1" x14ac:dyDescent="0.35">
      <c r="A1091" s="144">
        <v>0</v>
      </c>
      <c r="B1091" s="109" t="s">
        <v>1994</v>
      </c>
      <c r="C1091" s="110" t="s">
        <v>39</v>
      </c>
      <c r="D1091" s="109" t="s">
        <v>1977</v>
      </c>
      <c r="E1091" s="115" t="s">
        <v>1981</v>
      </c>
      <c r="F1091" s="115" t="s">
        <v>1982</v>
      </c>
      <c r="G1091" s="115" t="s">
        <v>1995</v>
      </c>
      <c r="H1091" s="116" t="s">
        <v>98</v>
      </c>
      <c r="I1091" s="117" t="s">
        <v>45</v>
      </c>
      <c r="J1091" s="117"/>
      <c r="K1091" s="117" t="s">
        <v>45</v>
      </c>
      <c r="L1091" s="114" t="s">
        <v>2453</v>
      </c>
      <c r="M1091" s="114">
        <v>5</v>
      </c>
      <c r="N1091" s="148">
        <v>13.67</v>
      </c>
      <c r="O1091" s="149">
        <f t="shared" ref="O1091:O1095" si="458">N1091*$R$8</f>
        <v>1160.0362</v>
      </c>
      <c r="P1091" s="118">
        <f t="shared" ref="P1091:P1095" si="459">IF($R$9="-",N1091,IF($R$9="в кассу предприятия",N1091,IF($R$9="на р/счет.",N1091*1.075,"-")))</f>
        <v>13.67</v>
      </c>
      <c r="Q1091" s="119">
        <f t="shared" ref="Q1091:Q1095" si="460">IF($R$9="-",O1091,IF($R$9="в кассу предприятия",O1091,IF($R$9="на р/счет.",O1091*1.075,"-")))</f>
        <v>1160.0362</v>
      </c>
      <c r="R1091" s="120"/>
      <c r="S1091" s="121">
        <f t="shared" si="432"/>
        <v>0</v>
      </c>
      <c r="T1091" s="122">
        <f t="shared" si="433"/>
        <v>0</v>
      </c>
      <c r="U1091" s="123"/>
      <c r="V1091" s="124" t="s">
        <v>2455</v>
      </c>
      <c r="W1091" s="114"/>
      <c r="X1091" s="115" t="s">
        <v>2485</v>
      </c>
      <c r="Y1091" s="115"/>
      <c r="Z1091" s="115" t="s">
        <v>3025</v>
      </c>
      <c r="AA1091" s="125" t="s">
        <v>2463</v>
      </c>
    </row>
    <row r="1092" spans="1:27" s="172" customFormat="1" x14ac:dyDescent="0.35">
      <c r="A1092" s="157">
        <v>25</v>
      </c>
      <c r="B1092" s="158" t="s">
        <v>1996</v>
      </c>
      <c r="C1092" s="159" t="s">
        <v>39</v>
      </c>
      <c r="D1092" s="158" t="s">
        <v>1977</v>
      </c>
      <c r="E1092" s="160" t="s">
        <v>1981</v>
      </c>
      <c r="F1092" s="160" t="s">
        <v>1982</v>
      </c>
      <c r="G1092" s="160" t="s">
        <v>1997</v>
      </c>
      <c r="H1092" s="161" t="s">
        <v>98</v>
      </c>
      <c r="I1092" s="162" t="s">
        <v>45</v>
      </c>
      <c r="J1092" s="162"/>
      <c r="K1092" s="162" t="s">
        <v>45</v>
      </c>
      <c r="L1092" s="163" t="s">
        <v>2453</v>
      </c>
      <c r="M1092" s="163">
        <v>5</v>
      </c>
      <c r="N1092" s="46">
        <v>13.67</v>
      </c>
      <c r="O1092" s="47">
        <f t="shared" si="458"/>
        <v>1160.0362</v>
      </c>
      <c r="P1092" s="164">
        <f t="shared" si="459"/>
        <v>13.67</v>
      </c>
      <c r="Q1092" s="165">
        <f t="shared" si="460"/>
        <v>1160.0362</v>
      </c>
      <c r="R1092" s="166"/>
      <c r="S1092" s="167">
        <f t="shared" si="432"/>
        <v>0</v>
      </c>
      <c r="T1092" s="168">
        <f t="shared" si="433"/>
        <v>0</v>
      </c>
      <c r="U1092" s="169"/>
      <c r="V1092" s="170" t="s">
        <v>2455</v>
      </c>
      <c r="W1092" s="169"/>
      <c r="X1092" s="160" t="s">
        <v>2469</v>
      </c>
      <c r="Y1092" s="160"/>
      <c r="Z1092" s="160" t="s">
        <v>3025</v>
      </c>
      <c r="AA1092" s="171" t="s">
        <v>2463</v>
      </c>
    </row>
    <row r="1093" spans="1:27" s="172" customFormat="1" x14ac:dyDescent="0.35">
      <c r="A1093" s="157">
        <v>25</v>
      </c>
      <c r="B1093" s="158" t="s">
        <v>1998</v>
      </c>
      <c r="C1093" s="159" t="s">
        <v>39</v>
      </c>
      <c r="D1093" s="158" t="s">
        <v>1977</v>
      </c>
      <c r="E1093" s="160" t="s">
        <v>1981</v>
      </c>
      <c r="F1093" s="160" t="s">
        <v>1982</v>
      </c>
      <c r="G1093" s="160" t="s">
        <v>1999</v>
      </c>
      <c r="H1093" s="161" t="s">
        <v>98</v>
      </c>
      <c r="I1093" s="162" t="s">
        <v>45</v>
      </c>
      <c r="J1093" s="162"/>
      <c r="K1093" s="162" t="s">
        <v>45</v>
      </c>
      <c r="L1093" s="163" t="s">
        <v>2453</v>
      </c>
      <c r="M1093" s="163">
        <v>5</v>
      </c>
      <c r="N1093" s="46">
        <v>13.67</v>
      </c>
      <c r="O1093" s="47">
        <f t="shared" si="458"/>
        <v>1160.0362</v>
      </c>
      <c r="P1093" s="164">
        <f t="shared" si="459"/>
        <v>13.67</v>
      </c>
      <c r="Q1093" s="165">
        <f t="shared" si="460"/>
        <v>1160.0362</v>
      </c>
      <c r="R1093" s="166"/>
      <c r="S1093" s="167">
        <f t="shared" si="432"/>
        <v>0</v>
      </c>
      <c r="T1093" s="168">
        <f t="shared" si="433"/>
        <v>0</v>
      </c>
      <c r="U1093" s="169"/>
      <c r="V1093" s="170" t="s">
        <v>2455</v>
      </c>
      <c r="W1093" s="169"/>
      <c r="X1093" s="160" t="s">
        <v>2469</v>
      </c>
      <c r="Y1093" s="160"/>
      <c r="Z1093" s="160" t="s">
        <v>3025</v>
      </c>
      <c r="AA1093" s="171" t="s">
        <v>2463</v>
      </c>
    </row>
    <row r="1094" spans="1:27" s="172" customFormat="1" x14ac:dyDescent="0.35">
      <c r="A1094" s="157">
        <v>19</v>
      </c>
      <c r="B1094" s="158" t="s">
        <v>2000</v>
      </c>
      <c r="C1094" s="159" t="s">
        <v>39</v>
      </c>
      <c r="D1094" s="158" t="s">
        <v>1977</v>
      </c>
      <c r="E1094" s="173" t="s">
        <v>1981</v>
      </c>
      <c r="F1094" s="173" t="s">
        <v>1982</v>
      </c>
      <c r="G1094" s="173" t="s">
        <v>2001</v>
      </c>
      <c r="H1094" s="174" t="s">
        <v>98</v>
      </c>
      <c r="I1094" s="175" t="s">
        <v>45</v>
      </c>
      <c r="J1094" s="175"/>
      <c r="K1094" s="175" t="s">
        <v>45</v>
      </c>
      <c r="L1094" s="163" t="s">
        <v>2453</v>
      </c>
      <c r="M1094" s="163">
        <v>5</v>
      </c>
      <c r="N1094" s="46">
        <v>14.04</v>
      </c>
      <c r="O1094" s="47">
        <f t="shared" si="458"/>
        <v>1191.4343999999999</v>
      </c>
      <c r="P1094" s="164">
        <f t="shared" si="459"/>
        <v>14.04</v>
      </c>
      <c r="Q1094" s="165">
        <f t="shared" si="460"/>
        <v>1191.4343999999999</v>
      </c>
      <c r="R1094" s="166"/>
      <c r="S1094" s="167">
        <f t="shared" si="432"/>
        <v>0</v>
      </c>
      <c r="T1094" s="168">
        <f t="shared" si="433"/>
        <v>0</v>
      </c>
      <c r="U1094" s="169"/>
      <c r="V1094" s="170" t="s">
        <v>2455</v>
      </c>
      <c r="W1094" s="169" t="s">
        <v>2487</v>
      </c>
      <c r="X1094" s="173" t="s">
        <v>2464</v>
      </c>
      <c r="Y1094" s="160" t="s">
        <v>3027</v>
      </c>
      <c r="Z1094" s="160" t="s">
        <v>3028</v>
      </c>
      <c r="AA1094" s="171" t="s">
        <v>2463</v>
      </c>
    </row>
    <row r="1095" spans="1:27" s="172" customFormat="1" x14ac:dyDescent="0.35">
      <c r="A1095" s="157">
        <v>25</v>
      </c>
      <c r="B1095" s="158" t="s">
        <v>2002</v>
      </c>
      <c r="C1095" s="159" t="s">
        <v>39</v>
      </c>
      <c r="D1095" s="158" t="s">
        <v>1977</v>
      </c>
      <c r="E1095" s="160" t="s">
        <v>1981</v>
      </c>
      <c r="F1095" s="160" t="s">
        <v>1982</v>
      </c>
      <c r="G1095" s="160" t="s">
        <v>2003</v>
      </c>
      <c r="H1095" s="161" t="s">
        <v>98</v>
      </c>
      <c r="I1095" s="162" t="s">
        <v>45</v>
      </c>
      <c r="J1095" s="162"/>
      <c r="K1095" s="162" t="s">
        <v>45</v>
      </c>
      <c r="L1095" s="163" t="s">
        <v>2453</v>
      </c>
      <c r="M1095" s="163">
        <v>5</v>
      </c>
      <c r="N1095" s="46">
        <v>13.01</v>
      </c>
      <c r="O1095" s="47">
        <f t="shared" si="458"/>
        <v>1104.0285999999999</v>
      </c>
      <c r="P1095" s="164">
        <f t="shared" si="459"/>
        <v>13.01</v>
      </c>
      <c r="Q1095" s="165">
        <f t="shared" si="460"/>
        <v>1104.0285999999999</v>
      </c>
      <c r="R1095" s="166"/>
      <c r="S1095" s="167">
        <f t="shared" si="432"/>
        <v>0</v>
      </c>
      <c r="T1095" s="168">
        <f t="shared" si="433"/>
        <v>0</v>
      </c>
      <c r="U1095" s="169"/>
      <c r="V1095" s="170" t="s">
        <v>2455</v>
      </c>
      <c r="W1095" s="169"/>
      <c r="X1095" s="160" t="s">
        <v>2469</v>
      </c>
      <c r="Y1095" s="160"/>
      <c r="Z1095" s="160" t="s">
        <v>3025</v>
      </c>
      <c r="AA1095" s="171" t="s">
        <v>2463</v>
      </c>
    </row>
    <row r="1096" spans="1:27" s="126" customFormat="1" hidden="1" x14ac:dyDescent="0.35">
      <c r="A1096" s="144">
        <v>0</v>
      </c>
      <c r="B1096" s="109" t="s">
        <v>2004</v>
      </c>
      <c r="C1096" s="110" t="s">
        <v>208</v>
      </c>
      <c r="D1096" s="109" t="s">
        <v>1977</v>
      </c>
      <c r="E1096" s="115" t="s">
        <v>1981</v>
      </c>
      <c r="F1096" s="115" t="s">
        <v>1982</v>
      </c>
      <c r="G1096" s="115" t="s">
        <v>2003</v>
      </c>
      <c r="H1096" s="116" t="s">
        <v>98</v>
      </c>
      <c r="I1096" s="117" t="s">
        <v>45</v>
      </c>
      <c r="J1096" s="117"/>
      <c r="K1096" s="117" t="s">
        <v>45</v>
      </c>
      <c r="L1096" s="114" t="s">
        <v>2452</v>
      </c>
      <c r="M1096" s="114">
        <v>5</v>
      </c>
      <c r="N1096" s="151">
        <f>O1096/$R$8</f>
        <v>6.1748762667923636</v>
      </c>
      <c r="O1096" s="149">
        <v>524</v>
      </c>
      <c r="P1096" s="130">
        <f>IF($R$9="-",N1096,IF($R$9="в кассу предприятия",N1096,IF($R$9="на р/счет.",N1096*1.075,"-")))</f>
        <v>6.1748762667923636</v>
      </c>
      <c r="Q1096" s="131">
        <f>IF($R$9="-",O1096,IF($R$9="в кассу предприятия",O1096,IF($R$9="на р/счет.",O1096*1.075,"-")))</f>
        <v>524</v>
      </c>
      <c r="R1096" s="120"/>
      <c r="S1096" s="121">
        <f t="shared" si="432"/>
        <v>0</v>
      </c>
      <c r="T1096" s="122">
        <f t="shared" si="433"/>
        <v>0</v>
      </c>
      <c r="U1096" s="123" t="s">
        <v>36</v>
      </c>
      <c r="V1096" s="124" t="s">
        <v>2455</v>
      </c>
      <c r="W1096" s="123"/>
      <c r="X1096" s="115" t="s">
        <v>2485</v>
      </c>
      <c r="Y1096" s="115"/>
      <c r="Z1096" s="115" t="s">
        <v>45</v>
      </c>
      <c r="AA1096" s="125" t="s">
        <v>2463</v>
      </c>
    </row>
    <row r="1097" spans="1:27" s="126" customFormat="1" hidden="1" x14ac:dyDescent="0.35">
      <c r="A1097" s="144">
        <v>0</v>
      </c>
      <c r="B1097" s="109" t="s">
        <v>2005</v>
      </c>
      <c r="C1097" s="110" t="s">
        <v>39</v>
      </c>
      <c r="D1097" s="109" t="s">
        <v>1977</v>
      </c>
      <c r="E1097" s="111" t="s">
        <v>1981</v>
      </c>
      <c r="F1097" s="111" t="s">
        <v>1982</v>
      </c>
      <c r="G1097" s="111" t="s">
        <v>2006</v>
      </c>
      <c r="H1097" s="112" t="s">
        <v>98</v>
      </c>
      <c r="I1097" s="113" t="s">
        <v>45</v>
      </c>
      <c r="J1097" s="113"/>
      <c r="K1097" s="113" t="s">
        <v>45</v>
      </c>
      <c r="L1097" s="114" t="s">
        <v>2453</v>
      </c>
      <c r="M1097" s="114">
        <v>5</v>
      </c>
      <c r="N1097" s="148">
        <v>14.04</v>
      </c>
      <c r="O1097" s="149">
        <f>N1097*$R$8</f>
        <v>1191.4343999999999</v>
      </c>
      <c r="P1097" s="118">
        <f t="shared" ref="P1097:P1099" si="461">IF($R$9="-",N1097,IF($R$9="в кассу предприятия",N1097,IF($R$9="на р/счет.",N1097*1.075,"-")))</f>
        <v>14.04</v>
      </c>
      <c r="Q1097" s="119">
        <f t="shared" ref="Q1097:Q1099" si="462">IF($R$9="-",O1097,IF($R$9="в кассу предприятия",O1097,IF($R$9="на р/счет.",O1097*1.075,"-")))</f>
        <v>1191.4343999999999</v>
      </c>
      <c r="R1097" s="120"/>
      <c r="S1097" s="121">
        <f t="shared" si="432"/>
        <v>0</v>
      </c>
      <c r="T1097" s="122">
        <f t="shared" si="433"/>
        <v>0</v>
      </c>
      <c r="U1097" s="123"/>
      <c r="V1097" s="124" t="s">
        <v>2455</v>
      </c>
      <c r="W1097" s="114" t="s">
        <v>2487</v>
      </c>
      <c r="X1097" s="115" t="s">
        <v>2464</v>
      </c>
      <c r="Y1097" s="115" t="s">
        <v>3027</v>
      </c>
      <c r="Z1097" s="115" t="s">
        <v>3028</v>
      </c>
      <c r="AA1097" s="125" t="s">
        <v>2463</v>
      </c>
    </row>
    <row r="1098" spans="1:27" s="126" customFormat="1" hidden="1" x14ac:dyDescent="0.35">
      <c r="A1098" s="144">
        <v>0</v>
      </c>
      <c r="B1098" s="109" t="s">
        <v>2007</v>
      </c>
      <c r="C1098" s="110" t="s">
        <v>208</v>
      </c>
      <c r="D1098" s="109" t="s">
        <v>1977</v>
      </c>
      <c r="E1098" s="115" t="s">
        <v>1981</v>
      </c>
      <c r="F1098" s="115" t="s">
        <v>1982</v>
      </c>
      <c r="G1098" s="115" t="s">
        <v>2008</v>
      </c>
      <c r="H1098" s="116" t="s">
        <v>98</v>
      </c>
      <c r="I1098" s="117" t="s">
        <v>45</v>
      </c>
      <c r="J1098" s="117"/>
      <c r="K1098" s="117" t="s">
        <v>45</v>
      </c>
      <c r="L1098" s="114" t="s">
        <v>2452</v>
      </c>
      <c r="M1098" s="114">
        <v>5</v>
      </c>
      <c r="N1098" s="151">
        <f t="shared" ref="N1098:N1099" si="463">O1098/$R$8</f>
        <v>4.4779637049257603</v>
      </c>
      <c r="O1098" s="149">
        <v>380</v>
      </c>
      <c r="P1098" s="130">
        <f t="shared" si="461"/>
        <v>4.4779637049257603</v>
      </c>
      <c r="Q1098" s="131">
        <f t="shared" si="462"/>
        <v>380</v>
      </c>
      <c r="R1098" s="120"/>
      <c r="S1098" s="121">
        <f t="shared" si="432"/>
        <v>0</v>
      </c>
      <c r="T1098" s="122">
        <f t="shared" si="433"/>
        <v>0</v>
      </c>
      <c r="U1098" s="123" t="s">
        <v>36</v>
      </c>
      <c r="V1098" s="124" t="s">
        <v>2455</v>
      </c>
      <c r="W1098" s="123"/>
      <c r="X1098" s="115" t="s">
        <v>2485</v>
      </c>
      <c r="Y1098" s="115"/>
      <c r="Z1098" s="115" t="s">
        <v>45</v>
      </c>
      <c r="AA1098" s="125" t="s">
        <v>2463</v>
      </c>
    </row>
    <row r="1099" spans="1:27" s="126" customFormat="1" hidden="1" x14ac:dyDescent="0.35">
      <c r="A1099" s="144">
        <v>0</v>
      </c>
      <c r="B1099" s="109" t="s">
        <v>2009</v>
      </c>
      <c r="C1099" s="110" t="s">
        <v>208</v>
      </c>
      <c r="D1099" s="109" t="s">
        <v>1977</v>
      </c>
      <c r="E1099" s="115" t="s">
        <v>1981</v>
      </c>
      <c r="F1099" s="115" t="s">
        <v>1982</v>
      </c>
      <c r="G1099" s="115" t="s">
        <v>2010</v>
      </c>
      <c r="H1099" s="116" t="s">
        <v>98</v>
      </c>
      <c r="I1099" s="117" t="s">
        <v>45</v>
      </c>
      <c r="J1099" s="117"/>
      <c r="K1099" s="117" t="s">
        <v>45</v>
      </c>
      <c r="L1099" s="114" t="s">
        <v>2452</v>
      </c>
      <c r="M1099" s="114">
        <v>5</v>
      </c>
      <c r="N1099" s="49">
        <f t="shared" si="463"/>
        <v>7.3532877680886166</v>
      </c>
      <c r="O1099" s="47">
        <v>624</v>
      </c>
      <c r="P1099" s="130">
        <f t="shared" si="461"/>
        <v>7.3532877680886166</v>
      </c>
      <c r="Q1099" s="131">
        <f t="shared" si="462"/>
        <v>624</v>
      </c>
      <c r="R1099" s="120"/>
      <c r="S1099" s="121">
        <f t="shared" si="432"/>
        <v>0</v>
      </c>
      <c r="T1099" s="122">
        <f t="shared" si="433"/>
        <v>0</v>
      </c>
      <c r="U1099" s="123" t="s">
        <v>36</v>
      </c>
      <c r="V1099" s="124" t="s">
        <v>2455</v>
      </c>
      <c r="W1099" s="123"/>
      <c r="X1099" s="115" t="s">
        <v>2485</v>
      </c>
      <c r="Y1099" s="115"/>
      <c r="Z1099" s="115" t="s">
        <v>45</v>
      </c>
      <c r="AA1099" s="147" t="s">
        <v>2463</v>
      </c>
    </row>
    <row r="1100" spans="1:27" s="172" customFormat="1" x14ac:dyDescent="0.35">
      <c r="A1100" s="157">
        <v>5</v>
      </c>
      <c r="B1100" s="158" t="s">
        <v>2011</v>
      </c>
      <c r="C1100" s="159" t="s">
        <v>39</v>
      </c>
      <c r="D1100" s="158" t="s">
        <v>1977</v>
      </c>
      <c r="E1100" s="160" t="s">
        <v>1981</v>
      </c>
      <c r="F1100" s="160" t="s">
        <v>1982</v>
      </c>
      <c r="G1100" s="160" t="s">
        <v>2012</v>
      </c>
      <c r="H1100" s="161" t="s">
        <v>98</v>
      </c>
      <c r="I1100" s="162" t="s">
        <v>45</v>
      </c>
      <c r="J1100" s="162"/>
      <c r="K1100" s="162" t="s">
        <v>45</v>
      </c>
      <c r="L1100" s="163" t="s">
        <v>2453</v>
      </c>
      <c r="M1100" s="163">
        <v>5</v>
      </c>
      <c r="N1100" s="46">
        <v>13.67</v>
      </c>
      <c r="O1100" s="47">
        <f t="shared" ref="O1100:O1101" si="464">N1100*$R$8</f>
        <v>1160.0362</v>
      </c>
      <c r="P1100" s="164">
        <f t="shared" ref="P1100:P1103" si="465">IF($R$9="-",N1100,IF($R$9="в кассу предприятия",N1100,IF($R$9="на р/счет.",N1100*1.075,"-")))</f>
        <v>13.67</v>
      </c>
      <c r="Q1100" s="165">
        <f t="shared" ref="Q1100:Q1103" si="466">IF($R$9="-",O1100,IF($R$9="в кассу предприятия",O1100,IF($R$9="на р/счет.",O1100*1.075,"-")))</f>
        <v>1160.0362</v>
      </c>
      <c r="R1100" s="166"/>
      <c r="S1100" s="167">
        <f t="shared" si="432"/>
        <v>0</v>
      </c>
      <c r="T1100" s="168">
        <f t="shared" si="433"/>
        <v>0</v>
      </c>
      <c r="U1100" s="169"/>
      <c r="V1100" s="170" t="s">
        <v>2455</v>
      </c>
      <c r="W1100" s="169"/>
      <c r="X1100" s="160" t="s">
        <v>2469</v>
      </c>
      <c r="Y1100" s="160"/>
      <c r="Z1100" s="160" t="s">
        <v>3025</v>
      </c>
      <c r="AA1100" s="171" t="s">
        <v>2463</v>
      </c>
    </row>
    <row r="1101" spans="1:27" s="172" customFormat="1" x14ac:dyDescent="0.35">
      <c r="A1101" s="157">
        <v>20</v>
      </c>
      <c r="B1101" s="158" t="s">
        <v>2013</v>
      </c>
      <c r="C1101" s="159" t="s">
        <v>39</v>
      </c>
      <c r="D1101" s="158" t="s">
        <v>1977</v>
      </c>
      <c r="E1101" s="160" t="s">
        <v>1981</v>
      </c>
      <c r="F1101" s="160" t="s">
        <v>1982</v>
      </c>
      <c r="G1101" s="160" t="s">
        <v>2014</v>
      </c>
      <c r="H1101" s="161" t="s">
        <v>98</v>
      </c>
      <c r="I1101" s="162" t="s">
        <v>45</v>
      </c>
      <c r="J1101" s="162"/>
      <c r="K1101" s="162" t="s">
        <v>45</v>
      </c>
      <c r="L1101" s="163" t="s">
        <v>2453</v>
      </c>
      <c r="M1101" s="163">
        <v>5</v>
      </c>
      <c r="N1101" s="46">
        <v>13.67</v>
      </c>
      <c r="O1101" s="47">
        <f t="shared" si="464"/>
        <v>1160.0362</v>
      </c>
      <c r="P1101" s="164">
        <f t="shared" si="465"/>
        <v>13.67</v>
      </c>
      <c r="Q1101" s="165">
        <f t="shared" si="466"/>
        <v>1160.0362</v>
      </c>
      <c r="R1101" s="166"/>
      <c r="S1101" s="167">
        <f t="shared" si="432"/>
        <v>0</v>
      </c>
      <c r="T1101" s="168">
        <f t="shared" si="433"/>
        <v>0</v>
      </c>
      <c r="U1101" s="169"/>
      <c r="V1101" s="170" t="s">
        <v>2455</v>
      </c>
      <c r="W1101" s="169"/>
      <c r="X1101" s="160" t="s">
        <v>2485</v>
      </c>
      <c r="Y1101" s="160"/>
      <c r="Z1101" s="160" t="s">
        <v>3025</v>
      </c>
      <c r="AA1101" s="171" t="s">
        <v>2463</v>
      </c>
    </row>
    <row r="1102" spans="1:27" s="126" customFormat="1" hidden="1" x14ac:dyDescent="0.35">
      <c r="A1102" s="156">
        <v>0</v>
      </c>
      <c r="B1102" s="109" t="s">
        <v>2015</v>
      </c>
      <c r="C1102" s="110" t="s">
        <v>208</v>
      </c>
      <c r="D1102" s="109" t="s">
        <v>1977</v>
      </c>
      <c r="E1102" s="115" t="s">
        <v>1981</v>
      </c>
      <c r="F1102" s="115" t="s">
        <v>1982</v>
      </c>
      <c r="G1102" s="115" t="s">
        <v>2014</v>
      </c>
      <c r="H1102" s="116" t="s">
        <v>98</v>
      </c>
      <c r="I1102" s="117" t="s">
        <v>45</v>
      </c>
      <c r="J1102" s="117"/>
      <c r="K1102" s="117" t="s">
        <v>45</v>
      </c>
      <c r="L1102" s="114" t="s">
        <v>2452</v>
      </c>
      <c r="M1102" s="114">
        <v>5</v>
      </c>
      <c r="N1102" s="151">
        <f t="shared" ref="N1102:N1103" si="467">O1102/$R$8</f>
        <v>4.0183832194202216</v>
      </c>
      <c r="O1102" s="149">
        <v>341</v>
      </c>
      <c r="P1102" s="130">
        <f t="shared" si="465"/>
        <v>4.0183832194202216</v>
      </c>
      <c r="Q1102" s="131">
        <f t="shared" si="466"/>
        <v>341</v>
      </c>
      <c r="R1102" s="120"/>
      <c r="S1102" s="121">
        <f t="shared" si="432"/>
        <v>0</v>
      </c>
      <c r="T1102" s="122">
        <f t="shared" si="433"/>
        <v>0</v>
      </c>
      <c r="U1102" s="123" t="s">
        <v>36</v>
      </c>
      <c r="V1102" s="124" t="s">
        <v>2455</v>
      </c>
      <c r="W1102" s="123"/>
      <c r="X1102" s="115" t="s">
        <v>2485</v>
      </c>
      <c r="Y1102" s="115"/>
      <c r="Z1102" s="115" t="s">
        <v>45</v>
      </c>
      <c r="AA1102" s="147" t="s">
        <v>2463</v>
      </c>
    </row>
    <row r="1103" spans="1:27" s="126" customFormat="1" hidden="1" x14ac:dyDescent="0.35">
      <c r="A1103" s="144">
        <v>0</v>
      </c>
      <c r="B1103" s="109" t="s">
        <v>2016</v>
      </c>
      <c r="C1103" s="110" t="s">
        <v>208</v>
      </c>
      <c r="D1103" s="109" t="s">
        <v>1977</v>
      </c>
      <c r="E1103" s="115" t="s">
        <v>1981</v>
      </c>
      <c r="F1103" s="115" t="s">
        <v>1982</v>
      </c>
      <c r="G1103" s="115" t="s">
        <v>2017</v>
      </c>
      <c r="H1103" s="116" t="s">
        <v>98</v>
      </c>
      <c r="I1103" s="117" t="s">
        <v>45</v>
      </c>
      <c r="J1103" s="117"/>
      <c r="K1103" s="117" t="s">
        <v>45</v>
      </c>
      <c r="L1103" s="114" t="s">
        <v>2452</v>
      </c>
      <c r="M1103" s="114">
        <v>5</v>
      </c>
      <c r="N1103" s="150">
        <f t="shared" si="467"/>
        <v>7.3061513080367666</v>
      </c>
      <c r="O1103" s="149">
        <v>620</v>
      </c>
      <c r="P1103" s="130">
        <f t="shared" si="465"/>
        <v>7.3061513080367666</v>
      </c>
      <c r="Q1103" s="131">
        <f t="shared" si="466"/>
        <v>620</v>
      </c>
      <c r="R1103" s="120"/>
      <c r="S1103" s="121">
        <f t="shared" si="432"/>
        <v>0</v>
      </c>
      <c r="T1103" s="122">
        <f t="shared" si="433"/>
        <v>0</v>
      </c>
      <c r="U1103" s="123" t="s">
        <v>36</v>
      </c>
      <c r="V1103" s="124" t="s">
        <v>2455</v>
      </c>
      <c r="W1103" s="114"/>
      <c r="X1103" s="115" t="s">
        <v>2485</v>
      </c>
      <c r="Y1103" s="115"/>
      <c r="Z1103" s="115" t="s">
        <v>45</v>
      </c>
      <c r="AA1103" s="125" t="s">
        <v>2463</v>
      </c>
    </row>
    <row r="1104" spans="1:27" s="126" customFormat="1" hidden="1" x14ac:dyDescent="0.35">
      <c r="A1104" s="144">
        <v>0</v>
      </c>
      <c r="B1104" s="109" t="s">
        <v>2018</v>
      </c>
      <c r="C1104" s="110" t="s">
        <v>39</v>
      </c>
      <c r="D1104" s="109" t="s">
        <v>1977</v>
      </c>
      <c r="E1104" s="111" t="s">
        <v>1981</v>
      </c>
      <c r="F1104" s="111" t="s">
        <v>1982</v>
      </c>
      <c r="G1104" s="111" t="s">
        <v>2019</v>
      </c>
      <c r="H1104" s="112" t="s">
        <v>98</v>
      </c>
      <c r="I1104" s="113" t="s">
        <v>45</v>
      </c>
      <c r="J1104" s="113"/>
      <c r="K1104" s="113" t="s">
        <v>45</v>
      </c>
      <c r="L1104" s="114" t="s">
        <v>2453</v>
      </c>
      <c r="M1104" s="114">
        <v>5</v>
      </c>
      <c r="N1104" s="148">
        <v>14.04</v>
      </c>
      <c r="O1104" s="149">
        <f t="shared" ref="O1104:O1108" si="468">N1104*$R$8</f>
        <v>1191.4343999999999</v>
      </c>
      <c r="P1104" s="118">
        <f t="shared" ref="P1104:P1110" si="469">IF($R$9="-",N1104,IF($R$9="в кассу предприятия",N1104,IF($R$9="на р/счет.",N1104*1.075,"-")))</f>
        <v>14.04</v>
      </c>
      <c r="Q1104" s="119">
        <f t="shared" ref="Q1104:Q1110" si="470">IF($R$9="-",O1104,IF($R$9="в кассу предприятия",O1104,IF($R$9="на р/счет.",O1104*1.075,"-")))</f>
        <v>1191.4343999999999</v>
      </c>
      <c r="R1104" s="120"/>
      <c r="S1104" s="121">
        <f t="shared" ref="S1104:S1180" si="471">IF($R$9="","-",P1104*R1104)</f>
        <v>0</v>
      </c>
      <c r="T1104" s="122">
        <f t="shared" ref="T1104:T1180" si="472">IF($R$9="","-",Q1104*R1104)</f>
        <v>0</v>
      </c>
      <c r="U1104" s="123"/>
      <c r="V1104" s="124" t="s">
        <v>2455</v>
      </c>
      <c r="W1104" s="123"/>
      <c r="X1104" s="111" t="s">
        <v>3029</v>
      </c>
      <c r="Y1104" s="115" t="s">
        <v>3027</v>
      </c>
      <c r="Z1104" s="115" t="s">
        <v>3028</v>
      </c>
      <c r="AA1104" s="125" t="s">
        <v>2463</v>
      </c>
    </row>
    <row r="1105" spans="1:27" s="172" customFormat="1" x14ac:dyDescent="0.35">
      <c r="A1105" s="157">
        <v>25</v>
      </c>
      <c r="B1105" s="158" t="s">
        <v>2020</v>
      </c>
      <c r="C1105" s="159" t="s">
        <v>39</v>
      </c>
      <c r="D1105" s="158" t="s">
        <v>1977</v>
      </c>
      <c r="E1105" s="160" t="s">
        <v>1981</v>
      </c>
      <c r="F1105" s="160" t="s">
        <v>1982</v>
      </c>
      <c r="G1105" s="160" t="s">
        <v>2021</v>
      </c>
      <c r="H1105" s="161" t="s">
        <v>98</v>
      </c>
      <c r="I1105" s="162" t="s">
        <v>45</v>
      </c>
      <c r="J1105" s="162"/>
      <c r="K1105" s="162" t="s">
        <v>45</v>
      </c>
      <c r="L1105" s="163" t="s">
        <v>2453</v>
      </c>
      <c r="M1105" s="163">
        <v>5</v>
      </c>
      <c r="N1105" s="46">
        <v>13.01</v>
      </c>
      <c r="O1105" s="47">
        <f t="shared" si="468"/>
        <v>1104.0285999999999</v>
      </c>
      <c r="P1105" s="164">
        <f t="shared" si="469"/>
        <v>13.01</v>
      </c>
      <c r="Q1105" s="165">
        <f t="shared" si="470"/>
        <v>1104.0285999999999</v>
      </c>
      <c r="R1105" s="166"/>
      <c r="S1105" s="167">
        <f t="shared" si="471"/>
        <v>0</v>
      </c>
      <c r="T1105" s="168">
        <f t="shared" si="472"/>
        <v>0</v>
      </c>
      <c r="U1105" s="169"/>
      <c r="V1105" s="170" t="s">
        <v>2455</v>
      </c>
      <c r="W1105" s="169"/>
      <c r="X1105" s="160" t="s">
        <v>2469</v>
      </c>
      <c r="Y1105" s="160"/>
      <c r="Z1105" s="160" t="s">
        <v>3030</v>
      </c>
      <c r="AA1105" s="171" t="s">
        <v>2463</v>
      </c>
    </row>
    <row r="1106" spans="1:27" s="126" customFormat="1" hidden="1" x14ac:dyDescent="0.35">
      <c r="A1106" s="156">
        <v>0</v>
      </c>
      <c r="B1106" s="109" t="s">
        <v>2022</v>
      </c>
      <c r="C1106" s="110" t="s">
        <v>39</v>
      </c>
      <c r="D1106" s="109" t="s">
        <v>1977</v>
      </c>
      <c r="E1106" s="111" t="s">
        <v>1981</v>
      </c>
      <c r="F1106" s="111" t="s">
        <v>1982</v>
      </c>
      <c r="G1106" s="111" t="s">
        <v>2023</v>
      </c>
      <c r="H1106" s="112" t="s">
        <v>98</v>
      </c>
      <c r="I1106" s="113" t="s">
        <v>45</v>
      </c>
      <c r="J1106" s="113"/>
      <c r="K1106" s="113" t="s">
        <v>45</v>
      </c>
      <c r="L1106" s="114" t="s">
        <v>2453</v>
      </c>
      <c r="M1106" s="114">
        <v>5</v>
      </c>
      <c r="N1106" s="46">
        <v>14.04</v>
      </c>
      <c r="O1106" s="47">
        <f t="shared" si="468"/>
        <v>1191.4343999999999</v>
      </c>
      <c r="P1106" s="118">
        <f t="shared" si="469"/>
        <v>14.04</v>
      </c>
      <c r="Q1106" s="119">
        <f t="shared" si="470"/>
        <v>1191.4343999999999</v>
      </c>
      <c r="R1106" s="120"/>
      <c r="S1106" s="121">
        <f t="shared" si="471"/>
        <v>0</v>
      </c>
      <c r="T1106" s="122">
        <f t="shared" si="472"/>
        <v>0</v>
      </c>
      <c r="U1106" s="123"/>
      <c r="V1106" s="124" t="s">
        <v>2455</v>
      </c>
      <c r="W1106" s="123" t="s">
        <v>2487</v>
      </c>
      <c r="X1106" s="111" t="s">
        <v>2464</v>
      </c>
      <c r="Y1106" s="115" t="s">
        <v>3027</v>
      </c>
      <c r="Z1106" s="115" t="s">
        <v>3028</v>
      </c>
      <c r="AA1106" s="147" t="s">
        <v>2463</v>
      </c>
    </row>
    <row r="1107" spans="1:27" s="172" customFormat="1" x14ac:dyDescent="0.35">
      <c r="A1107" s="157">
        <v>20</v>
      </c>
      <c r="B1107" s="158" t="s">
        <v>2024</v>
      </c>
      <c r="C1107" s="159" t="s">
        <v>39</v>
      </c>
      <c r="D1107" s="158" t="s">
        <v>1977</v>
      </c>
      <c r="E1107" s="160" t="s">
        <v>1981</v>
      </c>
      <c r="F1107" s="160" t="s">
        <v>1982</v>
      </c>
      <c r="G1107" s="160" t="s">
        <v>2025</v>
      </c>
      <c r="H1107" s="161" t="s">
        <v>98</v>
      </c>
      <c r="I1107" s="162" t="s">
        <v>45</v>
      </c>
      <c r="J1107" s="162"/>
      <c r="K1107" s="162" t="s">
        <v>45</v>
      </c>
      <c r="L1107" s="163" t="s">
        <v>2453</v>
      </c>
      <c r="M1107" s="163">
        <v>5</v>
      </c>
      <c r="N1107" s="46">
        <v>13.01</v>
      </c>
      <c r="O1107" s="47">
        <f t="shared" si="468"/>
        <v>1104.0285999999999</v>
      </c>
      <c r="P1107" s="164">
        <f t="shared" si="469"/>
        <v>13.01</v>
      </c>
      <c r="Q1107" s="165">
        <f t="shared" si="470"/>
        <v>1104.0285999999999</v>
      </c>
      <c r="R1107" s="166"/>
      <c r="S1107" s="167">
        <f t="shared" si="471"/>
        <v>0</v>
      </c>
      <c r="T1107" s="168">
        <f t="shared" si="472"/>
        <v>0</v>
      </c>
      <c r="U1107" s="169"/>
      <c r="V1107" s="170" t="s">
        <v>2455</v>
      </c>
      <c r="W1107" s="169"/>
      <c r="X1107" s="160" t="s">
        <v>2485</v>
      </c>
      <c r="Y1107" s="160"/>
      <c r="Z1107" s="160" t="s">
        <v>3030</v>
      </c>
      <c r="AA1107" s="171" t="s">
        <v>2463</v>
      </c>
    </row>
    <row r="1108" spans="1:27" s="172" customFormat="1" x14ac:dyDescent="0.35">
      <c r="A1108" s="157">
        <v>25</v>
      </c>
      <c r="B1108" s="158" t="s">
        <v>2026</v>
      </c>
      <c r="C1108" s="159" t="s">
        <v>39</v>
      </c>
      <c r="D1108" s="158" t="s">
        <v>1977</v>
      </c>
      <c r="E1108" s="160" t="s">
        <v>1981</v>
      </c>
      <c r="F1108" s="160" t="s">
        <v>1982</v>
      </c>
      <c r="G1108" s="160" t="s">
        <v>2027</v>
      </c>
      <c r="H1108" s="161" t="s">
        <v>98</v>
      </c>
      <c r="I1108" s="162" t="s">
        <v>45</v>
      </c>
      <c r="J1108" s="162"/>
      <c r="K1108" s="162" t="s">
        <v>45</v>
      </c>
      <c r="L1108" s="163" t="s">
        <v>2453</v>
      </c>
      <c r="M1108" s="163">
        <v>5</v>
      </c>
      <c r="N1108" s="46">
        <v>13.01</v>
      </c>
      <c r="O1108" s="47">
        <f t="shared" si="468"/>
        <v>1104.0285999999999</v>
      </c>
      <c r="P1108" s="164">
        <f t="shared" si="469"/>
        <v>13.01</v>
      </c>
      <c r="Q1108" s="165">
        <f t="shared" si="470"/>
        <v>1104.0285999999999</v>
      </c>
      <c r="R1108" s="166"/>
      <c r="S1108" s="167">
        <f t="shared" si="471"/>
        <v>0</v>
      </c>
      <c r="T1108" s="168">
        <f t="shared" si="472"/>
        <v>0</v>
      </c>
      <c r="U1108" s="169"/>
      <c r="V1108" s="170" t="s">
        <v>2455</v>
      </c>
      <c r="W1108" s="169"/>
      <c r="X1108" s="160" t="s">
        <v>2485</v>
      </c>
      <c r="Y1108" s="160"/>
      <c r="Z1108" s="160" t="s">
        <v>3030</v>
      </c>
      <c r="AA1108" s="171" t="s">
        <v>2463</v>
      </c>
    </row>
    <row r="1109" spans="1:27" s="172" customFormat="1" x14ac:dyDescent="0.35">
      <c r="A1109" s="157">
        <v>13</v>
      </c>
      <c r="B1109" s="158" t="s">
        <v>2028</v>
      </c>
      <c r="C1109" s="159" t="s">
        <v>208</v>
      </c>
      <c r="D1109" s="158" t="s">
        <v>1977</v>
      </c>
      <c r="E1109" s="160" t="s">
        <v>1981</v>
      </c>
      <c r="F1109" s="160" t="s">
        <v>1982</v>
      </c>
      <c r="G1109" s="160" t="s">
        <v>2029</v>
      </c>
      <c r="H1109" s="161" t="s">
        <v>98</v>
      </c>
      <c r="I1109" s="162" t="s">
        <v>45</v>
      </c>
      <c r="J1109" s="162"/>
      <c r="K1109" s="162" t="s">
        <v>45</v>
      </c>
      <c r="L1109" s="163" t="s">
        <v>2452</v>
      </c>
      <c r="M1109" s="163">
        <v>5</v>
      </c>
      <c r="N1109" s="49">
        <f t="shared" ref="N1109:N1110" si="473">O1109/$R$8</f>
        <v>6.1748762667923636</v>
      </c>
      <c r="O1109" s="47">
        <v>524</v>
      </c>
      <c r="P1109" s="176">
        <f t="shared" si="469"/>
        <v>6.1748762667923636</v>
      </c>
      <c r="Q1109" s="177">
        <f t="shared" si="470"/>
        <v>524</v>
      </c>
      <c r="R1109" s="166"/>
      <c r="S1109" s="167">
        <f t="shared" si="471"/>
        <v>0</v>
      </c>
      <c r="T1109" s="168">
        <f t="shared" si="472"/>
        <v>0</v>
      </c>
      <c r="U1109" s="169" t="s">
        <v>36</v>
      </c>
      <c r="V1109" s="170" t="s">
        <v>2455</v>
      </c>
      <c r="W1109" s="169"/>
      <c r="X1109" s="160" t="s">
        <v>2485</v>
      </c>
      <c r="Y1109" s="160"/>
      <c r="Z1109" s="160" t="s">
        <v>45</v>
      </c>
      <c r="AA1109" s="171" t="s">
        <v>2463</v>
      </c>
    </row>
    <row r="1110" spans="1:27" s="126" customFormat="1" hidden="1" x14ac:dyDescent="0.35">
      <c r="A1110" s="144">
        <v>0</v>
      </c>
      <c r="B1110" s="109" t="s">
        <v>2030</v>
      </c>
      <c r="C1110" s="110" t="s">
        <v>208</v>
      </c>
      <c r="D1110" s="109" t="s">
        <v>1977</v>
      </c>
      <c r="E1110" s="115" t="s">
        <v>1981</v>
      </c>
      <c r="F1110" s="115" t="s">
        <v>1982</v>
      </c>
      <c r="G1110" s="115" t="s">
        <v>2031</v>
      </c>
      <c r="H1110" s="116" t="s">
        <v>98</v>
      </c>
      <c r="I1110" s="117" t="s">
        <v>45</v>
      </c>
      <c r="J1110" s="117"/>
      <c r="K1110" s="117" t="s">
        <v>45</v>
      </c>
      <c r="L1110" s="114" t="s">
        <v>2452</v>
      </c>
      <c r="M1110" s="114">
        <v>5</v>
      </c>
      <c r="N1110" s="151">
        <f t="shared" si="473"/>
        <v>3.6530756540183833</v>
      </c>
      <c r="O1110" s="149">
        <v>310</v>
      </c>
      <c r="P1110" s="130">
        <f t="shared" si="469"/>
        <v>3.6530756540183833</v>
      </c>
      <c r="Q1110" s="131">
        <f t="shared" si="470"/>
        <v>310</v>
      </c>
      <c r="R1110" s="120"/>
      <c r="S1110" s="121">
        <f t="shared" si="471"/>
        <v>0</v>
      </c>
      <c r="T1110" s="122">
        <f t="shared" si="472"/>
        <v>0</v>
      </c>
      <c r="U1110" s="123" t="s">
        <v>36</v>
      </c>
      <c r="V1110" s="124" t="s">
        <v>2455</v>
      </c>
      <c r="W1110" s="123"/>
      <c r="X1110" s="115" t="s">
        <v>2485</v>
      </c>
      <c r="Y1110" s="115"/>
      <c r="Z1110" s="115" t="s">
        <v>45</v>
      </c>
      <c r="AA1110" s="125" t="s">
        <v>2463</v>
      </c>
    </row>
    <row r="1111" spans="1:27" s="172" customFormat="1" x14ac:dyDescent="0.35">
      <c r="A1111" s="157">
        <v>25</v>
      </c>
      <c r="B1111" s="158" t="s">
        <v>2032</v>
      </c>
      <c r="C1111" s="159" t="s">
        <v>39</v>
      </c>
      <c r="D1111" s="158" t="s">
        <v>1977</v>
      </c>
      <c r="E1111" s="160" t="s">
        <v>1981</v>
      </c>
      <c r="F1111" s="160" t="s">
        <v>1982</v>
      </c>
      <c r="G1111" s="160" t="s">
        <v>2033</v>
      </c>
      <c r="H1111" s="161" t="s">
        <v>98</v>
      </c>
      <c r="I1111" s="162" t="s">
        <v>45</v>
      </c>
      <c r="J1111" s="162"/>
      <c r="K1111" s="162" t="s">
        <v>45</v>
      </c>
      <c r="L1111" s="163" t="s">
        <v>2453</v>
      </c>
      <c r="M1111" s="163">
        <v>5</v>
      </c>
      <c r="N1111" s="46">
        <v>13.67</v>
      </c>
      <c r="O1111" s="47">
        <f t="shared" ref="O1111:O1112" si="474">N1111*$R$8</f>
        <v>1160.0362</v>
      </c>
      <c r="P1111" s="164">
        <f t="shared" ref="P1111:P1112" si="475">IF($R$9="-",N1111,IF($R$9="в кассу предприятия",N1111,IF($R$9="на р/счет.",N1111*1.075,"-")))</f>
        <v>13.67</v>
      </c>
      <c r="Q1111" s="165">
        <f t="shared" ref="Q1111:Q1112" si="476">IF($R$9="-",O1111,IF($R$9="в кассу предприятия",O1111,IF($R$9="на р/счет.",O1111*1.075,"-")))</f>
        <v>1160.0362</v>
      </c>
      <c r="R1111" s="166"/>
      <c r="S1111" s="167">
        <f t="shared" si="471"/>
        <v>0</v>
      </c>
      <c r="T1111" s="168">
        <f t="shared" si="472"/>
        <v>0</v>
      </c>
      <c r="U1111" s="169"/>
      <c r="V1111" s="170" t="s">
        <v>2455</v>
      </c>
      <c r="W1111" s="169"/>
      <c r="X1111" s="160" t="s">
        <v>2469</v>
      </c>
      <c r="Y1111" s="160"/>
      <c r="Z1111" s="160" t="s">
        <v>3025</v>
      </c>
      <c r="AA1111" s="171" t="s">
        <v>2463</v>
      </c>
    </row>
    <row r="1112" spans="1:27" s="126" customFormat="1" hidden="1" x14ac:dyDescent="0.35">
      <c r="A1112" s="144">
        <v>0</v>
      </c>
      <c r="B1112" s="109" t="s">
        <v>2034</v>
      </c>
      <c r="C1112" s="110" t="s">
        <v>39</v>
      </c>
      <c r="D1112" s="109" t="s">
        <v>1977</v>
      </c>
      <c r="E1112" s="111" t="s">
        <v>1981</v>
      </c>
      <c r="F1112" s="111" t="s">
        <v>1982</v>
      </c>
      <c r="G1112" s="111" t="s">
        <v>2035</v>
      </c>
      <c r="H1112" s="112" t="s">
        <v>98</v>
      </c>
      <c r="I1112" s="113" t="s">
        <v>45</v>
      </c>
      <c r="J1112" s="113"/>
      <c r="K1112" s="113" t="s">
        <v>45</v>
      </c>
      <c r="L1112" s="114" t="s">
        <v>2453</v>
      </c>
      <c r="M1112" s="114">
        <v>5</v>
      </c>
      <c r="N1112" s="148">
        <v>14.04</v>
      </c>
      <c r="O1112" s="149">
        <f t="shared" si="474"/>
        <v>1191.4343999999999</v>
      </c>
      <c r="P1112" s="118">
        <f t="shared" si="475"/>
        <v>14.04</v>
      </c>
      <c r="Q1112" s="119">
        <f t="shared" si="476"/>
        <v>1191.4343999999999</v>
      </c>
      <c r="R1112" s="120"/>
      <c r="S1112" s="121">
        <f t="shared" si="471"/>
        <v>0</v>
      </c>
      <c r="T1112" s="122">
        <f t="shared" si="472"/>
        <v>0</v>
      </c>
      <c r="U1112" s="123"/>
      <c r="V1112" s="124" t="s">
        <v>2455</v>
      </c>
      <c r="W1112" s="114" t="s">
        <v>2487</v>
      </c>
      <c r="X1112" s="115" t="s">
        <v>2464</v>
      </c>
      <c r="Y1112" s="115" t="s">
        <v>3027</v>
      </c>
      <c r="Z1112" s="115" t="s">
        <v>3028</v>
      </c>
      <c r="AA1112" s="125" t="s">
        <v>2463</v>
      </c>
    </row>
    <row r="1113" spans="1:27" s="126" customFormat="1" hidden="1" x14ac:dyDescent="0.35">
      <c r="A1113" s="156">
        <v>0</v>
      </c>
      <c r="B1113" s="109" t="s">
        <v>2036</v>
      </c>
      <c r="C1113" s="110" t="s">
        <v>208</v>
      </c>
      <c r="D1113" s="109" t="s">
        <v>1977</v>
      </c>
      <c r="E1113" s="115" t="s">
        <v>1981</v>
      </c>
      <c r="F1113" s="115" t="s">
        <v>1982</v>
      </c>
      <c r="G1113" s="115" t="s">
        <v>2037</v>
      </c>
      <c r="H1113" s="116" t="s">
        <v>98</v>
      </c>
      <c r="I1113" s="117" t="s">
        <v>45</v>
      </c>
      <c r="J1113" s="117"/>
      <c r="K1113" s="117" t="s">
        <v>45</v>
      </c>
      <c r="L1113" s="114" t="s">
        <v>2452</v>
      </c>
      <c r="M1113" s="114">
        <v>5</v>
      </c>
      <c r="N1113" s="49">
        <f>O1113/$R$8</f>
        <v>4.5486683950035349</v>
      </c>
      <c r="O1113" s="47">
        <v>386</v>
      </c>
      <c r="P1113" s="130">
        <f>IF($R$9="-",N1113,IF($R$9="в кассу предприятия",N1113,IF($R$9="на р/счет.",N1113*1.075,"-")))</f>
        <v>4.5486683950035349</v>
      </c>
      <c r="Q1113" s="131">
        <f>IF($R$9="-",O1113,IF($R$9="в кассу предприятия",O1113,IF($R$9="на р/счет.",O1113*1.075,"-")))</f>
        <v>386</v>
      </c>
      <c r="R1113" s="120"/>
      <c r="S1113" s="121">
        <f t="shared" si="471"/>
        <v>0</v>
      </c>
      <c r="T1113" s="122">
        <f t="shared" si="472"/>
        <v>0</v>
      </c>
      <c r="U1113" s="123" t="s">
        <v>36</v>
      </c>
      <c r="V1113" s="124" t="s">
        <v>2455</v>
      </c>
      <c r="W1113" s="123"/>
      <c r="X1113" s="115" t="s">
        <v>2485</v>
      </c>
      <c r="Y1113" s="115"/>
      <c r="Z1113" s="115" t="s">
        <v>45</v>
      </c>
      <c r="AA1113" s="147" t="s">
        <v>2463</v>
      </c>
    </row>
    <row r="1114" spans="1:27" s="172" customFormat="1" x14ac:dyDescent="0.35">
      <c r="A1114" s="157">
        <v>25</v>
      </c>
      <c r="B1114" s="158" t="s">
        <v>2038</v>
      </c>
      <c r="C1114" s="159" t="s">
        <v>39</v>
      </c>
      <c r="D1114" s="158" t="s">
        <v>1977</v>
      </c>
      <c r="E1114" s="160" t="s">
        <v>1981</v>
      </c>
      <c r="F1114" s="160" t="s">
        <v>1982</v>
      </c>
      <c r="G1114" s="160" t="s">
        <v>2039</v>
      </c>
      <c r="H1114" s="161" t="s">
        <v>98</v>
      </c>
      <c r="I1114" s="162" t="s">
        <v>45</v>
      </c>
      <c r="J1114" s="162"/>
      <c r="K1114" s="162" t="s">
        <v>45</v>
      </c>
      <c r="L1114" s="163" t="s">
        <v>2453</v>
      </c>
      <c r="M1114" s="163">
        <v>5</v>
      </c>
      <c r="N1114" s="46">
        <v>13.01</v>
      </c>
      <c r="O1114" s="47">
        <f t="shared" ref="O1114:O1116" si="477">N1114*$R$8</f>
        <v>1104.0285999999999</v>
      </c>
      <c r="P1114" s="164">
        <f t="shared" ref="P1114:P1128" si="478">IF($R$9="-",N1114,IF($R$9="в кассу предприятия",N1114,IF($R$9="на р/счет.",N1114*1.075,"-")))</f>
        <v>13.01</v>
      </c>
      <c r="Q1114" s="165">
        <f t="shared" ref="Q1114:Q1128" si="479">IF($R$9="-",O1114,IF($R$9="в кассу предприятия",O1114,IF($R$9="на р/счет.",O1114*1.075,"-")))</f>
        <v>1104.0285999999999</v>
      </c>
      <c r="R1114" s="166"/>
      <c r="S1114" s="167">
        <f t="shared" si="471"/>
        <v>0</v>
      </c>
      <c r="T1114" s="168">
        <f t="shared" si="472"/>
        <v>0</v>
      </c>
      <c r="U1114" s="169"/>
      <c r="V1114" s="170" t="s">
        <v>2455</v>
      </c>
      <c r="W1114" s="169"/>
      <c r="X1114" s="160" t="s">
        <v>2469</v>
      </c>
      <c r="Y1114" s="160"/>
      <c r="Z1114" s="160" t="s">
        <v>3025</v>
      </c>
      <c r="AA1114" s="171" t="s">
        <v>2463</v>
      </c>
    </row>
    <row r="1115" spans="1:27" s="172" customFormat="1" x14ac:dyDescent="0.35">
      <c r="A1115" s="157">
        <v>25</v>
      </c>
      <c r="B1115" s="158" t="s">
        <v>2040</v>
      </c>
      <c r="C1115" s="159" t="s">
        <v>39</v>
      </c>
      <c r="D1115" s="158" t="s">
        <v>1977</v>
      </c>
      <c r="E1115" s="160" t="s">
        <v>1981</v>
      </c>
      <c r="F1115" s="160" t="s">
        <v>1982</v>
      </c>
      <c r="G1115" s="160" t="s">
        <v>2041</v>
      </c>
      <c r="H1115" s="161" t="s">
        <v>98</v>
      </c>
      <c r="I1115" s="162" t="s">
        <v>45</v>
      </c>
      <c r="J1115" s="162"/>
      <c r="K1115" s="162" t="s">
        <v>45</v>
      </c>
      <c r="L1115" s="163" t="s">
        <v>2453</v>
      </c>
      <c r="M1115" s="163">
        <v>5</v>
      </c>
      <c r="N1115" s="46">
        <v>13.01</v>
      </c>
      <c r="O1115" s="47">
        <f t="shared" si="477"/>
        <v>1104.0285999999999</v>
      </c>
      <c r="P1115" s="164">
        <f t="shared" si="478"/>
        <v>13.01</v>
      </c>
      <c r="Q1115" s="165">
        <f t="shared" si="479"/>
        <v>1104.0285999999999</v>
      </c>
      <c r="R1115" s="166"/>
      <c r="S1115" s="167">
        <f t="shared" si="471"/>
        <v>0</v>
      </c>
      <c r="T1115" s="168">
        <f t="shared" si="472"/>
        <v>0</v>
      </c>
      <c r="U1115" s="169"/>
      <c r="V1115" s="170" t="s">
        <v>2455</v>
      </c>
      <c r="W1115" s="169"/>
      <c r="X1115" s="160" t="s">
        <v>2485</v>
      </c>
      <c r="Y1115" s="160"/>
      <c r="Z1115" s="160" t="s">
        <v>3025</v>
      </c>
      <c r="AA1115" s="171" t="s">
        <v>2463</v>
      </c>
    </row>
    <row r="1116" spans="1:27" s="172" customFormat="1" x14ac:dyDescent="0.35">
      <c r="A1116" s="157">
        <v>25</v>
      </c>
      <c r="B1116" s="158" t="s">
        <v>2042</v>
      </c>
      <c r="C1116" s="159" t="s">
        <v>39</v>
      </c>
      <c r="D1116" s="158" t="s">
        <v>1977</v>
      </c>
      <c r="E1116" s="160" t="s">
        <v>1981</v>
      </c>
      <c r="F1116" s="160" t="s">
        <v>1982</v>
      </c>
      <c r="G1116" s="160" t="s">
        <v>2043</v>
      </c>
      <c r="H1116" s="161" t="s">
        <v>98</v>
      </c>
      <c r="I1116" s="162" t="s">
        <v>45</v>
      </c>
      <c r="J1116" s="162"/>
      <c r="K1116" s="162" t="s">
        <v>45</v>
      </c>
      <c r="L1116" s="163" t="s">
        <v>2453</v>
      </c>
      <c r="M1116" s="163">
        <v>5</v>
      </c>
      <c r="N1116" s="46">
        <v>13.01</v>
      </c>
      <c r="O1116" s="47">
        <f t="shared" si="477"/>
        <v>1104.0285999999999</v>
      </c>
      <c r="P1116" s="164">
        <f t="shared" si="478"/>
        <v>13.01</v>
      </c>
      <c r="Q1116" s="165">
        <f t="shared" si="479"/>
        <v>1104.0285999999999</v>
      </c>
      <c r="R1116" s="166"/>
      <c r="S1116" s="167">
        <f t="shared" si="471"/>
        <v>0</v>
      </c>
      <c r="T1116" s="168">
        <f t="shared" si="472"/>
        <v>0</v>
      </c>
      <c r="U1116" s="169"/>
      <c r="V1116" s="170" t="s">
        <v>2455</v>
      </c>
      <c r="W1116" s="169"/>
      <c r="X1116" s="160" t="s">
        <v>2469</v>
      </c>
      <c r="Y1116" s="160"/>
      <c r="Z1116" s="160" t="s">
        <v>3030</v>
      </c>
      <c r="AA1116" s="171" t="s">
        <v>2463</v>
      </c>
    </row>
    <row r="1117" spans="1:27" s="126" customFormat="1" hidden="1" x14ac:dyDescent="0.35">
      <c r="A1117" s="144">
        <v>0</v>
      </c>
      <c r="B1117" s="109" t="s">
        <v>2044</v>
      </c>
      <c r="C1117" s="110" t="s">
        <v>208</v>
      </c>
      <c r="D1117" s="109" t="s">
        <v>1977</v>
      </c>
      <c r="E1117" s="115" t="s">
        <v>1981</v>
      </c>
      <c r="F1117" s="115" t="s">
        <v>1982</v>
      </c>
      <c r="G1117" s="115" t="s">
        <v>2045</v>
      </c>
      <c r="H1117" s="116" t="s">
        <v>98</v>
      </c>
      <c r="I1117" s="117" t="s">
        <v>45</v>
      </c>
      <c r="J1117" s="117"/>
      <c r="K1117" s="117" t="s">
        <v>45</v>
      </c>
      <c r="L1117" s="114" t="s">
        <v>2452</v>
      </c>
      <c r="M1117" s="114">
        <v>5</v>
      </c>
      <c r="N1117" s="151">
        <f t="shared" ref="N1117:N1128" si="480">O1117/$R$8</f>
        <v>4.1362243695498471</v>
      </c>
      <c r="O1117" s="149">
        <v>351</v>
      </c>
      <c r="P1117" s="130">
        <f t="shared" si="478"/>
        <v>4.1362243695498471</v>
      </c>
      <c r="Q1117" s="131">
        <f t="shared" si="479"/>
        <v>351</v>
      </c>
      <c r="R1117" s="120"/>
      <c r="S1117" s="121">
        <f t="shared" si="471"/>
        <v>0</v>
      </c>
      <c r="T1117" s="122">
        <f t="shared" si="472"/>
        <v>0</v>
      </c>
      <c r="U1117" s="123" t="s">
        <v>36</v>
      </c>
      <c r="V1117" s="124" t="s">
        <v>2455</v>
      </c>
      <c r="W1117" s="123"/>
      <c r="X1117" s="115" t="s">
        <v>2485</v>
      </c>
      <c r="Y1117" s="115"/>
      <c r="Z1117" s="115" t="s">
        <v>45</v>
      </c>
      <c r="AA1117" s="125" t="s">
        <v>2463</v>
      </c>
    </row>
    <row r="1118" spans="1:27" s="126" customFormat="1" hidden="1" x14ac:dyDescent="0.35">
      <c r="A1118" s="156">
        <v>0</v>
      </c>
      <c r="B1118" s="109" t="s">
        <v>2046</v>
      </c>
      <c r="C1118" s="110" t="s">
        <v>208</v>
      </c>
      <c r="D1118" s="109" t="s">
        <v>1977</v>
      </c>
      <c r="E1118" s="115" t="s">
        <v>2047</v>
      </c>
      <c r="F1118" s="115" t="s">
        <v>2048</v>
      </c>
      <c r="G1118" s="115" t="s">
        <v>2049</v>
      </c>
      <c r="H1118" s="116" t="s">
        <v>98</v>
      </c>
      <c r="I1118" s="117" t="s">
        <v>45</v>
      </c>
      <c r="J1118" s="117"/>
      <c r="K1118" s="117" t="s">
        <v>45</v>
      </c>
      <c r="L1118" s="114" t="s">
        <v>2452</v>
      </c>
      <c r="M1118" s="114">
        <v>5</v>
      </c>
      <c r="N1118" s="49">
        <f t="shared" si="480"/>
        <v>7.4711289182182421</v>
      </c>
      <c r="O1118" s="47">
        <v>634</v>
      </c>
      <c r="P1118" s="130">
        <f t="shared" si="478"/>
        <v>7.4711289182182421</v>
      </c>
      <c r="Q1118" s="131">
        <f t="shared" si="479"/>
        <v>634</v>
      </c>
      <c r="R1118" s="120"/>
      <c r="S1118" s="121">
        <f t="shared" si="471"/>
        <v>0</v>
      </c>
      <c r="T1118" s="122">
        <f t="shared" si="472"/>
        <v>0</v>
      </c>
      <c r="U1118" s="123" t="s">
        <v>36</v>
      </c>
      <c r="V1118" s="124" t="s">
        <v>2455</v>
      </c>
      <c r="W1118" s="123"/>
      <c r="X1118" s="115" t="s">
        <v>2485</v>
      </c>
      <c r="Y1118" s="115"/>
      <c r="Z1118" s="115" t="s">
        <v>45</v>
      </c>
      <c r="AA1118" s="147" t="s">
        <v>2463</v>
      </c>
    </row>
    <row r="1119" spans="1:27" s="126" customFormat="1" hidden="1" x14ac:dyDescent="0.35">
      <c r="A1119" s="144">
        <v>0</v>
      </c>
      <c r="B1119" s="109" t="s">
        <v>3851</v>
      </c>
      <c r="C1119" s="127" t="s">
        <v>39</v>
      </c>
      <c r="D1119" s="109" t="s">
        <v>1469</v>
      </c>
      <c r="E1119" s="115" t="s">
        <v>3859</v>
      </c>
      <c r="F1119" s="115" t="s">
        <v>3866</v>
      </c>
      <c r="G1119" s="115" t="s">
        <v>45</v>
      </c>
      <c r="H1119" s="116" t="s">
        <v>3432</v>
      </c>
      <c r="I1119" s="117"/>
      <c r="J1119" s="117"/>
      <c r="K1119" s="117"/>
      <c r="L1119" s="114" t="s">
        <v>3877</v>
      </c>
      <c r="M1119" s="114">
        <v>24</v>
      </c>
      <c r="N1119" s="151">
        <v>4.6899999999999995</v>
      </c>
      <c r="O1119" s="149">
        <v>389.27</v>
      </c>
      <c r="P1119" s="135">
        <v>4.6899999999999995</v>
      </c>
      <c r="Q1119" s="136">
        <v>389.27</v>
      </c>
      <c r="R1119" s="120"/>
      <c r="S1119" s="121">
        <v>0</v>
      </c>
      <c r="T1119" s="122">
        <v>0</v>
      </c>
      <c r="U1119" s="129"/>
      <c r="V1119" s="124" t="s">
        <v>2455</v>
      </c>
      <c r="W1119" s="129"/>
      <c r="X1119" s="115"/>
      <c r="Y1119" s="115"/>
      <c r="Z1119" s="115"/>
      <c r="AA1119" s="125"/>
    </row>
    <row r="1120" spans="1:27" s="126" customFormat="1" hidden="1" x14ac:dyDescent="0.35">
      <c r="A1120" s="144">
        <v>0</v>
      </c>
      <c r="B1120" s="109" t="s">
        <v>3852</v>
      </c>
      <c r="C1120" s="127" t="s">
        <v>39</v>
      </c>
      <c r="D1120" s="109" t="s">
        <v>1469</v>
      </c>
      <c r="E1120" s="115" t="s">
        <v>3860</v>
      </c>
      <c r="F1120" s="115" t="s">
        <v>3867</v>
      </c>
      <c r="G1120" s="115" t="s">
        <v>45</v>
      </c>
      <c r="H1120" s="116" t="s">
        <v>3432</v>
      </c>
      <c r="I1120" s="117"/>
      <c r="J1120" s="117"/>
      <c r="K1120" s="117"/>
      <c r="L1120" s="114" t="s">
        <v>3877</v>
      </c>
      <c r="M1120" s="114">
        <v>24</v>
      </c>
      <c r="N1120" s="151">
        <v>4.95</v>
      </c>
      <c r="O1120" s="149">
        <v>410.85</v>
      </c>
      <c r="P1120" s="135">
        <v>4.95</v>
      </c>
      <c r="Q1120" s="136">
        <v>410.85</v>
      </c>
      <c r="R1120" s="120"/>
      <c r="S1120" s="121">
        <v>0</v>
      </c>
      <c r="T1120" s="122">
        <v>0</v>
      </c>
      <c r="U1120" s="129"/>
      <c r="V1120" s="124" t="s">
        <v>2455</v>
      </c>
      <c r="W1120" s="129"/>
      <c r="X1120" s="115"/>
      <c r="Y1120" s="115"/>
      <c r="Z1120" s="115"/>
      <c r="AA1120" s="125"/>
    </row>
    <row r="1121" spans="1:27" s="126" customFormat="1" hidden="1" x14ac:dyDescent="0.35">
      <c r="A1121" s="144">
        <v>0</v>
      </c>
      <c r="B1121" s="109" t="s">
        <v>3853</v>
      </c>
      <c r="C1121" s="127" t="s">
        <v>39</v>
      </c>
      <c r="D1121" s="109" t="s">
        <v>1469</v>
      </c>
      <c r="E1121" s="115" t="s">
        <v>3861</v>
      </c>
      <c r="F1121" s="115" t="s">
        <v>3868</v>
      </c>
      <c r="G1121" s="115" t="s">
        <v>45</v>
      </c>
      <c r="H1121" s="116" t="s">
        <v>3432</v>
      </c>
      <c r="I1121" s="117"/>
      <c r="J1121" s="117"/>
      <c r="K1121" s="117"/>
      <c r="L1121" s="114" t="s">
        <v>3877</v>
      </c>
      <c r="M1121" s="114">
        <v>24</v>
      </c>
      <c r="N1121" s="151">
        <v>4.6899999999999995</v>
      </c>
      <c r="O1121" s="149">
        <v>389.27</v>
      </c>
      <c r="P1121" s="135">
        <v>4.6899999999999995</v>
      </c>
      <c r="Q1121" s="136">
        <v>389.27</v>
      </c>
      <c r="R1121" s="120"/>
      <c r="S1121" s="121">
        <v>0</v>
      </c>
      <c r="T1121" s="122">
        <v>0</v>
      </c>
      <c r="U1121" s="129"/>
      <c r="V1121" s="124" t="s">
        <v>2455</v>
      </c>
      <c r="W1121" s="129"/>
      <c r="X1121" s="115"/>
      <c r="Y1121" s="115"/>
      <c r="Z1121" s="115"/>
      <c r="AA1121" s="125"/>
    </row>
    <row r="1122" spans="1:27" s="126" customFormat="1" hidden="1" x14ac:dyDescent="0.35">
      <c r="A1122" s="144">
        <v>0</v>
      </c>
      <c r="B1122" s="109" t="s">
        <v>3854</v>
      </c>
      <c r="C1122" s="127" t="s">
        <v>208</v>
      </c>
      <c r="D1122" s="109" t="s">
        <v>1469</v>
      </c>
      <c r="E1122" s="115" t="s">
        <v>3862</v>
      </c>
      <c r="F1122" s="115" t="s">
        <v>3869</v>
      </c>
      <c r="G1122" s="115" t="s">
        <v>3874</v>
      </c>
      <c r="H1122" s="116" t="s">
        <v>3432</v>
      </c>
      <c r="I1122" s="117"/>
      <c r="J1122" s="117"/>
      <c r="K1122" s="117"/>
      <c r="L1122" s="114" t="s">
        <v>2452</v>
      </c>
      <c r="M1122" s="114">
        <v>24</v>
      </c>
      <c r="N1122" s="151">
        <v>3.7108433734939759</v>
      </c>
      <c r="O1122" s="149">
        <v>308</v>
      </c>
      <c r="P1122" s="135">
        <v>3.7108433734939759</v>
      </c>
      <c r="Q1122" s="136">
        <v>308</v>
      </c>
      <c r="R1122" s="120"/>
      <c r="S1122" s="121">
        <v>0</v>
      </c>
      <c r="T1122" s="122">
        <v>0</v>
      </c>
      <c r="U1122" s="129"/>
      <c r="V1122" s="124" t="s">
        <v>2455</v>
      </c>
      <c r="W1122" s="129"/>
      <c r="X1122" s="115"/>
      <c r="Y1122" s="115"/>
      <c r="Z1122" s="115"/>
      <c r="AA1122" s="125"/>
    </row>
    <row r="1123" spans="1:27" s="126" customFormat="1" hidden="1" x14ac:dyDescent="0.35">
      <c r="A1123" s="144">
        <v>0</v>
      </c>
      <c r="B1123" s="109" t="s">
        <v>3855</v>
      </c>
      <c r="C1123" s="127" t="s">
        <v>39</v>
      </c>
      <c r="D1123" s="109" t="s">
        <v>1469</v>
      </c>
      <c r="E1123" s="115" t="s">
        <v>3863</v>
      </c>
      <c r="F1123" s="115" t="s">
        <v>3870</v>
      </c>
      <c r="G1123" s="115" t="s">
        <v>45</v>
      </c>
      <c r="H1123" s="116" t="s">
        <v>3432</v>
      </c>
      <c r="I1123" s="117"/>
      <c r="J1123" s="117"/>
      <c r="K1123" s="117"/>
      <c r="L1123" s="114" t="s">
        <v>3877</v>
      </c>
      <c r="M1123" s="114">
        <v>24</v>
      </c>
      <c r="N1123" s="151">
        <v>4.6899999999999995</v>
      </c>
      <c r="O1123" s="149">
        <v>389.27</v>
      </c>
      <c r="P1123" s="135">
        <v>4.6899999999999995</v>
      </c>
      <c r="Q1123" s="136">
        <v>389.27</v>
      </c>
      <c r="R1123" s="120"/>
      <c r="S1123" s="121">
        <v>0</v>
      </c>
      <c r="T1123" s="122">
        <v>0</v>
      </c>
      <c r="U1123" s="129"/>
      <c r="V1123" s="124" t="s">
        <v>2455</v>
      </c>
      <c r="W1123" s="129"/>
      <c r="X1123" s="115"/>
      <c r="Y1123" s="115"/>
      <c r="Z1123" s="115"/>
      <c r="AA1123" s="125"/>
    </row>
    <row r="1124" spans="1:27" s="126" customFormat="1" hidden="1" x14ac:dyDescent="0.35">
      <c r="A1124" s="144">
        <v>0</v>
      </c>
      <c r="B1124" s="109" t="s">
        <v>3856</v>
      </c>
      <c r="C1124" s="110" t="s">
        <v>39</v>
      </c>
      <c r="D1124" s="109" t="s">
        <v>1469</v>
      </c>
      <c r="E1124" s="142" t="s">
        <v>3864</v>
      </c>
      <c r="F1124" s="142" t="s">
        <v>3871</v>
      </c>
      <c r="G1124" s="142" t="s">
        <v>3875</v>
      </c>
      <c r="H1124" s="133" t="s">
        <v>3432</v>
      </c>
      <c r="I1124" s="113"/>
      <c r="J1124" s="113"/>
      <c r="K1124" s="113"/>
      <c r="L1124" s="140" t="s">
        <v>3877</v>
      </c>
      <c r="M1124" s="140">
        <v>24</v>
      </c>
      <c r="N1124" s="151">
        <v>2.96</v>
      </c>
      <c r="O1124" s="149">
        <f t="shared" ref="O1124:O1125" si="481">N1124*$R$8</f>
        <v>251.18559999999999</v>
      </c>
      <c r="P1124" s="141">
        <f t="shared" ref="P1124:P1125" si="482">IF($R$9="-",N1124,IF($R$9="в кассу предприятия",N1124,IF($R$9="на р/счет.",N1124*1.075,"-")))</f>
        <v>2.96</v>
      </c>
      <c r="Q1124" s="131">
        <f t="shared" ref="Q1124:Q1125" si="483">IF($R$9="-",O1124,IF($R$9="в кассу предприятия",O1124,IF($R$9="на р/счет.",O1124*1.075,"-")))</f>
        <v>251.18559999999999</v>
      </c>
      <c r="R1124" s="120"/>
      <c r="S1124" s="121">
        <f t="shared" ref="S1124:S1125" si="484">IF($R$9="","-",P1124*R1124)</f>
        <v>0</v>
      </c>
      <c r="T1124" s="122">
        <f t="shared" ref="T1124:T1125" si="485">IF($R$9="","-",Q1124*R1124)</f>
        <v>0</v>
      </c>
      <c r="U1124" s="123"/>
      <c r="V1124" s="124" t="s">
        <v>2455</v>
      </c>
      <c r="W1124" s="123"/>
      <c r="X1124" s="115"/>
      <c r="Y1124" s="115"/>
      <c r="Z1124" s="115"/>
      <c r="AA1124" s="125"/>
    </row>
    <row r="1125" spans="1:27" s="126" customFormat="1" hidden="1" x14ac:dyDescent="0.35">
      <c r="A1125" s="144">
        <v>0</v>
      </c>
      <c r="B1125" s="109" t="s">
        <v>3857</v>
      </c>
      <c r="C1125" s="110" t="s">
        <v>39</v>
      </c>
      <c r="D1125" s="109" t="s">
        <v>1469</v>
      </c>
      <c r="E1125" s="142" t="s">
        <v>3864</v>
      </c>
      <c r="F1125" s="142" t="s">
        <v>3871</v>
      </c>
      <c r="G1125" s="142" t="s">
        <v>3876</v>
      </c>
      <c r="H1125" s="133" t="s">
        <v>3432</v>
      </c>
      <c r="I1125" s="113"/>
      <c r="J1125" s="113"/>
      <c r="K1125" s="113"/>
      <c r="L1125" s="140" t="s">
        <v>3877</v>
      </c>
      <c r="M1125" s="140">
        <v>24</v>
      </c>
      <c r="N1125" s="151">
        <v>2.96</v>
      </c>
      <c r="O1125" s="149">
        <f t="shared" si="481"/>
        <v>251.18559999999999</v>
      </c>
      <c r="P1125" s="141">
        <f t="shared" si="482"/>
        <v>2.96</v>
      </c>
      <c r="Q1125" s="131">
        <f t="shared" si="483"/>
        <v>251.18559999999999</v>
      </c>
      <c r="R1125" s="120"/>
      <c r="S1125" s="121">
        <f t="shared" si="484"/>
        <v>0</v>
      </c>
      <c r="T1125" s="122">
        <f t="shared" si="485"/>
        <v>0</v>
      </c>
      <c r="U1125" s="123"/>
      <c r="V1125" s="124" t="s">
        <v>2455</v>
      </c>
      <c r="W1125" s="123"/>
      <c r="X1125" s="115"/>
      <c r="Y1125" s="115"/>
      <c r="Z1125" s="115"/>
      <c r="AA1125" s="125"/>
    </row>
    <row r="1126" spans="1:27" customFormat="1" ht="18.5" x14ac:dyDescent="0.45">
      <c r="A1126" s="152"/>
      <c r="B1126" s="39" t="s">
        <v>36</v>
      </c>
      <c r="C1126" s="39"/>
      <c r="D1126" s="39"/>
      <c r="E1126" s="100" t="s">
        <v>2050</v>
      </c>
      <c r="F1126" s="100"/>
      <c r="G1126" s="100"/>
      <c r="H1126" s="40"/>
      <c r="I1126" s="41"/>
      <c r="J1126" s="41"/>
      <c r="K1126" s="40"/>
      <c r="L1126" s="40"/>
      <c r="M1126" s="40"/>
      <c r="N1126" s="42"/>
      <c r="O1126" s="43"/>
      <c r="P1126" s="97"/>
      <c r="Q1126" s="98"/>
      <c r="R1126" s="48"/>
      <c r="S1126" s="43"/>
      <c r="T1126" s="43"/>
      <c r="U1126" s="45"/>
      <c r="V1126" s="99"/>
      <c r="W1126" s="103"/>
      <c r="X1126" s="99"/>
      <c r="Y1126" s="99"/>
      <c r="Z1126" s="99"/>
      <c r="AA1126" s="104" t="s">
        <v>2463</v>
      </c>
    </row>
    <row r="1127" spans="1:27" s="126" customFormat="1" hidden="1" x14ac:dyDescent="0.35">
      <c r="A1127" s="144">
        <v>0</v>
      </c>
      <c r="B1127" s="109" t="s">
        <v>2051</v>
      </c>
      <c r="C1127" s="110" t="s">
        <v>208</v>
      </c>
      <c r="D1127" s="109" t="s">
        <v>2050</v>
      </c>
      <c r="E1127" s="115" t="s">
        <v>2052</v>
      </c>
      <c r="F1127" s="115" t="s">
        <v>2053</v>
      </c>
      <c r="G1127" s="115" t="s">
        <v>2054</v>
      </c>
      <c r="H1127" s="116" t="s">
        <v>1363</v>
      </c>
      <c r="I1127" s="117" t="s">
        <v>45</v>
      </c>
      <c r="J1127" s="117"/>
      <c r="K1127" s="117" t="s">
        <v>45</v>
      </c>
      <c r="L1127" s="114" t="s">
        <v>2452</v>
      </c>
      <c r="M1127" s="114">
        <v>1</v>
      </c>
      <c r="N1127" s="150">
        <f t="shared" si="480"/>
        <v>7.2472307329719534</v>
      </c>
      <c r="O1127" s="149">
        <v>615</v>
      </c>
      <c r="P1127" s="130">
        <f t="shared" si="478"/>
        <v>7.2472307329719534</v>
      </c>
      <c r="Q1127" s="131">
        <f t="shared" si="479"/>
        <v>615</v>
      </c>
      <c r="R1127" s="120"/>
      <c r="S1127" s="121">
        <f t="shared" si="471"/>
        <v>0</v>
      </c>
      <c r="T1127" s="122">
        <f t="shared" si="472"/>
        <v>0</v>
      </c>
      <c r="U1127" s="123" t="s">
        <v>36</v>
      </c>
      <c r="V1127" s="124" t="s">
        <v>2455</v>
      </c>
      <c r="W1127" s="114"/>
      <c r="X1127" s="115"/>
      <c r="Y1127" s="115"/>
      <c r="Z1127" s="115" t="s">
        <v>3053</v>
      </c>
      <c r="AA1127" s="125" t="s">
        <v>2463</v>
      </c>
    </row>
    <row r="1128" spans="1:27" s="126" customFormat="1" hidden="1" x14ac:dyDescent="0.35">
      <c r="A1128" s="144">
        <v>0</v>
      </c>
      <c r="B1128" s="109" t="s">
        <v>2055</v>
      </c>
      <c r="C1128" s="110" t="s">
        <v>208</v>
      </c>
      <c r="D1128" s="109" t="s">
        <v>2050</v>
      </c>
      <c r="E1128" s="115" t="s">
        <v>2052</v>
      </c>
      <c r="F1128" s="115" t="s">
        <v>2053</v>
      </c>
      <c r="G1128" s="115" t="s">
        <v>2056</v>
      </c>
      <c r="H1128" s="116" t="s">
        <v>1363</v>
      </c>
      <c r="I1128" s="117" t="s">
        <v>45</v>
      </c>
      <c r="J1128" s="117"/>
      <c r="K1128" s="117" t="s">
        <v>45</v>
      </c>
      <c r="L1128" s="114" t="s">
        <v>2452</v>
      </c>
      <c r="M1128" s="114">
        <v>1</v>
      </c>
      <c r="N1128" s="150">
        <f t="shared" si="480"/>
        <v>7.2472307329719534</v>
      </c>
      <c r="O1128" s="149">
        <v>615</v>
      </c>
      <c r="P1128" s="130">
        <f t="shared" si="478"/>
        <v>7.2472307329719534</v>
      </c>
      <c r="Q1128" s="131">
        <f t="shared" si="479"/>
        <v>615</v>
      </c>
      <c r="R1128" s="120"/>
      <c r="S1128" s="121">
        <f t="shared" si="471"/>
        <v>0</v>
      </c>
      <c r="T1128" s="122">
        <f t="shared" si="472"/>
        <v>0</v>
      </c>
      <c r="U1128" s="123" t="s">
        <v>36</v>
      </c>
      <c r="V1128" s="124" t="s">
        <v>2455</v>
      </c>
      <c r="W1128" s="114"/>
      <c r="X1128" s="115"/>
      <c r="Y1128" s="115"/>
      <c r="Z1128" s="115" t="s">
        <v>3054</v>
      </c>
      <c r="AA1128" s="125" t="s">
        <v>2463</v>
      </c>
    </row>
    <row r="1129" spans="1:27" s="172" customFormat="1" x14ac:dyDescent="0.35">
      <c r="A1129" s="157">
        <v>10</v>
      </c>
      <c r="B1129" s="158" t="s">
        <v>2057</v>
      </c>
      <c r="C1129" s="159" t="s">
        <v>39</v>
      </c>
      <c r="D1129" s="158" t="s">
        <v>2050</v>
      </c>
      <c r="E1129" s="173" t="s">
        <v>2058</v>
      </c>
      <c r="F1129" s="173" t="s">
        <v>2059</v>
      </c>
      <c r="G1129" s="173" t="s">
        <v>2060</v>
      </c>
      <c r="H1129" s="174" t="s">
        <v>50</v>
      </c>
      <c r="I1129" s="175" t="s">
        <v>114</v>
      </c>
      <c r="J1129" s="175"/>
      <c r="K1129" s="175" t="s">
        <v>45</v>
      </c>
      <c r="L1129" s="163" t="s">
        <v>2453</v>
      </c>
      <c r="M1129" s="163">
        <v>1</v>
      </c>
      <c r="N1129" s="46">
        <v>19.850000000000001</v>
      </c>
      <c r="O1129" s="47">
        <f t="shared" ref="O1129:O1135" si="486">N1129*$R$8</f>
        <v>1684.471</v>
      </c>
      <c r="P1129" s="164">
        <f t="shared" ref="P1129:P1135" si="487">IF($R$9="-",N1129,IF($R$9="в кассу предприятия",N1129,IF($R$9="на р/счет.",N1129*1.075,"-")))</f>
        <v>19.850000000000001</v>
      </c>
      <c r="Q1129" s="165">
        <f t="shared" ref="Q1129:Q1135" si="488">IF($R$9="-",O1129,IF($R$9="в кассу предприятия",O1129,IF($R$9="на р/счет.",O1129*1.075,"-")))</f>
        <v>1684.471</v>
      </c>
      <c r="R1129" s="166"/>
      <c r="S1129" s="167">
        <f t="shared" si="471"/>
        <v>0</v>
      </c>
      <c r="T1129" s="168">
        <f t="shared" si="472"/>
        <v>0</v>
      </c>
      <c r="U1129" s="169"/>
      <c r="V1129" s="170" t="s">
        <v>2455</v>
      </c>
      <c r="W1129" s="169" t="s">
        <v>2487</v>
      </c>
      <c r="X1129" s="160"/>
      <c r="Y1129" s="160"/>
      <c r="Z1129" s="160" t="s">
        <v>3055</v>
      </c>
      <c r="AA1129" s="171" t="s">
        <v>2463</v>
      </c>
    </row>
    <row r="1130" spans="1:27" s="172" customFormat="1" x14ac:dyDescent="0.35">
      <c r="A1130" s="157">
        <v>9</v>
      </c>
      <c r="B1130" s="158" t="s">
        <v>2061</v>
      </c>
      <c r="C1130" s="159" t="s">
        <v>39</v>
      </c>
      <c r="D1130" s="158" t="s">
        <v>2050</v>
      </c>
      <c r="E1130" s="173" t="s">
        <v>2058</v>
      </c>
      <c r="F1130" s="173" t="s">
        <v>2059</v>
      </c>
      <c r="G1130" s="173" t="s">
        <v>2062</v>
      </c>
      <c r="H1130" s="174" t="s">
        <v>50</v>
      </c>
      <c r="I1130" s="175" t="s">
        <v>114</v>
      </c>
      <c r="J1130" s="175"/>
      <c r="K1130" s="175" t="s">
        <v>45</v>
      </c>
      <c r="L1130" s="163" t="s">
        <v>2453</v>
      </c>
      <c r="M1130" s="163">
        <v>1</v>
      </c>
      <c r="N1130" s="46">
        <v>19.850000000000001</v>
      </c>
      <c r="O1130" s="47">
        <f t="shared" si="486"/>
        <v>1684.471</v>
      </c>
      <c r="P1130" s="164">
        <f t="shared" si="487"/>
        <v>19.850000000000001</v>
      </c>
      <c r="Q1130" s="165">
        <f t="shared" si="488"/>
        <v>1684.471</v>
      </c>
      <c r="R1130" s="166"/>
      <c r="S1130" s="167">
        <f t="shared" si="471"/>
        <v>0</v>
      </c>
      <c r="T1130" s="168">
        <f t="shared" si="472"/>
        <v>0</v>
      </c>
      <c r="U1130" s="169"/>
      <c r="V1130" s="170" t="s">
        <v>2455</v>
      </c>
      <c r="W1130" s="169" t="s">
        <v>2487</v>
      </c>
      <c r="X1130" s="160"/>
      <c r="Y1130" s="160"/>
      <c r="Z1130" s="160" t="s">
        <v>3056</v>
      </c>
      <c r="AA1130" s="171" t="s">
        <v>2463</v>
      </c>
    </row>
    <row r="1131" spans="1:27" s="172" customFormat="1" x14ac:dyDescent="0.35">
      <c r="A1131" s="157">
        <v>10</v>
      </c>
      <c r="B1131" s="158" t="s">
        <v>2063</v>
      </c>
      <c r="C1131" s="159" t="s">
        <v>39</v>
      </c>
      <c r="D1131" s="158" t="s">
        <v>2050</v>
      </c>
      <c r="E1131" s="173" t="s">
        <v>2058</v>
      </c>
      <c r="F1131" s="173" t="s">
        <v>2059</v>
      </c>
      <c r="G1131" s="173" t="s">
        <v>2064</v>
      </c>
      <c r="H1131" s="174" t="s">
        <v>50</v>
      </c>
      <c r="I1131" s="175" t="s">
        <v>114</v>
      </c>
      <c r="J1131" s="175"/>
      <c r="K1131" s="175" t="s">
        <v>45</v>
      </c>
      <c r="L1131" s="163" t="s">
        <v>2453</v>
      </c>
      <c r="M1131" s="163">
        <v>1</v>
      </c>
      <c r="N1131" s="46">
        <v>19.850000000000001</v>
      </c>
      <c r="O1131" s="47">
        <f t="shared" si="486"/>
        <v>1684.471</v>
      </c>
      <c r="P1131" s="164">
        <f t="shared" si="487"/>
        <v>19.850000000000001</v>
      </c>
      <c r="Q1131" s="165">
        <f t="shared" si="488"/>
        <v>1684.471</v>
      </c>
      <c r="R1131" s="166"/>
      <c r="S1131" s="167">
        <f t="shared" si="471"/>
        <v>0</v>
      </c>
      <c r="T1131" s="168">
        <f t="shared" si="472"/>
        <v>0</v>
      </c>
      <c r="U1131" s="169"/>
      <c r="V1131" s="170" t="s">
        <v>2455</v>
      </c>
      <c r="W1131" s="169" t="s">
        <v>2487</v>
      </c>
      <c r="X1131" s="160"/>
      <c r="Y1131" s="160"/>
      <c r="Z1131" s="160"/>
      <c r="AA1131" s="171" t="s">
        <v>2463</v>
      </c>
    </row>
    <row r="1132" spans="1:27" s="172" customFormat="1" x14ac:dyDescent="0.35">
      <c r="A1132" s="157">
        <v>20</v>
      </c>
      <c r="B1132" s="158" t="s">
        <v>2065</v>
      </c>
      <c r="C1132" s="159" t="s">
        <v>39</v>
      </c>
      <c r="D1132" s="158" t="s">
        <v>2050</v>
      </c>
      <c r="E1132" s="160" t="s">
        <v>2066</v>
      </c>
      <c r="F1132" s="160" t="s">
        <v>2067</v>
      </c>
      <c r="G1132" s="160" t="s">
        <v>2068</v>
      </c>
      <c r="H1132" s="161" t="s">
        <v>98</v>
      </c>
      <c r="I1132" s="162" t="s">
        <v>45</v>
      </c>
      <c r="J1132" s="162"/>
      <c r="K1132" s="162" t="s">
        <v>45</v>
      </c>
      <c r="L1132" s="163" t="s">
        <v>2453</v>
      </c>
      <c r="M1132" s="163">
        <v>5</v>
      </c>
      <c r="N1132" s="46">
        <v>7.47</v>
      </c>
      <c r="O1132" s="47">
        <f t="shared" si="486"/>
        <v>633.90419999999995</v>
      </c>
      <c r="P1132" s="164">
        <f t="shared" si="487"/>
        <v>7.47</v>
      </c>
      <c r="Q1132" s="165">
        <f t="shared" si="488"/>
        <v>633.90419999999995</v>
      </c>
      <c r="R1132" s="166"/>
      <c r="S1132" s="167">
        <f t="shared" si="471"/>
        <v>0</v>
      </c>
      <c r="T1132" s="168">
        <f t="shared" si="472"/>
        <v>0</v>
      </c>
      <c r="U1132" s="169"/>
      <c r="V1132" s="170" t="s">
        <v>2455</v>
      </c>
      <c r="W1132" s="169"/>
      <c r="X1132" s="160"/>
      <c r="Y1132" s="160"/>
      <c r="Z1132" s="160" t="s">
        <v>3148</v>
      </c>
      <c r="AA1132" s="171" t="s">
        <v>2463</v>
      </c>
    </row>
    <row r="1133" spans="1:27" s="172" customFormat="1" x14ac:dyDescent="0.35">
      <c r="A1133" s="157">
        <v>20</v>
      </c>
      <c r="B1133" s="158" t="s">
        <v>2069</v>
      </c>
      <c r="C1133" s="159" t="s">
        <v>39</v>
      </c>
      <c r="D1133" s="158" t="s">
        <v>2050</v>
      </c>
      <c r="E1133" s="160" t="s">
        <v>2066</v>
      </c>
      <c r="F1133" s="160" t="s">
        <v>2067</v>
      </c>
      <c r="G1133" s="160" t="s">
        <v>2070</v>
      </c>
      <c r="H1133" s="161" t="s">
        <v>98</v>
      </c>
      <c r="I1133" s="162" t="s">
        <v>45</v>
      </c>
      <c r="J1133" s="162"/>
      <c r="K1133" s="162" t="s">
        <v>45</v>
      </c>
      <c r="L1133" s="163" t="s">
        <v>2453</v>
      </c>
      <c r="M1133" s="163">
        <v>5</v>
      </c>
      <c r="N1133" s="46">
        <v>7.47</v>
      </c>
      <c r="O1133" s="47">
        <f t="shared" si="486"/>
        <v>633.90419999999995</v>
      </c>
      <c r="P1133" s="164">
        <f t="shared" si="487"/>
        <v>7.47</v>
      </c>
      <c r="Q1133" s="165">
        <f t="shared" si="488"/>
        <v>633.90419999999995</v>
      </c>
      <c r="R1133" s="166"/>
      <c r="S1133" s="167">
        <f t="shared" si="471"/>
        <v>0</v>
      </c>
      <c r="T1133" s="168">
        <f t="shared" si="472"/>
        <v>0</v>
      </c>
      <c r="U1133" s="169"/>
      <c r="V1133" s="170" t="s">
        <v>2455</v>
      </c>
      <c r="W1133" s="169"/>
      <c r="X1133" s="160"/>
      <c r="Y1133" s="160"/>
      <c r="Z1133" s="160" t="s">
        <v>3149</v>
      </c>
      <c r="AA1133" s="171" t="s">
        <v>2463</v>
      </c>
    </row>
    <row r="1134" spans="1:27" s="172" customFormat="1" x14ac:dyDescent="0.35">
      <c r="A1134" s="157">
        <v>20</v>
      </c>
      <c r="B1134" s="158" t="s">
        <v>2071</v>
      </c>
      <c r="C1134" s="159" t="s">
        <v>39</v>
      </c>
      <c r="D1134" s="158" t="s">
        <v>2050</v>
      </c>
      <c r="E1134" s="160" t="s">
        <v>2066</v>
      </c>
      <c r="F1134" s="160" t="s">
        <v>2067</v>
      </c>
      <c r="G1134" s="160" t="s">
        <v>2072</v>
      </c>
      <c r="H1134" s="161" t="s">
        <v>98</v>
      </c>
      <c r="I1134" s="162" t="s">
        <v>45</v>
      </c>
      <c r="J1134" s="162"/>
      <c r="K1134" s="162" t="s">
        <v>45</v>
      </c>
      <c r="L1134" s="163" t="s">
        <v>2453</v>
      </c>
      <c r="M1134" s="163">
        <v>5</v>
      </c>
      <c r="N1134" s="46">
        <v>7.47</v>
      </c>
      <c r="O1134" s="47">
        <f t="shared" si="486"/>
        <v>633.90419999999995</v>
      </c>
      <c r="P1134" s="164">
        <f t="shared" si="487"/>
        <v>7.47</v>
      </c>
      <c r="Q1134" s="165">
        <f t="shared" si="488"/>
        <v>633.90419999999995</v>
      </c>
      <c r="R1134" s="166"/>
      <c r="S1134" s="167">
        <f t="shared" si="471"/>
        <v>0</v>
      </c>
      <c r="T1134" s="168">
        <f t="shared" si="472"/>
        <v>0</v>
      </c>
      <c r="U1134" s="169"/>
      <c r="V1134" s="170" t="s">
        <v>2455</v>
      </c>
      <c r="W1134" s="169"/>
      <c r="X1134" s="160"/>
      <c r="Y1134" s="160"/>
      <c r="Z1134" s="160" t="s">
        <v>3150</v>
      </c>
      <c r="AA1134" s="171" t="s">
        <v>2463</v>
      </c>
    </row>
    <row r="1135" spans="1:27" s="172" customFormat="1" x14ac:dyDescent="0.35">
      <c r="A1135" s="157">
        <v>20</v>
      </c>
      <c r="B1135" s="158" t="s">
        <v>2073</v>
      </c>
      <c r="C1135" s="159" t="s">
        <v>39</v>
      </c>
      <c r="D1135" s="158" t="s">
        <v>2050</v>
      </c>
      <c r="E1135" s="160" t="s">
        <v>2066</v>
      </c>
      <c r="F1135" s="160" t="s">
        <v>2067</v>
      </c>
      <c r="G1135" s="160" t="s">
        <v>2074</v>
      </c>
      <c r="H1135" s="161" t="s">
        <v>98</v>
      </c>
      <c r="I1135" s="162" t="s">
        <v>45</v>
      </c>
      <c r="J1135" s="162"/>
      <c r="K1135" s="162" t="s">
        <v>45</v>
      </c>
      <c r="L1135" s="163" t="s">
        <v>2453</v>
      </c>
      <c r="M1135" s="163">
        <v>5</v>
      </c>
      <c r="N1135" s="46">
        <v>7.47</v>
      </c>
      <c r="O1135" s="47">
        <f t="shared" si="486"/>
        <v>633.90419999999995</v>
      </c>
      <c r="P1135" s="164">
        <f t="shared" si="487"/>
        <v>7.47</v>
      </c>
      <c r="Q1135" s="165">
        <f t="shared" si="488"/>
        <v>633.90419999999995</v>
      </c>
      <c r="R1135" s="166"/>
      <c r="S1135" s="167">
        <f t="shared" si="471"/>
        <v>0</v>
      </c>
      <c r="T1135" s="168">
        <f t="shared" si="472"/>
        <v>0</v>
      </c>
      <c r="U1135" s="169"/>
      <c r="V1135" s="170" t="s">
        <v>2455</v>
      </c>
      <c r="W1135" s="169"/>
      <c r="X1135" s="160"/>
      <c r="Y1135" s="160"/>
      <c r="Z1135" s="160" t="s">
        <v>3151</v>
      </c>
      <c r="AA1135" s="171" t="s">
        <v>2463</v>
      </c>
    </row>
    <row r="1136" spans="1:27" s="126" customFormat="1" hidden="1" x14ac:dyDescent="0.35">
      <c r="A1136" s="144">
        <v>0</v>
      </c>
      <c r="B1136" s="109" t="s">
        <v>3306</v>
      </c>
      <c r="C1136" s="127" t="s">
        <v>208</v>
      </c>
      <c r="D1136" s="109" t="s">
        <v>2050</v>
      </c>
      <c r="E1136" s="132" t="s">
        <v>2052</v>
      </c>
      <c r="F1136" s="132" t="s">
        <v>3463</v>
      </c>
      <c r="G1136" s="132" t="s">
        <v>3464</v>
      </c>
      <c r="H1136" s="133" t="s">
        <v>3465</v>
      </c>
      <c r="I1136" s="134"/>
      <c r="J1136" s="134"/>
      <c r="K1136" s="134"/>
      <c r="L1136" s="114" t="s">
        <v>2452</v>
      </c>
      <c r="M1136" s="114">
        <v>1</v>
      </c>
      <c r="N1136" s="151">
        <f>O1136/$R$8</f>
        <v>7.4122083431534289</v>
      </c>
      <c r="O1136" s="149">
        <v>629</v>
      </c>
      <c r="P1136" s="135">
        <f>IF($R$9="-",N1136,IF($R$9="в кассу предприятия",N1136,IF($R$9="на р/счет.",N1136*1.075,"-")))</f>
        <v>7.4122083431534289</v>
      </c>
      <c r="Q1136" s="136">
        <f>IF($R$9="-",O1136,IF($R$9="в кассу предприятия",O1136,IF($R$9="на р/счет.",O1136*1.075,"-")))</f>
        <v>629</v>
      </c>
      <c r="R1136" s="120"/>
      <c r="S1136" s="121">
        <f t="shared" si="471"/>
        <v>0</v>
      </c>
      <c r="T1136" s="122">
        <f t="shared" si="472"/>
        <v>0</v>
      </c>
      <c r="U1136" s="129"/>
      <c r="V1136" s="124" t="s">
        <v>2455</v>
      </c>
      <c r="W1136" s="129"/>
      <c r="X1136" s="115"/>
      <c r="Y1136" s="115"/>
      <c r="Z1136" s="115"/>
      <c r="AA1136" s="125" t="s">
        <v>2463</v>
      </c>
    </row>
    <row r="1137" spans="1:27" s="172" customFormat="1" x14ac:dyDescent="0.35">
      <c r="A1137" s="157">
        <v>15</v>
      </c>
      <c r="B1137" s="158" t="s">
        <v>2075</v>
      </c>
      <c r="C1137" s="159" t="s">
        <v>39</v>
      </c>
      <c r="D1137" s="158" t="s">
        <v>2050</v>
      </c>
      <c r="E1137" s="160" t="s">
        <v>2076</v>
      </c>
      <c r="F1137" s="160" t="s">
        <v>2077</v>
      </c>
      <c r="G1137" s="160" t="s">
        <v>45</v>
      </c>
      <c r="H1137" s="161" t="s">
        <v>50</v>
      </c>
      <c r="I1137" s="162" t="s">
        <v>45</v>
      </c>
      <c r="J1137" s="162"/>
      <c r="K1137" s="162" t="s">
        <v>2078</v>
      </c>
      <c r="L1137" s="163" t="s">
        <v>2453</v>
      </c>
      <c r="M1137" s="163">
        <v>1</v>
      </c>
      <c r="N1137" s="46">
        <v>24.610000000000003</v>
      </c>
      <c r="O1137" s="47">
        <f>N1137*$R$8</f>
        <v>2088.4046000000003</v>
      </c>
      <c r="P1137" s="164">
        <f t="shared" ref="P1137" si="489">IF($R$9="-",N1137,IF($R$9="в кассу предприятия",N1137,IF($R$9="на р/счет.",N1137*1.075,"-")))</f>
        <v>24.610000000000003</v>
      </c>
      <c r="Q1137" s="165">
        <f t="shared" ref="Q1137" si="490">IF($R$9="-",O1137,IF($R$9="в кассу предприятия",O1137,IF($R$9="на р/счет.",O1137*1.075,"-")))</f>
        <v>2088.4046000000003</v>
      </c>
      <c r="R1137" s="166"/>
      <c r="S1137" s="167">
        <f t="shared" si="471"/>
        <v>0</v>
      </c>
      <c r="T1137" s="168">
        <f t="shared" si="472"/>
        <v>0</v>
      </c>
      <c r="U1137" s="169"/>
      <c r="V1137" s="170" t="s">
        <v>2455</v>
      </c>
      <c r="W1137" s="169"/>
      <c r="X1137" s="160"/>
      <c r="Y1137" s="160"/>
      <c r="Z1137" s="160"/>
      <c r="AA1137" s="171" t="s">
        <v>2463</v>
      </c>
    </row>
    <row r="1138" spans="1:27" s="172" customFormat="1" x14ac:dyDescent="0.35">
      <c r="A1138" s="157" t="s">
        <v>3900</v>
      </c>
      <c r="B1138" s="158" t="s">
        <v>3307</v>
      </c>
      <c r="C1138" s="159" t="s">
        <v>208</v>
      </c>
      <c r="D1138" s="158" t="s">
        <v>2050</v>
      </c>
      <c r="E1138" s="173" t="s">
        <v>2076</v>
      </c>
      <c r="F1138" s="173" t="s">
        <v>2077</v>
      </c>
      <c r="G1138" s="173"/>
      <c r="H1138" s="174" t="s">
        <v>64</v>
      </c>
      <c r="I1138" s="175" t="s">
        <v>53</v>
      </c>
      <c r="J1138" s="175"/>
      <c r="K1138" s="175"/>
      <c r="L1138" s="163" t="s">
        <v>2452</v>
      </c>
      <c r="M1138" s="163">
        <v>5</v>
      </c>
      <c r="N1138" s="49">
        <f>O1138/$R$8</f>
        <v>2.910676408201744</v>
      </c>
      <c r="O1138" s="47">
        <v>247</v>
      </c>
      <c r="P1138" s="176">
        <f>IF($R$9="-",N1138,IF($R$9="в кассу предприятия",N1138,IF($R$9="на р/счет.",N1138*1.075,"-")))</f>
        <v>2.910676408201744</v>
      </c>
      <c r="Q1138" s="177">
        <f>IF($R$9="-",O1138,IF($R$9="в кассу предприятия",O1138,IF($R$9="на р/счет.",O1138*1.075,"-")))</f>
        <v>247</v>
      </c>
      <c r="R1138" s="166"/>
      <c r="S1138" s="167">
        <f t="shared" si="471"/>
        <v>0</v>
      </c>
      <c r="T1138" s="168">
        <f t="shared" si="472"/>
        <v>0</v>
      </c>
      <c r="U1138" s="169"/>
      <c r="V1138" s="170" t="s">
        <v>2455</v>
      </c>
      <c r="W1138" s="169"/>
      <c r="X1138" s="160"/>
      <c r="Y1138" s="160"/>
      <c r="Z1138" s="160"/>
      <c r="AA1138" s="171" t="s">
        <v>2463</v>
      </c>
    </row>
    <row r="1139" spans="1:27" s="126" customFormat="1" hidden="1" x14ac:dyDescent="0.35">
      <c r="A1139" s="144">
        <v>0</v>
      </c>
      <c r="B1139" s="109" t="s">
        <v>2079</v>
      </c>
      <c r="C1139" s="110" t="s">
        <v>39</v>
      </c>
      <c r="D1139" s="109" t="s">
        <v>2050</v>
      </c>
      <c r="E1139" s="111" t="s">
        <v>2080</v>
      </c>
      <c r="F1139" s="111" t="s">
        <v>2081</v>
      </c>
      <c r="G1139" s="111" t="s">
        <v>2082</v>
      </c>
      <c r="H1139" s="112" t="s">
        <v>98</v>
      </c>
      <c r="I1139" s="113" t="s">
        <v>45</v>
      </c>
      <c r="J1139" s="113"/>
      <c r="K1139" s="113" t="s">
        <v>45</v>
      </c>
      <c r="L1139" s="114" t="s">
        <v>2453</v>
      </c>
      <c r="M1139" s="114">
        <v>5</v>
      </c>
      <c r="N1139" s="148">
        <v>7.76</v>
      </c>
      <c r="O1139" s="149">
        <f t="shared" ref="O1139:O1143" si="491">N1139*$R$8</f>
        <v>658.5136</v>
      </c>
      <c r="P1139" s="118">
        <f t="shared" ref="P1139:P1143" si="492">IF($R$9="-",N1139,IF($R$9="в кассу предприятия",N1139,IF($R$9="на р/счет.",N1139*1.075,"-")))</f>
        <v>7.76</v>
      </c>
      <c r="Q1139" s="119">
        <f t="shared" ref="Q1139:Q1143" si="493">IF($R$9="-",O1139,IF($R$9="в кассу предприятия",O1139,IF($R$9="на р/счет.",O1139*1.075,"-")))</f>
        <v>658.5136</v>
      </c>
      <c r="R1139" s="120"/>
      <c r="S1139" s="121">
        <f t="shared" si="471"/>
        <v>0</v>
      </c>
      <c r="T1139" s="122">
        <f t="shared" si="472"/>
        <v>0</v>
      </c>
      <c r="U1139" s="123"/>
      <c r="V1139" s="124" t="s">
        <v>2455</v>
      </c>
      <c r="W1139" s="114" t="s">
        <v>2487</v>
      </c>
      <c r="X1139" s="115"/>
      <c r="Y1139" s="115"/>
      <c r="Z1139" s="115" t="s">
        <v>3057</v>
      </c>
      <c r="AA1139" s="125" t="s">
        <v>2463</v>
      </c>
    </row>
    <row r="1140" spans="1:27" s="126" customFormat="1" hidden="1" x14ac:dyDescent="0.35">
      <c r="A1140" s="144">
        <v>0</v>
      </c>
      <c r="B1140" s="109" t="s">
        <v>2083</v>
      </c>
      <c r="C1140" s="110" t="s">
        <v>39</v>
      </c>
      <c r="D1140" s="109" t="s">
        <v>2050</v>
      </c>
      <c r="E1140" s="111" t="s">
        <v>2080</v>
      </c>
      <c r="F1140" s="111" t="s">
        <v>2081</v>
      </c>
      <c r="G1140" s="111" t="s">
        <v>2084</v>
      </c>
      <c r="H1140" s="112" t="s">
        <v>98</v>
      </c>
      <c r="I1140" s="113" t="s">
        <v>45</v>
      </c>
      <c r="J1140" s="113"/>
      <c r="K1140" s="113" t="s">
        <v>45</v>
      </c>
      <c r="L1140" s="114" t="s">
        <v>2453</v>
      </c>
      <c r="M1140" s="114">
        <v>5</v>
      </c>
      <c r="N1140" s="148">
        <v>7.76</v>
      </c>
      <c r="O1140" s="149">
        <f t="shared" si="491"/>
        <v>658.5136</v>
      </c>
      <c r="P1140" s="118">
        <f t="shared" si="492"/>
        <v>7.76</v>
      </c>
      <c r="Q1140" s="119">
        <f t="shared" si="493"/>
        <v>658.5136</v>
      </c>
      <c r="R1140" s="120"/>
      <c r="S1140" s="121">
        <f t="shared" si="471"/>
        <v>0</v>
      </c>
      <c r="T1140" s="122">
        <f t="shared" si="472"/>
        <v>0</v>
      </c>
      <c r="U1140" s="123"/>
      <c r="V1140" s="124" t="s">
        <v>2455</v>
      </c>
      <c r="W1140" s="114" t="s">
        <v>2487</v>
      </c>
      <c r="X1140" s="115"/>
      <c r="Y1140" s="115"/>
      <c r="Z1140" s="115" t="s">
        <v>3058</v>
      </c>
      <c r="AA1140" s="125" t="s">
        <v>2463</v>
      </c>
    </row>
    <row r="1141" spans="1:27" s="126" customFormat="1" hidden="1" x14ac:dyDescent="0.35">
      <c r="A1141" s="144">
        <v>0</v>
      </c>
      <c r="B1141" s="109" t="s">
        <v>2085</v>
      </c>
      <c r="C1141" s="110" t="s">
        <v>39</v>
      </c>
      <c r="D1141" s="109" t="s">
        <v>2050</v>
      </c>
      <c r="E1141" s="111" t="s">
        <v>2080</v>
      </c>
      <c r="F1141" s="111" t="s">
        <v>2086</v>
      </c>
      <c r="G1141" s="111" t="s">
        <v>2087</v>
      </c>
      <c r="H1141" s="112" t="s">
        <v>98</v>
      </c>
      <c r="I1141" s="113" t="s">
        <v>45</v>
      </c>
      <c r="J1141" s="113"/>
      <c r="K1141" s="113" t="s">
        <v>45</v>
      </c>
      <c r="L1141" s="114" t="s">
        <v>2453</v>
      </c>
      <c r="M1141" s="114">
        <v>5</v>
      </c>
      <c r="N1141" s="148">
        <v>7.76</v>
      </c>
      <c r="O1141" s="149">
        <f t="shared" si="491"/>
        <v>658.5136</v>
      </c>
      <c r="P1141" s="118">
        <f t="shared" si="492"/>
        <v>7.76</v>
      </c>
      <c r="Q1141" s="119">
        <f t="shared" si="493"/>
        <v>658.5136</v>
      </c>
      <c r="R1141" s="120"/>
      <c r="S1141" s="121">
        <f t="shared" si="471"/>
        <v>0</v>
      </c>
      <c r="T1141" s="122">
        <f t="shared" si="472"/>
        <v>0</v>
      </c>
      <c r="U1141" s="123"/>
      <c r="V1141" s="124" t="s">
        <v>2455</v>
      </c>
      <c r="W1141" s="114" t="s">
        <v>2487</v>
      </c>
      <c r="X1141" s="115" t="s">
        <v>2464</v>
      </c>
      <c r="Y1141" s="115" t="s">
        <v>3031</v>
      </c>
      <c r="Z1141" s="115"/>
      <c r="AA1141" s="125" t="s">
        <v>2463</v>
      </c>
    </row>
    <row r="1142" spans="1:27" s="172" customFormat="1" x14ac:dyDescent="0.35">
      <c r="A1142" s="157">
        <v>15</v>
      </c>
      <c r="B1142" s="158" t="s">
        <v>2088</v>
      </c>
      <c r="C1142" s="159" t="s">
        <v>39</v>
      </c>
      <c r="D1142" s="158" t="s">
        <v>2050</v>
      </c>
      <c r="E1142" s="173" t="s">
        <v>2089</v>
      </c>
      <c r="F1142" s="173" t="s">
        <v>2090</v>
      </c>
      <c r="G1142" s="173" t="s">
        <v>2091</v>
      </c>
      <c r="H1142" s="174" t="s">
        <v>98</v>
      </c>
      <c r="I1142" s="175" t="s">
        <v>45</v>
      </c>
      <c r="J1142" s="175"/>
      <c r="K1142" s="175" t="s">
        <v>45</v>
      </c>
      <c r="L1142" s="163" t="s">
        <v>2453</v>
      </c>
      <c r="M1142" s="163">
        <v>5</v>
      </c>
      <c r="N1142" s="46">
        <v>8.06</v>
      </c>
      <c r="O1142" s="47">
        <f t="shared" si="491"/>
        <v>683.97160000000008</v>
      </c>
      <c r="P1142" s="164">
        <f t="shared" si="492"/>
        <v>8.06</v>
      </c>
      <c r="Q1142" s="165">
        <f t="shared" si="493"/>
        <v>683.97160000000008</v>
      </c>
      <c r="R1142" s="166"/>
      <c r="S1142" s="167">
        <f t="shared" si="471"/>
        <v>0</v>
      </c>
      <c r="T1142" s="168">
        <f t="shared" si="472"/>
        <v>0</v>
      </c>
      <c r="U1142" s="169"/>
      <c r="V1142" s="170" t="s">
        <v>2455</v>
      </c>
      <c r="W1142" s="169" t="s">
        <v>2487</v>
      </c>
      <c r="X1142" s="160"/>
      <c r="Y1142" s="160"/>
      <c r="Z1142" s="160" t="s">
        <v>3152</v>
      </c>
      <c r="AA1142" s="171" t="s">
        <v>2463</v>
      </c>
    </row>
    <row r="1143" spans="1:27" s="172" customFormat="1" x14ac:dyDescent="0.35">
      <c r="A1143" s="157">
        <v>15</v>
      </c>
      <c r="B1143" s="158" t="s">
        <v>2092</v>
      </c>
      <c r="C1143" s="159" t="s">
        <v>39</v>
      </c>
      <c r="D1143" s="158" t="s">
        <v>2050</v>
      </c>
      <c r="E1143" s="160" t="s">
        <v>2093</v>
      </c>
      <c r="F1143" s="160" t="s">
        <v>2094</v>
      </c>
      <c r="G1143" s="160" t="s">
        <v>2095</v>
      </c>
      <c r="H1143" s="161" t="s">
        <v>368</v>
      </c>
      <c r="I1143" s="162" t="s">
        <v>2096</v>
      </c>
      <c r="J1143" s="162"/>
      <c r="K1143" s="162" t="s">
        <v>45</v>
      </c>
      <c r="L1143" s="163" t="s">
        <v>2453</v>
      </c>
      <c r="M1143" s="163">
        <v>5</v>
      </c>
      <c r="N1143" s="46">
        <v>5.79</v>
      </c>
      <c r="O1143" s="47">
        <f t="shared" si="491"/>
        <v>491.33940000000001</v>
      </c>
      <c r="P1143" s="164">
        <f t="shared" si="492"/>
        <v>5.79</v>
      </c>
      <c r="Q1143" s="165">
        <f t="shared" si="493"/>
        <v>491.33940000000001</v>
      </c>
      <c r="R1143" s="166"/>
      <c r="S1143" s="167">
        <f t="shared" si="471"/>
        <v>0</v>
      </c>
      <c r="T1143" s="168">
        <f t="shared" si="472"/>
        <v>0</v>
      </c>
      <c r="U1143" s="169"/>
      <c r="V1143" s="170" t="s">
        <v>2455</v>
      </c>
      <c r="W1143" s="169"/>
      <c r="X1143" s="160"/>
      <c r="Y1143" s="160"/>
      <c r="Z1143" s="160" t="s">
        <v>3059</v>
      </c>
      <c r="AA1143" s="171" t="s">
        <v>2463</v>
      </c>
    </row>
    <row r="1144" spans="1:27" s="172" customFormat="1" x14ac:dyDescent="0.35">
      <c r="A1144" s="157" t="s">
        <v>3900</v>
      </c>
      <c r="B1144" s="158" t="s">
        <v>2097</v>
      </c>
      <c r="C1144" s="159" t="s">
        <v>208</v>
      </c>
      <c r="D1144" s="158" t="s">
        <v>2050</v>
      </c>
      <c r="E1144" s="160" t="s">
        <v>2093</v>
      </c>
      <c r="F1144" s="160" t="s">
        <v>2094</v>
      </c>
      <c r="G1144" s="160" t="s">
        <v>2095</v>
      </c>
      <c r="H1144" s="161" t="s">
        <v>98</v>
      </c>
      <c r="I1144" s="162" t="s">
        <v>45</v>
      </c>
      <c r="J1144" s="162"/>
      <c r="K1144" s="162" t="s">
        <v>45</v>
      </c>
      <c r="L1144" s="163" t="s">
        <v>2452</v>
      </c>
      <c r="M1144" s="163">
        <v>5</v>
      </c>
      <c r="N1144" s="49">
        <f>O1144/$R$8</f>
        <v>4.8314871553146359</v>
      </c>
      <c r="O1144" s="47">
        <v>410</v>
      </c>
      <c r="P1144" s="176">
        <f>IF($R$9="-",N1144,IF($R$9="в кассу предприятия",N1144,IF($R$9="на р/счет.",N1144*1.075,"-")))</f>
        <v>4.8314871553146359</v>
      </c>
      <c r="Q1144" s="177">
        <f>IF($R$9="-",O1144,IF($R$9="в кассу предприятия",O1144,IF($R$9="на р/счет.",O1144*1.075,"-")))</f>
        <v>410</v>
      </c>
      <c r="R1144" s="166"/>
      <c r="S1144" s="167">
        <f t="shared" si="471"/>
        <v>0</v>
      </c>
      <c r="T1144" s="168">
        <f t="shared" si="472"/>
        <v>0</v>
      </c>
      <c r="U1144" s="169" t="s">
        <v>36</v>
      </c>
      <c r="V1144" s="170" t="s">
        <v>2455</v>
      </c>
      <c r="W1144" s="169"/>
      <c r="X1144" s="160"/>
      <c r="Y1144" s="160"/>
      <c r="Z1144" s="160" t="s">
        <v>3059</v>
      </c>
      <c r="AA1144" s="171" t="s">
        <v>2463</v>
      </c>
    </row>
    <row r="1145" spans="1:27" s="172" customFormat="1" x14ac:dyDescent="0.35">
      <c r="A1145" s="157">
        <v>40</v>
      </c>
      <c r="B1145" s="158" t="s">
        <v>2098</v>
      </c>
      <c r="C1145" s="159" t="s">
        <v>39</v>
      </c>
      <c r="D1145" s="158" t="s">
        <v>2050</v>
      </c>
      <c r="E1145" s="160" t="s">
        <v>2093</v>
      </c>
      <c r="F1145" s="160" t="s">
        <v>2094</v>
      </c>
      <c r="G1145" s="160" t="s">
        <v>2099</v>
      </c>
      <c r="H1145" s="161" t="s">
        <v>368</v>
      </c>
      <c r="I1145" s="162" t="s">
        <v>2096</v>
      </c>
      <c r="J1145" s="162"/>
      <c r="K1145" s="162" t="s">
        <v>45</v>
      </c>
      <c r="L1145" s="163" t="s">
        <v>2453</v>
      </c>
      <c r="M1145" s="163">
        <v>5</v>
      </c>
      <c r="N1145" s="46">
        <v>5.79</v>
      </c>
      <c r="O1145" s="47">
        <f t="shared" ref="O1145:O1146" si="494">N1145*$R$8</f>
        <v>491.33940000000001</v>
      </c>
      <c r="P1145" s="164">
        <f t="shared" ref="P1145:P1150" si="495">IF($R$9="-",N1145,IF($R$9="в кассу предприятия",N1145,IF($R$9="на р/счет.",N1145*1.075,"-")))</f>
        <v>5.79</v>
      </c>
      <c r="Q1145" s="165">
        <f t="shared" ref="Q1145:Q1150" si="496">IF($R$9="-",O1145,IF($R$9="в кассу предприятия",O1145,IF($R$9="на р/счет.",O1145*1.075,"-")))</f>
        <v>491.33940000000001</v>
      </c>
      <c r="R1145" s="166"/>
      <c r="S1145" s="167">
        <f t="shared" si="471"/>
        <v>0</v>
      </c>
      <c r="T1145" s="168">
        <f t="shared" si="472"/>
        <v>0</v>
      </c>
      <c r="U1145" s="169"/>
      <c r="V1145" s="170" t="s">
        <v>2455</v>
      </c>
      <c r="W1145" s="169"/>
      <c r="X1145" s="160"/>
      <c r="Y1145" s="160"/>
      <c r="Z1145" s="160" t="s">
        <v>3060</v>
      </c>
      <c r="AA1145" s="171" t="s">
        <v>2463</v>
      </c>
    </row>
    <row r="1146" spans="1:27" s="126" customFormat="1" hidden="1" x14ac:dyDescent="0.35">
      <c r="A1146" s="144">
        <v>0</v>
      </c>
      <c r="B1146" s="109" t="s">
        <v>2100</v>
      </c>
      <c r="C1146" s="110" t="s">
        <v>39</v>
      </c>
      <c r="D1146" s="109" t="s">
        <v>2050</v>
      </c>
      <c r="E1146" s="115" t="s">
        <v>2093</v>
      </c>
      <c r="F1146" s="115" t="s">
        <v>2094</v>
      </c>
      <c r="G1146" s="115" t="s">
        <v>2101</v>
      </c>
      <c r="H1146" s="116" t="s">
        <v>368</v>
      </c>
      <c r="I1146" s="117" t="s">
        <v>2096</v>
      </c>
      <c r="J1146" s="117"/>
      <c r="K1146" s="117" t="s">
        <v>45</v>
      </c>
      <c r="L1146" s="114" t="s">
        <v>2453</v>
      </c>
      <c r="M1146" s="114">
        <v>5</v>
      </c>
      <c r="N1146" s="148">
        <v>5.79</v>
      </c>
      <c r="O1146" s="149">
        <f t="shared" si="494"/>
        <v>491.33940000000001</v>
      </c>
      <c r="P1146" s="118">
        <f t="shared" si="495"/>
        <v>5.79</v>
      </c>
      <c r="Q1146" s="119">
        <f t="shared" si="496"/>
        <v>491.33940000000001</v>
      </c>
      <c r="R1146" s="120"/>
      <c r="S1146" s="121">
        <f t="shared" si="471"/>
        <v>0</v>
      </c>
      <c r="T1146" s="122">
        <f t="shared" si="472"/>
        <v>0</v>
      </c>
      <c r="U1146" s="123"/>
      <c r="V1146" s="124" t="s">
        <v>2455</v>
      </c>
      <c r="W1146" s="114"/>
      <c r="X1146" s="115"/>
      <c r="Y1146" s="115"/>
      <c r="Z1146" s="115" t="s">
        <v>3061</v>
      </c>
      <c r="AA1146" s="125" t="s">
        <v>2463</v>
      </c>
    </row>
    <row r="1147" spans="1:27" s="172" customFormat="1" x14ac:dyDescent="0.35">
      <c r="A1147" s="157">
        <v>30</v>
      </c>
      <c r="B1147" s="158" t="s">
        <v>2102</v>
      </c>
      <c r="C1147" s="159" t="s">
        <v>208</v>
      </c>
      <c r="D1147" s="158" t="s">
        <v>2050</v>
      </c>
      <c r="E1147" s="160" t="s">
        <v>2093</v>
      </c>
      <c r="F1147" s="160" t="s">
        <v>2094</v>
      </c>
      <c r="G1147" s="160" t="s">
        <v>2101</v>
      </c>
      <c r="H1147" s="161" t="s">
        <v>64</v>
      </c>
      <c r="I1147" s="162" t="s">
        <v>45</v>
      </c>
      <c r="J1147" s="162"/>
      <c r="K1147" s="162" t="s">
        <v>45</v>
      </c>
      <c r="L1147" s="163" t="s">
        <v>2452</v>
      </c>
      <c r="M1147" s="163">
        <v>5</v>
      </c>
      <c r="N1147" s="49">
        <f t="shared" ref="N1147:N1150" si="497">O1147/$R$8</f>
        <v>6.4223426820645768</v>
      </c>
      <c r="O1147" s="47">
        <v>545</v>
      </c>
      <c r="P1147" s="176">
        <f t="shared" si="495"/>
        <v>6.4223426820645768</v>
      </c>
      <c r="Q1147" s="177">
        <f t="shared" si="496"/>
        <v>545</v>
      </c>
      <c r="R1147" s="166"/>
      <c r="S1147" s="167">
        <f t="shared" si="471"/>
        <v>0</v>
      </c>
      <c r="T1147" s="168">
        <f t="shared" si="472"/>
        <v>0</v>
      </c>
      <c r="U1147" s="169" t="s">
        <v>36</v>
      </c>
      <c r="V1147" s="170" t="s">
        <v>2455</v>
      </c>
      <c r="W1147" s="169"/>
      <c r="X1147" s="160"/>
      <c r="Y1147" s="160"/>
      <c r="Z1147" s="160" t="s">
        <v>3061</v>
      </c>
      <c r="AA1147" s="171" t="s">
        <v>2463</v>
      </c>
    </row>
    <row r="1148" spans="1:27" s="126" customFormat="1" hidden="1" x14ac:dyDescent="0.35">
      <c r="A1148" s="144">
        <v>0</v>
      </c>
      <c r="B1148" s="109" t="s">
        <v>2103</v>
      </c>
      <c r="C1148" s="110" t="s">
        <v>208</v>
      </c>
      <c r="D1148" s="109" t="s">
        <v>2050</v>
      </c>
      <c r="E1148" s="115" t="s">
        <v>2093</v>
      </c>
      <c r="F1148" s="115" t="s">
        <v>2094</v>
      </c>
      <c r="G1148" s="115" t="s">
        <v>2104</v>
      </c>
      <c r="H1148" s="116" t="s">
        <v>368</v>
      </c>
      <c r="I1148" s="117" t="s">
        <v>45</v>
      </c>
      <c r="J1148" s="117"/>
      <c r="K1148" s="117" t="s">
        <v>45</v>
      </c>
      <c r="L1148" s="114" t="s">
        <v>2452</v>
      </c>
      <c r="M1148" s="114">
        <v>5</v>
      </c>
      <c r="N1148" s="49">
        <f t="shared" si="497"/>
        <v>3.382041008720245</v>
      </c>
      <c r="O1148" s="47">
        <v>287</v>
      </c>
      <c r="P1148" s="130">
        <f t="shared" si="495"/>
        <v>3.382041008720245</v>
      </c>
      <c r="Q1148" s="131">
        <f t="shared" si="496"/>
        <v>287</v>
      </c>
      <c r="R1148" s="120"/>
      <c r="S1148" s="121">
        <f t="shared" si="471"/>
        <v>0</v>
      </c>
      <c r="T1148" s="122">
        <f t="shared" si="472"/>
        <v>0</v>
      </c>
      <c r="U1148" s="123" t="s">
        <v>36</v>
      </c>
      <c r="V1148" s="124" t="s">
        <v>2455</v>
      </c>
      <c r="W1148" s="123"/>
      <c r="X1148" s="115"/>
      <c r="Y1148" s="115"/>
      <c r="Z1148" s="115" t="s">
        <v>3062</v>
      </c>
      <c r="AA1148" s="147" t="s">
        <v>2463</v>
      </c>
    </row>
    <row r="1149" spans="1:27" s="126" customFormat="1" hidden="1" x14ac:dyDescent="0.35">
      <c r="A1149" s="144">
        <v>0</v>
      </c>
      <c r="B1149" s="109" t="s">
        <v>3893</v>
      </c>
      <c r="C1149" s="110" t="s">
        <v>39</v>
      </c>
      <c r="D1149" s="109" t="s">
        <v>2050</v>
      </c>
      <c r="E1149" s="115" t="s">
        <v>2093</v>
      </c>
      <c r="F1149" s="115" t="s">
        <v>2094</v>
      </c>
      <c r="G1149" s="115" t="s">
        <v>2104</v>
      </c>
      <c r="H1149" s="116" t="s">
        <v>368</v>
      </c>
      <c r="I1149" s="117"/>
      <c r="J1149" s="117"/>
      <c r="K1149" s="117"/>
      <c r="L1149" s="114" t="s">
        <v>2453</v>
      </c>
      <c r="M1149" s="114">
        <v>5</v>
      </c>
      <c r="N1149" s="106">
        <v>5.63</v>
      </c>
      <c r="O1149" s="47">
        <f t="shared" ref="O1149" si="498">N1149*$R$8</f>
        <v>477.76179999999999</v>
      </c>
      <c r="P1149" s="118">
        <f t="shared" si="495"/>
        <v>5.63</v>
      </c>
      <c r="Q1149" s="119">
        <f t="shared" si="496"/>
        <v>477.76179999999999</v>
      </c>
      <c r="R1149" s="120"/>
      <c r="S1149" s="121">
        <f t="shared" ref="S1149" si="499">IF($R$9="","-",P1149*R1149)</f>
        <v>0</v>
      </c>
      <c r="T1149" s="122">
        <f t="shared" ref="T1149" si="500">IF($R$9="","-",Q1149*R1149)</f>
        <v>0</v>
      </c>
      <c r="U1149" s="123"/>
      <c r="V1149" s="124" t="s">
        <v>2455</v>
      </c>
      <c r="W1149" s="123"/>
      <c r="X1149" s="115"/>
      <c r="Y1149" s="115"/>
      <c r="Z1149" s="115"/>
      <c r="AA1149" s="147"/>
    </row>
    <row r="1150" spans="1:27" s="126" customFormat="1" hidden="1" x14ac:dyDescent="0.35">
      <c r="A1150" s="144">
        <v>0</v>
      </c>
      <c r="B1150" s="109" t="s">
        <v>2105</v>
      </c>
      <c r="C1150" s="110" t="s">
        <v>208</v>
      </c>
      <c r="D1150" s="109" t="s">
        <v>2050</v>
      </c>
      <c r="E1150" s="115" t="s">
        <v>2093</v>
      </c>
      <c r="F1150" s="115" t="s">
        <v>2094</v>
      </c>
      <c r="G1150" s="115" t="s">
        <v>2104</v>
      </c>
      <c r="H1150" s="116" t="s">
        <v>64</v>
      </c>
      <c r="I1150" s="117" t="s">
        <v>45</v>
      </c>
      <c r="J1150" s="117"/>
      <c r="K1150" s="117" t="s">
        <v>45</v>
      </c>
      <c r="L1150" s="114" t="s">
        <v>2452</v>
      </c>
      <c r="M1150" s="114">
        <v>5</v>
      </c>
      <c r="N1150" s="49">
        <f t="shared" si="497"/>
        <v>6.8701390525571533</v>
      </c>
      <c r="O1150" s="47">
        <v>583</v>
      </c>
      <c r="P1150" s="130">
        <f t="shared" si="495"/>
        <v>6.8701390525571533</v>
      </c>
      <c r="Q1150" s="131">
        <f t="shared" si="496"/>
        <v>583</v>
      </c>
      <c r="R1150" s="120"/>
      <c r="S1150" s="121">
        <f t="shared" si="471"/>
        <v>0</v>
      </c>
      <c r="T1150" s="122">
        <f t="shared" si="472"/>
        <v>0</v>
      </c>
      <c r="U1150" s="123" t="s">
        <v>36</v>
      </c>
      <c r="V1150" s="124" t="s">
        <v>2455</v>
      </c>
      <c r="W1150" s="123"/>
      <c r="X1150" s="115"/>
      <c r="Y1150" s="115"/>
      <c r="Z1150" s="115" t="s">
        <v>3062</v>
      </c>
      <c r="AA1150" s="147" t="s">
        <v>2463</v>
      </c>
    </row>
    <row r="1151" spans="1:27" s="172" customFormat="1" x14ac:dyDescent="0.35">
      <c r="A1151" s="157">
        <v>30</v>
      </c>
      <c r="B1151" s="158" t="s">
        <v>2106</v>
      </c>
      <c r="C1151" s="159" t="s">
        <v>39</v>
      </c>
      <c r="D1151" s="158" t="s">
        <v>2050</v>
      </c>
      <c r="E1151" s="160" t="s">
        <v>2093</v>
      </c>
      <c r="F1151" s="160" t="s">
        <v>2094</v>
      </c>
      <c r="G1151" s="160" t="s">
        <v>2107</v>
      </c>
      <c r="H1151" s="161" t="s">
        <v>368</v>
      </c>
      <c r="I1151" s="162" t="s">
        <v>2096</v>
      </c>
      <c r="J1151" s="162"/>
      <c r="K1151" s="162" t="s">
        <v>45</v>
      </c>
      <c r="L1151" s="163" t="s">
        <v>2453</v>
      </c>
      <c r="M1151" s="163">
        <v>5</v>
      </c>
      <c r="N1151" s="46">
        <v>5.79</v>
      </c>
      <c r="O1151" s="47">
        <f t="shared" ref="O1151:O1155" si="501">N1151*$R$8</f>
        <v>491.33940000000001</v>
      </c>
      <c r="P1151" s="164">
        <f t="shared" ref="P1151:P1162" si="502">IF($R$9="-",N1151,IF($R$9="в кассу предприятия",N1151,IF($R$9="на р/счет.",N1151*1.075,"-")))</f>
        <v>5.79</v>
      </c>
      <c r="Q1151" s="165">
        <f t="shared" ref="Q1151:Q1162" si="503">IF($R$9="-",O1151,IF($R$9="в кассу предприятия",O1151,IF($R$9="на р/счет.",O1151*1.075,"-")))</f>
        <v>491.33940000000001</v>
      </c>
      <c r="R1151" s="166"/>
      <c r="S1151" s="167">
        <f t="shared" si="471"/>
        <v>0</v>
      </c>
      <c r="T1151" s="168">
        <f t="shared" si="472"/>
        <v>0</v>
      </c>
      <c r="U1151" s="169"/>
      <c r="V1151" s="170" t="s">
        <v>2455</v>
      </c>
      <c r="W1151" s="169"/>
      <c r="X1151" s="160"/>
      <c r="Y1151" s="160"/>
      <c r="Z1151" s="160" t="s">
        <v>3063</v>
      </c>
      <c r="AA1151" s="171" t="s">
        <v>2463</v>
      </c>
    </row>
    <row r="1152" spans="1:27" s="172" customFormat="1" x14ac:dyDescent="0.35">
      <c r="A1152" s="157" t="s">
        <v>3900</v>
      </c>
      <c r="B1152" s="158" t="s">
        <v>2108</v>
      </c>
      <c r="C1152" s="159" t="s">
        <v>39</v>
      </c>
      <c r="D1152" s="158" t="s">
        <v>2050</v>
      </c>
      <c r="E1152" s="160" t="s">
        <v>2093</v>
      </c>
      <c r="F1152" s="160" t="s">
        <v>2094</v>
      </c>
      <c r="G1152" s="160" t="s">
        <v>2109</v>
      </c>
      <c r="H1152" s="161" t="s">
        <v>368</v>
      </c>
      <c r="I1152" s="162" t="s">
        <v>2096</v>
      </c>
      <c r="J1152" s="162"/>
      <c r="K1152" s="162" t="s">
        <v>45</v>
      </c>
      <c r="L1152" s="163" t="s">
        <v>2453</v>
      </c>
      <c r="M1152" s="163">
        <v>5</v>
      </c>
      <c r="N1152" s="46">
        <v>5.79</v>
      </c>
      <c r="O1152" s="47">
        <f t="shared" si="501"/>
        <v>491.33940000000001</v>
      </c>
      <c r="P1152" s="164">
        <f t="shared" si="502"/>
        <v>5.79</v>
      </c>
      <c r="Q1152" s="165">
        <f t="shared" si="503"/>
        <v>491.33940000000001</v>
      </c>
      <c r="R1152" s="166"/>
      <c r="S1152" s="167">
        <f t="shared" si="471"/>
        <v>0</v>
      </c>
      <c r="T1152" s="168">
        <f t="shared" si="472"/>
        <v>0</v>
      </c>
      <c r="U1152" s="169"/>
      <c r="V1152" s="170" t="s">
        <v>2455</v>
      </c>
      <c r="W1152" s="169"/>
      <c r="X1152" s="160"/>
      <c r="Y1152" s="160"/>
      <c r="Z1152" s="160" t="s">
        <v>3064</v>
      </c>
      <c r="AA1152" s="171" t="s">
        <v>2463</v>
      </c>
    </row>
    <row r="1153" spans="1:27" s="172" customFormat="1" x14ac:dyDescent="0.35">
      <c r="A1153" s="157">
        <v>10</v>
      </c>
      <c r="B1153" s="158" t="s">
        <v>2110</v>
      </c>
      <c r="C1153" s="159" t="s">
        <v>39</v>
      </c>
      <c r="D1153" s="158" t="s">
        <v>2050</v>
      </c>
      <c r="E1153" s="160" t="s">
        <v>2093</v>
      </c>
      <c r="F1153" s="160" t="s">
        <v>2094</v>
      </c>
      <c r="G1153" s="160" t="s">
        <v>2111</v>
      </c>
      <c r="H1153" s="161" t="s">
        <v>368</v>
      </c>
      <c r="I1153" s="162" t="s">
        <v>2096</v>
      </c>
      <c r="J1153" s="162"/>
      <c r="K1153" s="162" t="s">
        <v>45</v>
      </c>
      <c r="L1153" s="163" t="s">
        <v>2453</v>
      </c>
      <c r="M1153" s="163">
        <v>5</v>
      </c>
      <c r="N1153" s="46">
        <v>5.79</v>
      </c>
      <c r="O1153" s="47">
        <f t="shared" si="501"/>
        <v>491.33940000000001</v>
      </c>
      <c r="P1153" s="164">
        <f t="shared" si="502"/>
        <v>5.79</v>
      </c>
      <c r="Q1153" s="165">
        <f t="shared" si="503"/>
        <v>491.33940000000001</v>
      </c>
      <c r="R1153" s="166"/>
      <c r="S1153" s="167">
        <f t="shared" si="471"/>
        <v>0</v>
      </c>
      <c r="T1153" s="168">
        <f t="shared" si="472"/>
        <v>0</v>
      </c>
      <c r="U1153" s="169"/>
      <c r="V1153" s="170" t="s">
        <v>2455</v>
      </c>
      <c r="W1153" s="169"/>
      <c r="X1153" s="160"/>
      <c r="Y1153" s="160"/>
      <c r="Z1153" s="160" t="s">
        <v>3065</v>
      </c>
      <c r="AA1153" s="171" t="s">
        <v>2463</v>
      </c>
    </row>
    <row r="1154" spans="1:27" s="172" customFormat="1" x14ac:dyDescent="0.35">
      <c r="A1154" s="157">
        <v>5</v>
      </c>
      <c r="B1154" s="158" t="s">
        <v>2112</v>
      </c>
      <c r="C1154" s="159" t="s">
        <v>39</v>
      </c>
      <c r="D1154" s="158" t="s">
        <v>2050</v>
      </c>
      <c r="E1154" s="160" t="s">
        <v>2093</v>
      </c>
      <c r="F1154" s="160" t="s">
        <v>2094</v>
      </c>
      <c r="G1154" s="160" t="s">
        <v>2113</v>
      </c>
      <c r="H1154" s="161" t="s">
        <v>368</v>
      </c>
      <c r="I1154" s="162" t="s">
        <v>2096</v>
      </c>
      <c r="J1154" s="162"/>
      <c r="K1154" s="162" t="s">
        <v>45</v>
      </c>
      <c r="L1154" s="163" t="s">
        <v>2453</v>
      </c>
      <c r="M1154" s="163">
        <v>5</v>
      </c>
      <c r="N1154" s="46">
        <v>5.79</v>
      </c>
      <c r="O1154" s="47">
        <f t="shared" si="501"/>
        <v>491.33940000000001</v>
      </c>
      <c r="P1154" s="164">
        <f t="shared" si="502"/>
        <v>5.79</v>
      </c>
      <c r="Q1154" s="165">
        <f t="shared" si="503"/>
        <v>491.33940000000001</v>
      </c>
      <c r="R1154" s="166"/>
      <c r="S1154" s="167">
        <f t="shared" si="471"/>
        <v>0</v>
      </c>
      <c r="T1154" s="168">
        <f t="shared" si="472"/>
        <v>0</v>
      </c>
      <c r="U1154" s="169"/>
      <c r="V1154" s="170" t="s">
        <v>2455</v>
      </c>
      <c r="W1154" s="169"/>
      <c r="X1154" s="160"/>
      <c r="Y1154" s="160"/>
      <c r="Z1154" s="160" t="s">
        <v>3066</v>
      </c>
      <c r="AA1154" s="171" t="s">
        <v>2463</v>
      </c>
    </row>
    <row r="1155" spans="1:27" s="126" customFormat="1" hidden="1" x14ac:dyDescent="0.35">
      <c r="A1155" s="144">
        <v>0</v>
      </c>
      <c r="B1155" s="109" t="s">
        <v>2114</v>
      </c>
      <c r="C1155" s="110" t="s">
        <v>39</v>
      </c>
      <c r="D1155" s="109" t="s">
        <v>2050</v>
      </c>
      <c r="E1155" s="115" t="s">
        <v>2093</v>
      </c>
      <c r="F1155" s="115" t="s">
        <v>2094</v>
      </c>
      <c r="G1155" s="115" t="s">
        <v>2115</v>
      </c>
      <c r="H1155" s="116" t="s">
        <v>368</v>
      </c>
      <c r="I1155" s="117" t="s">
        <v>2096</v>
      </c>
      <c r="J1155" s="117"/>
      <c r="K1155" s="117" t="s">
        <v>45</v>
      </c>
      <c r="L1155" s="114" t="s">
        <v>2453</v>
      </c>
      <c r="M1155" s="114">
        <v>5</v>
      </c>
      <c r="N1155" s="148">
        <v>5.79</v>
      </c>
      <c r="O1155" s="149">
        <f t="shared" si="501"/>
        <v>491.33940000000001</v>
      </c>
      <c r="P1155" s="118">
        <f t="shared" si="502"/>
        <v>5.79</v>
      </c>
      <c r="Q1155" s="119">
        <f t="shared" si="503"/>
        <v>491.33940000000001</v>
      </c>
      <c r="R1155" s="120"/>
      <c r="S1155" s="121">
        <f t="shared" si="471"/>
        <v>0</v>
      </c>
      <c r="T1155" s="122">
        <f t="shared" si="472"/>
        <v>0</v>
      </c>
      <c r="U1155" s="123"/>
      <c r="V1155" s="124" t="s">
        <v>2455</v>
      </c>
      <c r="W1155" s="114"/>
      <c r="X1155" s="115"/>
      <c r="Y1155" s="115"/>
      <c r="Z1155" s="115" t="s">
        <v>3067</v>
      </c>
      <c r="AA1155" s="125" t="s">
        <v>2463</v>
      </c>
    </row>
    <row r="1156" spans="1:27" s="126" customFormat="1" hidden="1" x14ac:dyDescent="0.35">
      <c r="A1156" s="156">
        <v>0</v>
      </c>
      <c r="B1156" s="109" t="s">
        <v>2116</v>
      </c>
      <c r="C1156" s="110" t="s">
        <v>208</v>
      </c>
      <c r="D1156" s="109" t="s">
        <v>2050</v>
      </c>
      <c r="E1156" s="115" t="s">
        <v>2093</v>
      </c>
      <c r="F1156" s="115" t="s">
        <v>2094</v>
      </c>
      <c r="G1156" s="115" t="s">
        <v>2117</v>
      </c>
      <c r="H1156" s="116" t="s">
        <v>98</v>
      </c>
      <c r="I1156" s="117" t="s">
        <v>45</v>
      </c>
      <c r="J1156" s="117"/>
      <c r="K1156" s="117" t="s">
        <v>45</v>
      </c>
      <c r="L1156" s="114" t="s">
        <v>2452</v>
      </c>
      <c r="M1156" s="114">
        <v>5</v>
      </c>
      <c r="N1156" s="49">
        <f t="shared" ref="N1156:N1162" si="504">O1156/$R$8</f>
        <v>4.1597925995757716</v>
      </c>
      <c r="O1156" s="47">
        <v>353</v>
      </c>
      <c r="P1156" s="130">
        <f t="shared" si="502"/>
        <v>4.1597925995757716</v>
      </c>
      <c r="Q1156" s="131">
        <f t="shared" si="503"/>
        <v>353</v>
      </c>
      <c r="R1156" s="120"/>
      <c r="S1156" s="121">
        <f t="shared" si="471"/>
        <v>0</v>
      </c>
      <c r="T1156" s="122">
        <f t="shared" si="472"/>
        <v>0</v>
      </c>
      <c r="U1156" s="123" t="s">
        <v>36</v>
      </c>
      <c r="V1156" s="124" t="s">
        <v>2455</v>
      </c>
      <c r="W1156" s="123"/>
      <c r="X1156" s="115"/>
      <c r="Y1156" s="115"/>
      <c r="Z1156" s="115" t="s">
        <v>3068</v>
      </c>
      <c r="AA1156" s="147" t="s">
        <v>2463</v>
      </c>
    </row>
    <row r="1157" spans="1:27" s="172" customFormat="1" x14ac:dyDescent="0.35">
      <c r="A1157" s="157">
        <v>20</v>
      </c>
      <c r="B1157" s="158" t="s">
        <v>2118</v>
      </c>
      <c r="C1157" s="159" t="s">
        <v>208</v>
      </c>
      <c r="D1157" s="158" t="s">
        <v>2050</v>
      </c>
      <c r="E1157" s="160" t="s">
        <v>2093</v>
      </c>
      <c r="F1157" s="160" t="s">
        <v>2094</v>
      </c>
      <c r="G1157" s="160" t="s">
        <v>2119</v>
      </c>
      <c r="H1157" s="161" t="s">
        <v>98</v>
      </c>
      <c r="I1157" s="162" t="s">
        <v>45</v>
      </c>
      <c r="J1157" s="162"/>
      <c r="K1157" s="162" t="s">
        <v>45</v>
      </c>
      <c r="L1157" s="163" t="s">
        <v>2452</v>
      </c>
      <c r="M1157" s="163">
        <v>5</v>
      </c>
      <c r="N1157" s="49">
        <f t="shared" si="504"/>
        <v>3.6766438840443083</v>
      </c>
      <c r="O1157" s="47">
        <v>312</v>
      </c>
      <c r="P1157" s="176">
        <f t="shared" si="502"/>
        <v>3.6766438840443083</v>
      </c>
      <c r="Q1157" s="177">
        <f t="shared" si="503"/>
        <v>312</v>
      </c>
      <c r="R1157" s="166"/>
      <c r="S1157" s="167">
        <f t="shared" si="471"/>
        <v>0</v>
      </c>
      <c r="T1157" s="168">
        <f t="shared" si="472"/>
        <v>0</v>
      </c>
      <c r="U1157" s="169" t="s">
        <v>36</v>
      </c>
      <c r="V1157" s="170" t="s">
        <v>2455</v>
      </c>
      <c r="W1157" s="169"/>
      <c r="X1157" s="160"/>
      <c r="Y1157" s="160"/>
      <c r="Z1157" s="160" t="s">
        <v>3069</v>
      </c>
      <c r="AA1157" s="171" t="s">
        <v>2463</v>
      </c>
    </row>
    <row r="1158" spans="1:27" s="126" customFormat="1" hidden="1" x14ac:dyDescent="0.35">
      <c r="A1158" s="144">
        <v>0</v>
      </c>
      <c r="B1158" s="109" t="s">
        <v>2120</v>
      </c>
      <c r="C1158" s="110" t="s">
        <v>208</v>
      </c>
      <c r="D1158" s="109" t="s">
        <v>2050</v>
      </c>
      <c r="E1158" s="115" t="s">
        <v>2093</v>
      </c>
      <c r="F1158" s="115" t="s">
        <v>2094</v>
      </c>
      <c r="G1158" s="115" t="s">
        <v>2121</v>
      </c>
      <c r="H1158" s="116" t="s">
        <v>2122</v>
      </c>
      <c r="I1158" s="117" t="s">
        <v>45</v>
      </c>
      <c r="J1158" s="117"/>
      <c r="K1158" s="117" t="s">
        <v>45</v>
      </c>
      <c r="L1158" s="114" t="s">
        <v>2453</v>
      </c>
      <c r="M1158" s="114">
        <v>24</v>
      </c>
      <c r="N1158" s="150">
        <f t="shared" si="504"/>
        <v>2.510016497761018</v>
      </c>
      <c r="O1158" s="149">
        <v>213</v>
      </c>
      <c r="P1158" s="130">
        <f t="shared" si="502"/>
        <v>2.510016497761018</v>
      </c>
      <c r="Q1158" s="131">
        <f t="shared" si="503"/>
        <v>213</v>
      </c>
      <c r="R1158" s="120"/>
      <c r="S1158" s="121">
        <f t="shared" si="471"/>
        <v>0</v>
      </c>
      <c r="T1158" s="122">
        <f t="shared" si="472"/>
        <v>0</v>
      </c>
      <c r="U1158" s="123" t="s">
        <v>36</v>
      </c>
      <c r="V1158" s="124" t="s">
        <v>2455</v>
      </c>
      <c r="W1158" s="114"/>
      <c r="X1158" s="115"/>
      <c r="Y1158" s="115"/>
      <c r="Z1158" s="115" t="s">
        <v>3070</v>
      </c>
      <c r="AA1158" s="125" t="s">
        <v>2463</v>
      </c>
    </row>
    <row r="1159" spans="1:27" s="172" customFormat="1" x14ac:dyDescent="0.35">
      <c r="A1159" s="157" t="s">
        <v>3900</v>
      </c>
      <c r="B1159" s="158" t="s">
        <v>2123</v>
      </c>
      <c r="C1159" s="159" t="s">
        <v>208</v>
      </c>
      <c r="D1159" s="158" t="s">
        <v>2050</v>
      </c>
      <c r="E1159" s="160" t="s">
        <v>2093</v>
      </c>
      <c r="F1159" s="160" t="s">
        <v>2094</v>
      </c>
      <c r="G1159" s="160" t="s">
        <v>2121</v>
      </c>
      <c r="H1159" s="161" t="s">
        <v>98</v>
      </c>
      <c r="I1159" s="162" t="s">
        <v>45</v>
      </c>
      <c r="J1159" s="162"/>
      <c r="K1159" s="162" t="s">
        <v>45</v>
      </c>
      <c r="L1159" s="163" t="s">
        <v>2452</v>
      </c>
      <c r="M1159" s="163">
        <v>5</v>
      </c>
      <c r="N1159" s="49">
        <f t="shared" si="504"/>
        <v>3.6766438840443083</v>
      </c>
      <c r="O1159" s="47">
        <v>312</v>
      </c>
      <c r="P1159" s="176">
        <f t="shared" si="502"/>
        <v>3.6766438840443083</v>
      </c>
      <c r="Q1159" s="177">
        <f t="shared" si="503"/>
        <v>312</v>
      </c>
      <c r="R1159" s="166"/>
      <c r="S1159" s="167">
        <f t="shared" si="471"/>
        <v>0</v>
      </c>
      <c r="T1159" s="168">
        <f t="shared" si="472"/>
        <v>0</v>
      </c>
      <c r="U1159" s="169" t="s">
        <v>36</v>
      </c>
      <c r="V1159" s="170" t="s">
        <v>2455</v>
      </c>
      <c r="W1159" s="169"/>
      <c r="X1159" s="160"/>
      <c r="Y1159" s="160"/>
      <c r="Z1159" s="160" t="s">
        <v>3070</v>
      </c>
      <c r="AA1159" s="171" t="s">
        <v>2463</v>
      </c>
    </row>
    <row r="1160" spans="1:27" s="172" customFormat="1" x14ac:dyDescent="0.35">
      <c r="A1160" s="157">
        <v>90</v>
      </c>
      <c r="B1160" s="158" t="s">
        <v>3894</v>
      </c>
      <c r="C1160" s="159" t="s">
        <v>39</v>
      </c>
      <c r="D1160" s="158" t="s">
        <v>2050</v>
      </c>
      <c r="E1160" s="160" t="s">
        <v>2093</v>
      </c>
      <c r="F1160" s="160" t="s">
        <v>2094</v>
      </c>
      <c r="G1160" s="160" t="s">
        <v>2121</v>
      </c>
      <c r="H1160" s="161" t="s">
        <v>368</v>
      </c>
      <c r="I1160" s="162"/>
      <c r="J1160" s="162"/>
      <c r="K1160" s="162"/>
      <c r="L1160" s="163" t="s">
        <v>2453</v>
      </c>
      <c r="M1160" s="163">
        <v>5</v>
      </c>
      <c r="N1160" s="106">
        <v>5.63</v>
      </c>
      <c r="O1160" s="47">
        <f t="shared" ref="O1160" si="505">N1160*$R$8</f>
        <v>477.76179999999999</v>
      </c>
      <c r="P1160" s="164">
        <f t="shared" si="502"/>
        <v>5.63</v>
      </c>
      <c r="Q1160" s="165">
        <f t="shared" si="503"/>
        <v>477.76179999999999</v>
      </c>
      <c r="R1160" s="166"/>
      <c r="S1160" s="167">
        <f t="shared" ref="S1160" si="506">IF($R$9="","-",P1160*R1160)</f>
        <v>0</v>
      </c>
      <c r="T1160" s="168">
        <f t="shared" ref="T1160" si="507">IF($R$9="","-",Q1160*R1160)</f>
        <v>0</v>
      </c>
      <c r="U1160" s="169"/>
      <c r="V1160" s="170" t="s">
        <v>2455</v>
      </c>
      <c r="W1160" s="169"/>
      <c r="X1160" s="160"/>
      <c r="Y1160" s="160"/>
      <c r="Z1160" s="160"/>
      <c r="AA1160" s="171"/>
    </row>
    <row r="1161" spans="1:27" s="172" customFormat="1" x14ac:dyDescent="0.35">
      <c r="A1161" s="157">
        <v>24</v>
      </c>
      <c r="B1161" s="158" t="s">
        <v>2124</v>
      </c>
      <c r="C1161" s="159" t="s">
        <v>208</v>
      </c>
      <c r="D1161" s="158" t="s">
        <v>2050</v>
      </c>
      <c r="E1161" s="160" t="s">
        <v>2093</v>
      </c>
      <c r="F1161" s="160" t="s">
        <v>2094</v>
      </c>
      <c r="G1161" s="160" t="s">
        <v>2125</v>
      </c>
      <c r="H1161" s="161" t="s">
        <v>98</v>
      </c>
      <c r="I1161" s="162" t="s">
        <v>45</v>
      </c>
      <c r="J1161" s="162"/>
      <c r="K1161" s="162" t="s">
        <v>45</v>
      </c>
      <c r="L1161" s="163" t="s">
        <v>2452</v>
      </c>
      <c r="M1161" s="163">
        <v>5</v>
      </c>
      <c r="N1161" s="49">
        <f t="shared" si="504"/>
        <v>4.6193730850813104</v>
      </c>
      <c r="O1161" s="47">
        <v>392</v>
      </c>
      <c r="P1161" s="176">
        <f t="shared" si="502"/>
        <v>4.6193730850813104</v>
      </c>
      <c r="Q1161" s="177">
        <f t="shared" si="503"/>
        <v>392</v>
      </c>
      <c r="R1161" s="166"/>
      <c r="S1161" s="167">
        <f t="shared" si="471"/>
        <v>0</v>
      </c>
      <c r="T1161" s="168">
        <f t="shared" si="472"/>
        <v>0</v>
      </c>
      <c r="U1161" s="169" t="s">
        <v>36</v>
      </c>
      <c r="V1161" s="170" t="s">
        <v>2455</v>
      </c>
      <c r="W1161" s="169"/>
      <c r="X1161" s="160"/>
      <c r="Y1161" s="160"/>
      <c r="Z1161" s="160" t="s">
        <v>3071</v>
      </c>
      <c r="AA1161" s="171" t="s">
        <v>2463</v>
      </c>
    </row>
    <row r="1162" spans="1:27" s="172" customFormat="1" x14ac:dyDescent="0.35">
      <c r="A1162" s="157">
        <v>67</v>
      </c>
      <c r="B1162" s="158" t="s">
        <v>2126</v>
      </c>
      <c r="C1162" s="159" t="s">
        <v>208</v>
      </c>
      <c r="D1162" s="158" t="s">
        <v>2050</v>
      </c>
      <c r="E1162" s="160" t="s">
        <v>2093</v>
      </c>
      <c r="F1162" s="160" t="s">
        <v>2094</v>
      </c>
      <c r="G1162" s="160" t="s">
        <v>2127</v>
      </c>
      <c r="H1162" s="161" t="s">
        <v>64</v>
      </c>
      <c r="I1162" s="162" t="s">
        <v>45</v>
      </c>
      <c r="J1162" s="162"/>
      <c r="K1162" s="162" t="s">
        <v>45</v>
      </c>
      <c r="L1162" s="163" t="s">
        <v>2452</v>
      </c>
      <c r="M1162" s="163">
        <v>5</v>
      </c>
      <c r="N1162" s="49">
        <f t="shared" si="504"/>
        <v>6.8701390525571533</v>
      </c>
      <c r="O1162" s="47">
        <v>583</v>
      </c>
      <c r="P1162" s="176">
        <f t="shared" si="502"/>
        <v>6.8701390525571533</v>
      </c>
      <c r="Q1162" s="177">
        <f t="shared" si="503"/>
        <v>583</v>
      </c>
      <c r="R1162" s="166"/>
      <c r="S1162" s="167">
        <f t="shared" si="471"/>
        <v>0</v>
      </c>
      <c r="T1162" s="168">
        <f t="shared" si="472"/>
        <v>0</v>
      </c>
      <c r="U1162" s="169" t="s">
        <v>36</v>
      </c>
      <c r="V1162" s="170" t="s">
        <v>2455</v>
      </c>
      <c r="W1162" s="169"/>
      <c r="X1162" s="160"/>
      <c r="Y1162" s="160"/>
      <c r="Z1162" s="160" t="s">
        <v>3072</v>
      </c>
      <c r="AA1162" s="171" t="s">
        <v>2463</v>
      </c>
    </row>
    <row r="1163" spans="1:27" s="126" customFormat="1" hidden="1" x14ac:dyDescent="0.35">
      <c r="A1163" s="144">
        <v>0</v>
      </c>
      <c r="B1163" s="109" t="s">
        <v>2128</v>
      </c>
      <c r="C1163" s="127" t="s">
        <v>39</v>
      </c>
      <c r="D1163" s="109" t="s">
        <v>2050</v>
      </c>
      <c r="E1163" s="115" t="s">
        <v>2093</v>
      </c>
      <c r="F1163" s="115" t="s">
        <v>2094</v>
      </c>
      <c r="G1163" s="115" t="s">
        <v>2129</v>
      </c>
      <c r="H1163" s="116" t="s">
        <v>368</v>
      </c>
      <c r="I1163" s="117" t="s">
        <v>2096</v>
      </c>
      <c r="J1163" s="117"/>
      <c r="K1163" s="117" t="s">
        <v>45</v>
      </c>
      <c r="L1163" s="114" t="s">
        <v>2453</v>
      </c>
      <c r="M1163" s="114">
        <v>5</v>
      </c>
      <c r="N1163" s="148">
        <v>5.79</v>
      </c>
      <c r="O1163" s="149">
        <f>N1163*$R$8</f>
        <v>491.33940000000001</v>
      </c>
      <c r="P1163" s="128">
        <f t="shared" ref="P1163" si="508">IF($R$9="-",N1163,IF($R$9="в кассу предприятия",N1163,IF($R$9="на р/счет.",N1163*1.075,"-")))</f>
        <v>5.79</v>
      </c>
      <c r="Q1163" s="119">
        <f t="shared" ref="Q1163" si="509">IF($R$9="-",O1163,IF($R$9="в кассу предприятия",O1163,IF($R$9="на р/счет.",O1163*1.075,"-")))</f>
        <v>491.33940000000001</v>
      </c>
      <c r="R1163" s="120"/>
      <c r="S1163" s="121">
        <f t="shared" si="471"/>
        <v>0</v>
      </c>
      <c r="T1163" s="122">
        <f t="shared" si="472"/>
        <v>0</v>
      </c>
      <c r="U1163" s="129"/>
      <c r="V1163" s="124" t="s">
        <v>2455</v>
      </c>
      <c r="W1163" s="129"/>
      <c r="X1163" s="115"/>
      <c r="Y1163" s="115"/>
      <c r="Z1163" s="115" t="s">
        <v>3073</v>
      </c>
      <c r="AA1163" s="125" t="s">
        <v>2463</v>
      </c>
    </row>
    <row r="1164" spans="1:27" s="172" customFormat="1" x14ac:dyDescent="0.35">
      <c r="A1164" s="157">
        <v>26</v>
      </c>
      <c r="B1164" s="158" t="s">
        <v>2130</v>
      </c>
      <c r="C1164" s="159" t="s">
        <v>208</v>
      </c>
      <c r="D1164" s="158" t="s">
        <v>2050</v>
      </c>
      <c r="E1164" s="160" t="s">
        <v>2093</v>
      </c>
      <c r="F1164" s="160" t="s">
        <v>2094</v>
      </c>
      <c r="G1164" s="160" t="s">
        <v>2131</v>
      </c>
      <c r="H1164" s="161" t="s">
        <v>98</v>
      </c>
      <c r="I1164" s="162" t="s">
        <v>45</v>
      </c>
      <c r="J1164" s="162"/>
      <c r="K1164" s="162" t="s">
        <v>45</v>
      </c>
      <c r="L1164" s="163" t="s">
        <v>2452</v>
      </c>
      <c r="M1164" s="163">
        <v>5</v>
      </c>
      <c r="N1164" s="49">
        <f>O1164/$R$8</f>
        <v>6.0688192316757013</v>
      </c>
      <c r="O1164" s="47">
        <v>515</v>
      </c>
      <c r="P1164" s="176">
        <f>IF($R$9="-",N1164,IF($R$9="в кассу предприятия",N1164,IF($R$9="на р/счет.",N1164*1.075,"-")))</f>
        <v>6.0688192316757013</v>
      </c>
      <c r="Q1164" s="177">
        <f>IF($R$9="-",O1164,IF($R$9="в кассу предприятия",O1164,IF($R$9="на р/счет.",O1164*1.075,"-")))</f>
        <v>515</v>
      </c>
      <c r="R1164" s="166"/>
      <c r="S1164" s="167">
        <f t="shared" si="471"/>
        <v>0</v>
      </c>
      <c r="T1164" s="168">
        <f t="shared" si="472"/>
        <v>0</v>
      </c>
      <c r="U1164" s="169" t="s">
        <v>36</v>
      </c>
      <c r="V1164" s="170" t="s">
        <v>2455</v>
      </c>
      <c r="W1164" s="169"/>
      <c r="X1164" s="160"/>
      <c r="Y1164" s="160"/>
      <c r="Z1164" s="160" t="s">
        <v>3074</v>
      </c>
      <c r="AA1164" s="171" t="s">
        <v>2463</v>
      </c>
    </row>
    <row r="1165" spans="1:27" s="172" customFormat="1" x14ac:dyDescent="0.35">
      <c r="A1165" s="157">
        <v>10</v>
      </c>
      <c r="B1165" s="158" t="s">
        <v>2132</v>
      </c>
      <c r="C1165" s="159" t="s">
        <v>39</v>
      </c>
      <c r="D1165" s="158" t="s">
        <v>2050</v>
      </c>
      <c r="E1165" s="160" t="s">
        <v>2093</v>
      </c>
      <c r="F1165" s="160" t="s">
        <v>2094</v>
      </c>
      <c r="G1165" s="160" t="s">
        <v>2133</v>
      </c>
      <c r="H1165" s="161" t="s">
        <v>368</v>
      </c>
      <c r="I1165" s="162" t="s">
        <v>2096</v>
      </c>
      <c r="J1165" s="162"/>
      <c r="K1165" s="162" t="s">
        <v>45</v>
      </c>
      <c r="L1165" s="163" t="s">
        <v>2453</v>
      </c>
      <c r="M1165" s="163">
        <v>5</v>
      </c>
      <c r="N1165" s="46">
        <v>5.79</v>
      </c>
      <c r="O1165" s="47">
        <f>N1165*$R$8</f>
        <v>491.33940000000001</v>
      </c>
      <c r="P1165" s="164">
        <f t="shared" ref="P1165:P1176" si="510">IF($R$9="-",N1165,IF($R$9="в кассу предприятия",N1165,IF($R$9="на р/счет.",N1165*1.075,"-")))</f>
        <v>5.79</v>
      </c>
      <c r="Q1165" s="165">
        <f t="shared" ref="Q1165:Q1176" si="511">IF($R$9="-",O1165,IF($R$9="в кассу предприятия",O1165,IF($R$9="на р/счет.",O1165*1.075,"-")))</f>
        <v>491.33940000000001</v>
      </c>
      <c r="R1165" s="166"/>
      <c r="S1165" s="167">
        <f t="shared" si="471"/>
        <v>0</v>
      </c>
      <c r="T1165" s="168">
        <f t="shared" si="472"/>
        <v>0</v>
      </c>
      <c r="U1165" s="169"/>
      <c r="V1165" s="170" t="s">
        <v>2455</v>
      </c>
      <c r="W1165" s="169"/>
      <c r="X1165" s="160"/>
      <c r="Y1165" s="160"/>
      <c r="Z1165" s="160" t="s">
        <v>3075</v>
      </c>
      <c r="AA1165" s="171" t="s">
        <v>2463</v>
      </c>
    </row>
    <row r="1166" spans="1:27" s="172" customFormat="1" x14ac:dyDescent="0.35">
      <c r="A1166" s="157">
        <v>30</v>
      </c>
      <c r="B1166" s="158" t="s">
        <v>3890</v>
      </c>
      <c r="C1166" s="159" t="s">
        <v>39</v>
      </c>
      <c r="D1166" s="158" t="s">
        <v>2050</v>
      </c>
      <c r="E1166" s="160" t="s">
        <v>2093</v>
      </c>
      <c r="F1166" s="160" t="s">
        <v>2094</v>
      </c>
      <c r="G1166" s="160" t="s">
        <v>3896</v>
      </c>
      <c r="H1166" s="161" t="s">
        <v>368</v>
      </c>
      <c r="I1166" s="162"/>
      <c r="J1166" s="162"/>
      <c r="K1166" s="162"/>
      <c r="L1166" s="163" t="s">
        <v>2453</v>
      </c>
      <c r="M1166" s="163">
        <v>5</v>
      </c>
      <c r="N1166" s="96">
        <v>5.63</v>
      </c>
      <c r="O1166" s="47">
        <f t="shared" ref="O1166:O1168" si="512">N1166*$R$8</f>
        <v>477.76179999999999</v>
      </c>
      <c r="P1166" s="164">
        <f t="shared" si="510"/>
        <v>5.63</v>
      </c>
      <c r="Q1166" s="165">
        <f t="shared" si="511"/>
        <v>477.76179999999999</v>
      </c>
      <c r="R1166" s="166"/>
      <c r="S1166" s="167">
        <f t="shared" ref="S1166:S1167" si="513">IF($R$9="","-",P1166*R1166)</f>
        <v>0</v>
      </c>
      <c r="T1166" s="168">
        <f t="shared" ref="T1166:T1167" si="514">IF($R$9="","-",Q1166*R1166)</f>
        <v>0</v>
      </c>
      <c r="U1166" s="169"/>
      <c r="V1166" s="170" t="s">
        <v>2455</v>
      </c>
      <c r="W1166" s="169"/>
      <c r="X1166" s="160"/>
      <c r="Y1166" s="160"/>
      <c r="Z1166" s="160"/>
      <c r="AA1166" s="171"/>
    </row>
    <row r="1167" spans="1:27" s="172" customFormat="1" x14ac:dyDescent="0.35">
      <c r="A1167" s="157" t="s">
        <v>3900</v>
      </c>
      <c r="B1167" s="158" t="s">
        <v>3891</v>
      </c>
      <c r="C1167" s="159" t="s">
        <v>39</v>
      </c>
      <c r="D1167" s="158" t="s">
        <v>2050</v>
      </c>
      <c r="E1167" s="160" t="s">
        <v>2093</v>
      </c>
      <c r="F1167" s="160" t="s">
        <v>2094</v>
      </c>
      <c r="G1167" s="160" t="s">
        <v>3897</v>
      </c>
      <c r="H1167" s="161" t="s">
        <v>368</v>
      </c>
      <c r="I1167" s="162"/>
      <c r="J1167" s="162"/>
      <c r="K1167" s="162"/>
      <c r="L1167" s="163" t="s">
        <v>2453</v>
      </c>
      <c r="M1167" s="163">
        <v>5</v>
      </c>
      <c r="N1167" s="96">
        <v>5.63</v>
      </c>
      <c r="O1167" s="47">
        <f t="shared" si="512"/>
        <v>477.76179999999999</v>
      </c>
      <c r="P1167" s="164">
        <f t="shared" si="510"/>
        <v>5.63</v>
      </c>
      <c r="Q1167" s="165">
        <f t="shared" si="511"/>
        <v>477.76179999999999</v>
      </c>
      <c r="R1167" s="166"/>
      <c r="S1167" s="167">
        <f t="shared" si="513"/>
        <v>0</v>
      </c>
      <c r="T1167" s="168">
        <f t="shared" si="514"/>
        <v>0</v>
      </c>
      <c r="U1167" s="169"/>
      <c r="V1167" s="170" t="s">
        <v>2455</v>
      </c>
      <c r="W1167" s="169"/>
      <c r="X1167" s="160"/>
      <c r="Y1167" s="160"/>
      <c r="Z1167" s="160"/>
      <c r="AA1167" s="171"/>
    </row>
    <row r="1168" spans="1:27" s="172" customFormat="1" ht="15" customHeight="1" x14ac:dyDescent="0.35">
      <c r="A1168" s="157">
        <v>65</v>
      </c>
      <c r="B1168" s="158" t="s">
        <v>3892</v>
      </c>
      <c r="C1168" s="159" t="s">
        <v>39</v>
      </c>
      <c r="D1168" s="158" t="s">
        <v>2050</v>
      </c>
      <c r="E1168" s="160" t="s">
        <v>2093</v>
      </c>
      <c r="F1168" s="160" t="s">
        <v>2094</v>
      </c>
      <c r="G1168" s="160" t="s">
        <v>3898</v>
      </c>
      <c r="H1168" s="161" t="s">
        <v>368</v>
      </c>
      <c r="I1168" s="162"/>
      <c r="J1168" s="162"/>
      <c r="K1168" s="162"/>
      <c r="L1168" s="163" t="s">
        <v>2453</v>
      </c>
      <c r="M1168" s="163">
        <v>5</v>
      </c>
      <c r="N1168" s="96">
        <v>5.63</v>
      </c>
      <c r="O1168" s="47">
        <f t="shared" si="512"/>
        <v>477.76179999999999</v>
      </c>
      <c r="P1168" s="164">
        <f t="shared" si="510"/>
        <v>5.63</v>
      </c>
      <c r="Q1168" s="165">
        <f t="shared" si="511"/>
        <v>477.76179999999999</v>
      </c>
      <c r="R1168" s="166"/>
      <c r="S1168" s="167">
        <f t="shared" ref="S1168" si="515">IF($R$9="","-",P1168*R1168)</f>
        <v>0</v>
      </c>
      <c r="T1168" s="168">
        <f t="shared" ref="T1168" si="516">IF($R$9="","-",Q1168*R1168)</f>
        <v>0</v>
      </c>
      <c r="U1168" s="169"/>
      <c r="V1168" s="170" t="s">
        <v>2455</v>
      </c>
      <c r="W1168" s="169"/>
      <c r="X1168" s="160"/>
      <c r="Y1168" s="160"/>
      <c r="Z1168" s="160"/>
      <c r="AA1168" s="171"/>
    </row>
    <row r="1169" spans="1:27" s="126" customFormat="1" hidden="1" x14ac:dyDescent="0.35">
      <c r="A1169" s="144">
        <v>0</v>
      </c>
      <c r="B1169" s="109" t="s">
        <v>2134</v>
      </c>
      <c r="C1169" s="110" t="s">
        <v>208</v>
      </c>
      <c r="D1169" s="109" t="s">
        <v>2050</v>
      </c>
      <c r="E1169" s="115" t="s">
        <v>2135</v>
      </c>
      <c r="F1169" s="115" t="s">
        <v>2136</v>
      </c>
      <c r="G1169" s="115" t="s">
        <v>2137</v>
      </c>
      <c r="H1169" s="116" t="s">
        <v>1363</v>
      </c>
      <c r="I1169" s="117" t="s">
        <v>45</v>
      </c>
      <c r="J1169" s="117"/>
      <c r="K1169" s="117" t="s">
        <v>45</v>
      </c>
      <c r="L1169" s="114" t="s">
        <v>2452</v>
      </c>
      <c r="M1169" s="114">
        <v>1</v>
      </c>
      <c r="N1169" s="150">
        <f t="shared" ref="N1169:N1176" si="517">O1169/$R$8</f>
        <v>6.9879802026867779</v>
      </c>
      <c r="O1169" s="149">
        <v>593</v>
      </c>
      <c r="P1169" s="130">
        <f t="shared" si="510"/>
        <v>6.9879802026867779</v>
      </c>
      <c r="Q1169" s="131">
        <f t="shared" si="511"/>
        <v>593</v>
      </c>
      <c r="R1169" s="120"/>
      <c r="S1169" s="121">
        <f t="shared" si="471"/>
        <v>0</v>
      </c>
      <c r="T1169" s="122">
        <f t="shared" si="472"/>
        <v>0</v>
      </c>
      <c r="U1169" s="123" t="s">
        <v>36</v>
      </c>
      <c r="V1169" s="124" t="s">
        <v>2455</v>
      </c>
      <c r="W1169" s="114"/>
      <c r="X1169" s="115"/>
      <c r="Y1169" s="115"/>
      <c r="Z1169" s="115" t="s">
        <v>3076</v>
      </c>
      <c r="AA1169" s="125" t="s">
        <v>2463</v>
      </c>
    </row>
    <row r="1170" spans="1:27" s="172" customFormat="1" x14ac:dyDescent="0.35">
      <c r="A1170" s="157">
        <v>10</v>
      </c>
      <c r="B1170" s="158" t="s">
        <v>3308</v>
      </c>
      <c r="C1170" s="159" t="s">
        <v>208</v>
      </c>
      <c r="D1170" s="158" t="s">
        <v>2050</v>
      </c>
      <c r="E1170" s="173" t="s">
        <v>2135</v>
      </c>
      <c r="F1170" s="173" t="s">
        <v>2136</v>
      </c>
      <c r="G1170" s="173" t="s">
        <v>3466</v>
      </c>
      <c r="H1170" s="174" t="s">
        <v>3465</v>
      </c>
      <c r="I1170" s="175" t="s">
        <v>3467</v>
      </c>
      <c r="J1170" s="175"/>
      <c r="K1170" s="175"/>
      <c r="L1170" s="163" t="s">
        <v>2452</v>
      </c>
      <c r="M1170" s="163">
        <v>1</v>
      </c>
      <c r="N1170" s="49">
        <f t="shared" si="517"/>
        <v>7.4122083431534289</v>
      </c>
      <c r="O1170" s="47">
        <v>629</v>
      </c>
      <c r="P1170" s="176">
        <f t="shared" si="510"/>
        <v>7.4122083431534289</v>
      </c>
      <c r="Q1170" s="177">
        <f t="shared" si="511"/>
        <v>629</v>
      </c>
      <c r="R1170" s="166"/>
      <c r="S1170" s="167">
        <f t="shared" si="471"/>
        <v>0</v>
      </c>
      <c r="T1170" s="168">
        <f t="shared" si="472"/>
        <v>0</v>
      </c>
      <c r="U1170" s="169"/>
      <c r="V1170" s="170" t="s">
        <v>2455</v>
      </c>
      <c r="W1170" s="169"/>
      <c r="X1170" s="160"/>
      <c r="Y1170" s="160"/>
      <c r="Z1170" s="160"/>
      <c r="AA1170" s="171" t="s">
        <v>2463</v>
      </c>
    </row>
    <row r="1171" spans="1:27" s="172" customFormat="1" x14ac:dyDescent="0.35">
      <c r="A1171" s="157">
        <v>18</v>
      </c>
      <c r="B1171" s="158" t="s">
        <v>2138</v>
      </c>
      <c r="C1171" s="159" t="s">
        <v>208</v>
      </c>
      <c r="D1171" s="158" t="s">
        <v>2050</v>
      </c>
      <c r="E1171" s="173" t="s">
        <v>2135</v>
      </c>
      <c r="F1171" s="173" t="s">
        <v>2136</v>
      </c>
      <c r="G1171" s="173" t="s">
        <v>2139</v>
      </c>
      <c r="H1171" s="174" t="s">
        <v>1363</v>
      </c>
      <c r="I1171" s="175" t="s">
        <v>45</v>
      </c>
      <c r="J1171" s="175"/>
      <c r="K1171" s="175" t="s">
        <v>45</v>
      </c>
      <c r="L1171" s="163" t="s">
        <v>2452</v>
      </c>
      <c r="M1171" s="163">
        <v>1</v>
      </c>
      <c r="N1171" s="49">
        <f t="shared" si="517"/>
        <v>6.9879802026867779</v>
      </c>
      <c r="O1171" s="47">
        <v>593</v>
      </c>
      <c r="P1171" s="176">
        <f t="shared" si="510"/>
        <v>6.9879802026867779</v>
      </c>
      <c r="Q1171" s="177">
        <f t="shared" si="511"/>
        <v>593</v>
      </c>
      <c r="R1171" s="166"/>
      <c r="S1171" s="167">
        <f t="shared" si="471"/>
        <v>0</v>
      </c>
      <c r="T1171" s="168">
        <f t="shared" si="472"/>
        <v>0</v>
      </c>
      <c r="U1171" s="169" t="s">
        <v>36</v>
      </c>
      <c r="V1171" s="170" t="s">
        <v>2455</v>
      </c>
      <c r="W1171" s="169" t="s">
        <v>2487</v>
      </c>
      <c r="X1171" s="160"/>
      <c r="Y1171" s="160"/>
      <c r="Z1171" s="160" t="s">
        <v>3077</v>
      </c>
      <c r="AA1171" s="171" t="s">
        <v>2463</v>
      </c>
    </row>
    <row r="1172" spans="1:27" s="126" customFormat="1" hidden="1" x14ac:dyDescent="0.35">
      <c r="A1172" s="144">
        <v>0</v>
      </c>
      <c r="B1172" s="109" t="s">
        <v>3309</v>
      </c>
      <c r="C1172" s="110" t="s">
        <v>208</v>
      </c>
      <c r="D1172" s="109" t="s">
        <v>2050</v>
      </c>
      <c r="E1172" s="111" t="s">
        <v>2135</v>
      </c>
      <c r="F1172" s="111" t="s">
        <v>2136</v>
      </c>
      <c r="G1172" s="111" t="s">
        <v>3468</v>
      </c>
      <c r="H1172" s="112" t="s">
        <v>3465</v>
      </c>
      <c r="I1172" s="113"/>
      <c r="J1172" s="113"/>
      <c r="K1172" s="113"/>
      <c r="L1172" s="114" t="s">
        <v>2452</v>
      </c>
      <c r="M1172" s="114">
        <v>1</v>
      </c>
      <c r="N1172" s="49">
        <f t="shared" si="517"/>
        <v>7.4122083431534289</v>
      </c>
      <c r="O1172" s="47">
        <v>629</v>
      </c>
      <c r="P1172" s="130">
        <f t="shared" si="510"/>
        <v>7.4122083431534289</v>
      </c>
      <c r="Q1172" s="131">
        <f t="shared" si="511"/>
        <v>629</v>
      </c>
      <c r="R1172" s="120"/>
      <c r="S1172" s="121">
        <f t="shared" si="471"/>
        <v>0</v>
      </c>
      <c r="T1172" s="122">
        <f t="shared" si="472"/>
        <v>0</v>
      </c>
      <c r="U1172" s="123"/>
      <c r="V1172" s="124" t="s">
        <v>2455</v>
      </c>
      <c r="W1172" s="123"/>
      <c r="X1172" s="115"/>
      <c r="Y1172" s="115"/>
      <c r="Z1172" s="115"/>
      <c r="AA1172" s="147" t="s">
        <v>2463</v>
      </c>
    </row>
    <row r="1173" spans="1:27" s="126" customFormat="1" hidden="1" x14ac:dyDescent="0.35">
      <c r="A1173" s="144">
        <v>0</v>
      </c>
      <c r="B1173" s="109" t="s">
        <v>2140</v>
      </c>
      <c r="C1173" s="127" t="s">
        <v>208</v>
      </c>
      <c r="D1173" s="109" t="s">
        <v>2050</v>
      </c>
      <c r="E1173" s="115" t="s">
        <v>2135</v>
      </c>
      <c r="F1173" s="115" t="s">
        <v>2136</v>
      </c>
      <c r="G1173" s="115" t="s">
        <v>2141</v>
      </c>
      <c r="H1173" s="116" t="s">
        <v>1363</v>
      </c>
      <c r="I1173" s="117" t="s">
        <v>45</v>
      </c>
      <c r="J1173" s="117"/>
      <c r="K1173" s="117" t="s">
        <v>45</v>
      </c>
      <c r="L1173" s="114" t="s">
        <v>2452</v>
      </c>
      <c r="M1173" s="114">
        <v>1</v>
      </c>
      <c r="N1173" s="151">
        <f t="shared" si="517"/>
        <v>6.9879802026867779</v>
      </c>
      <c r="O1173" s="149">
        <v>593</v>
      </c>
      <c r="P1173" s="135">
        <f t="shared" si="510"/>
        <v>6.9879802026867779</v>
      </c>
      <c r="Q1173" s="136">
        <f t="shared" si="511"/>
        <v>593</v>
      </c>
      <c r="R1173" s="120"/>
      <c r="S1173" s="121">
        <f t="shared" si="471"/>
        <v>0</v>
      </c>
      <c r="T1173" s="122">
        <f t="shared" si="472"/>
        <v>0</v>
      </c>
      <c r="U1173" s="129" t="s">
        <v>36</v>
      </c>
      <c r="V1173" s="124" t="s">
        <v>2455</v>
      </c>
      <c r="W1173" s="129"/>
      <c r="X1173" s="115"/>
      <c r="Y1173" s="115"/>
      <c r="Z1173" s="115" t="s">
        <v>3078</v>
      </c>
      <c r="AA1173" s="125" t="s">
        <v>2463</v>
      </c>
    </row>
    <row r="1174" spans="1:27" s="126" customFormat="1" hidden="1" x14ac:dyDescent="0.35">
      <c r="A1174" s="144">
        <v>0</v>
      </c>
      <c r="B1174" s="109" t="s">
        <v>2142</v>
      </c>
      <c r="C1174" s="110" t="s">
        <v>208</v>
      </c>
      <c r="D1174" s="109" t="s">
        <v>2050</v>
      </c>
      <c r="E1174" s="115" t="s">
        <v>2135</v>
      </c>
      <c r="F1174" s="115" t="s">
        <v>2136</v>
      </c>
      <c r="G1174" s="115" t="s">
        <v>2143</v>
      </c>
      <c r="H1174" s="116" t="s">
        <v>1363</v>
      </c>
      <c r="I1174" s="117" t="s">
        <v>45</v>
      </c>
      <c r="J1174" s="117"/>
      <c r="K1174" s="117" t="s">
        <v>45</v>
      </c>
      <c r="L1174" s="114" t="s">
        <v>2452</v>
      </c>
      <c r="M1174" s="114">
        <v>1</v>
      </c>
      <c r="N1174" s="150">
        <f t="shared" si="517"/>
        <v>6.9879802026867779</v>
      </c>
      <c r="O1174" s="149">
        <v>593</v>
      </c>
      <c r="P1174" s="130">
        <f t="shared" si="510"/>
        <v>6.9879802026867779</v>
      </c>
      <c r="Q1174" s="131">
        <f t="shared" si="511"/>
        <v>593</v>
      </c>
      <c r="R1174" s="120"/>
      <c r="S1174" s="121">
        <f t="shared" si="471"/>
        <v>0</v>
      </c>
      <c r="T1174" s="122">
        <f t="shared" si="472"/>
        <v>0</v>
      </c>
      <c r="U1174" s="123" t="s">
        <v>36</v>
      </c>
      <c r="V1174" s="124" t="s">
        <v>2455</v>
      </c>
      <c r="W1174" s="114"/>
      <c r="X1174" s="115"/>
      <c r="Y1174" s="115"/>
      <c r="Z1174" s="115" t="s">
        <v>3079</v>
      </c>
      <c r="AA1174" s="125" t="s">
        <v>2463</v>
      </c>
    </row>
    <row r="1175" spans="1:27" s="172" customFormat="1" x14ac:dyDescent="0.35">
      <c r="A1175" s="157">
        <v>24</v>
      </c>
      <c r="B1175" s="158" t="s">
        <v>2144</v>
      </c>
      <c r="C1175" s="159" t="s">
        <v>208</v>
      </c>
      <c r="D1175" s="158" t="s">
        <v>2050</v>
      </c>
      <c r="E1175" s="160" t="s">
        <v>2135</v>
      </c>
      <c r="F1175" s="160" t="s">
        <v>2136</v>
      </c>
      <c r="G1175" s="160" t="s">
        <v>2145</v>
      </c>
      <c r="H1175" s="161" t="s">
        <v>1363</v>
      </c>
      <c r="I1175" s="162" t="s">
        <v>45</v>
      </c>
      <c r="J1175" s="162"/>
      <c r="K1175" s="162" t="s">
        <v>45</v>
      </c>
      <c r="L1175" s="163" t="s">
        <v>2452</v>
      </c>
      <c r="M1175" s="163">
        <v>1</v>
      </c>
      <c r="N1175" s="49">
        <f t="shared" si="517"/>
        <v>6.9879802026867779</v>
      </c>
      <c r="O1175" s="47">
        <v>593</v>
      </c>
      <c r="P1175" s="176">
        <f t="shared" si="510"/>
        <v>6.9879802026867779</v>
      </c>
      <c r="Q1175" s="177">
        <f t="shared" si="511"/>
        <v>593</v>
      </c>
      <c r="R1175" s="166"/>
      <c r="S1175" s="167">
        <f t="shared" si="471"/>
        <v>0</v>
      </c>
      <c r="T1175" s="168">
        <f t="shared" si="472"/>
        <v>0</v>
      </c>
      <c r="U1175" s="169" t="s">
        <v>36</v>
      </c>
      <c r="V1175" s="170" t="s">
        <v>2455</v>
      </c>
      <c r="W1175" s="169"/>
      <c r="X1175" s="160"/>
      <c r="Y1175" s="160"/>
      <c r="Z1175" s="160" t="s">
        <v>3080</v>
      </c>
      <c r="AA1175" s="171" t="s">
        <v>2463</v>
      </c>
    </row>
    <row r="1176" spans="1:27" s="172" customFormat="1" x14ac:dyDescent="0.35">
      <c r="A1176" s="157" t="s">
        <v>3900</v>
      </c>
      <c r="B1176" s="158" t="s">
        <v>2146</v>
      </c>
      <c r="C1176" s="159" t="s">
        <v>208</v>
      </c>
      <c r="D1176" s="158" t="s">
        <v>2050</v>
      </c>
      <c r="E1176" s="160" t="s">
        <v>2135</v>
      </c>
      <c r="F1176" s="160" t="s">
        <v>2136</v>
      </c>
      <c r="G1176" s="160" t="s">
        <v>2147</v>
      </c>
      <c r="H1176" s="161" t="s">
        <v>1363</v>
      </c>
      <c r="I1176" s="162" t="s">
        <v>45</v>
      </c>
      <c r="J1176" s="162"/>
      <c r="K1176" s="162" t="s">
        <v>45</v>
      </c>
      <c r="L1176" s="163" t="s">
        <v>2452</v>
      </c>
      <c r="M1176" s="163">
        <v>1</v>
      </c>
      <c r="N1176" s="49">
        <f t="shared" si="517"/>
        <v>6.9879802026867779</v>
      </c>
      <c r="O1176" s="47">
        <v>593</v>
      </c>
      <c r="P1176" s="176">
        <f t="shared" si="510"/>
        <v>6.9879802026867779</v>
      </c>
      <c r="Q1176" s="177">
        <f t="shared" si="511"/>
        <v>593</v>
      </c>
      <c r="R1176" s="166"/>
      <c r="S1176" s="167">
        <f t="shared" si="471"/>
        <v>0</v>
      </c>
      <c r="T1176" s="168">
        <f t="shared" si="472"/>
        <v>0</v>
      </c>
      <c r="U1176" s="169" t="s">
        <v>36</v>
      </c>
      <c r="V1176" s="170" t="s">
        <v>2455</v>
      </c>
      <c r="W1176" s="169"/>
      <c r="X1176" s="160"/>
      <c r="Y1176" s="160"/>
      <c r="Z1176" s="160" t="s">
        <v>3081</v>
      </c>
      <c r="AA1176" s="171" t="s">
        <v>2463</v>
      </c>
    </row>
    <row r="1177" spans="1:27" s="172" customFormat="1" x14ac:dyDescent="0.35">
      <c r="A1177" s="157">
        <v>45</v>
      </c>
      <c r="B1177" s="158" t="s">
        <v>2148</v>
      </c>
      <c r="C1177" s="159" t="s">
        <v>39</v>
      </c>
      <c r="D1177" s="158" t="s">
        <v>2050</v>
      </c>
      <c r="E1177" s="173" t="s">
        <v>2149</v>
      </c>
      <c r="F1177" s="173" t="s">
        <v>2150</v>
      </c>
      <c r="G1177" s="173" t="s">
        <v>2151</v>
      </c>
      <c r="H1177" s="174" t="s">
        <v>98</v>
      </c>
      <c r="I1177" s="175" t="s">
        <v>45</v>
      </c>
      <c r="J1177" s="175"/>
      <c r="K1177" s="175" t="s">
        <v>45</v>
      </c>
      <c r="L1177" s="163" t="s">
        <v>2453</v>
      </c>
      <c r="M1177" s="163">
        <v>5</v>
      </c>
      <c r="N1177" s="46">
        <v>7.8999999999999995</v>
      </c>
      <c r="O1177" s="47">
        <f>N1177*$R$8</f>
        <v>670.39400000000001</v>
      </c>
      <c r="P1177" s="164">
        <f t="shared" ref="P1177:P1207" si="518">IF($R$9="-",N1177,IF($R$9="в кассу предприятия",N1177,IF($R$9="на р/счет.",N1177*1.075,"-")))</f>
        <v>7.8999999999999995</v>
      </c>
      <c r="Q1177" s="165">
        <f t="shared" ref="Q1177:Q1207" si="519">IF($R$9="-",O1177,IF($R$9="в кассу предприятия",O1177,IF($R$9="на р/счет.",O1177*1.075,"-")))</f>
        <v>670.39400000000001</v>
      </c>
      <c r="R1177" s="166"/>
      <c r="S1177" s="167">
        <f t="shared" si="471"/>
        <v>0</v>
      </c>
      <c r="T1177" s="168">
        <f t="shared" si="472"/>
        <v>0</v>
      </c>
      <c r="U1177" s="169"/>
      <c r="V1177" s="170" t="s">
        <v>2455</v>
      </c>
      <c r="W1177" s="169" t="s">
        <v>2487</v>
      </c>
      <c r="X1177" s="173" t="s">
        <v>2464</v>
      </c>
      <c r="Y1177" s="160" t="s">
        <v>3032</v>
      </c>
      <c r="Z1177" s="160" t="s">
        <v>45</v>
      </c>
      <c r="AA1177" s="171" t="s">
        <v>2463</v>
      </c>
    </row>
    <row r="1178" spans="1:27" s="172" customFormat="1" x14ac:dyDescent="0.35">
      <c r="A1178" s="157">
        <v>32</v>
      </c>
      <c r="B1178" s="158" t="s">
        <v>2152</v>
      </c>
      <c r="C1178" s="159" t="s">
        <v>208</v>
      </c>
      <c r="D1178" s="158" t="s">
        <v>2050</v>
      </c>
      <c r="E1178" s="160" t="s">
        <v>2153</v>
      </c>
      <c r="F1178" s="160" t="s">
        <v>2150</v>
      </c>
      <c r="G1178" s="160" t="s">
        <v>2154</v>
      </c>
      <c r="H1178" s="161" t="s">
        <v>64</v>
      </c>
      <c r="I1178" s="162" t="s">
        <v>45</v>
      </c>
      <c r="J1178" s="162"/>
      <c r="K1178" s="162" t="s">
        <v>45</v>
      </c>
      <c r="L1178" s="163" t="s">
        <v>2452</v>
      </c>
      <c r="M1178" s="163">
        <v>5</v>
      </c>
      <c r="N1178" s="49">
        <f t="shared" ref="N1178:N1207" si="520">O1178/$R$8</f>
        <v>2.4275276926702807</v>
      </c>
      <c r="O1178" s="47">
        <v>206</v>
      </c>
      <c r="P1178" s="176">
        <f t="shared" si="518"/>
        <v>2.4275276926702807</v>
      </c>
      <c r="Q1178" s="177">
        <f t="shared" si="519"/>
        <v>206</v>
      </c>
      <c r="R1178" s="166"/>
      <c r="S1178" s="167">
        <f t="shared" si="471"/>
        <v>0</v>
      </c>
      <c r="T1178" s="168">
        <f t="shared" si="472"/>
        <v>0</v>
      </c>
      <c r="U1178" s="169" t="s">
        <v>36</v>
      </c>
      <c r="V1178" s="170" t="s">
        <v>2455</v>
      </c>
      <c r="W1178" s="169"/>
      <c r="X1178" s="160"/>
      <c r="Y1178" s="160"/>
      <c r="Z1178" s="160" t="s">
        <v>3082</v>
      </c>
      <c r="AA1178" s="171" t="s">
        <v>2463</v>
      </c>
    </row>
    <row r="1179" spans="1:27" s="172" customFormat="1" x14ac:dyDescent="0.35">
      <c r="A1179" s="157">
        <v>48</v>
      </c>
      <c r="B1179" s="158" t="s">
        <v>2155</v>
      </c>
      <c r="C1179" s="159" t="s">
        <v>208</v>
      </c>
      <c r="D1179" s="158" t="s">
        <v>2050</v>
      </c>
      <c r="E1179" s="160" t="s">
        <v>2156</v>
      </c>
      <c r="F1179" s="160" t="s">
        <v>2157</v>
      </c>
      <c r="G1179" s="160" t="s">
        <v>2158</v>
      </c>
      <c r="H1179" s="161" t="s">
        <v>64</v>
      </c>
      <c r="I1179" s="162" t="s">
        <v>45</v>
      </c>
      <c r="J1179" s="162"/>
      <c r="K1179" s="162" t="s">
        <v>45</v>
      </c>
      <c r="L1179" s="163" t="s">
        <v>2452</v>
      </c>
      <c r="M1179" s="163">
        <v>5</v>
      </c>
      <c r="N1179" s="49">
        <f t="shared" si="520"/>
        <v>3.35847277869432</v>
      </c>
      <c r="O1179" s="47">
        <v>285</v>
      </c>
      <c r="P1179" s="176">
        <f t="shared" si="518"/>
        <v>3.35847277869432</v>
      </c>
      <c r="Q1179" s="177">
        <f t="shared" si="519"/>
        <v>285</v>
      </c>
      <c r="R1179" s="166"/>
      <c r="S1179" s="167">
        <f t="shared" si="471"/>
        <v>0</v>
      </c>
      <c r="T1179" s="168">
        <f t="shared" si="472"/>
        <v>0</v>
      </c>
      <c r="U1179" s="169" t="s">
        <v>36</v>
      </c>
      <c r="V1179" s="170" t="s">
        <v>2455</v>
      </c>
      <c r="W1179" s="169"/>
      <c r="X1179" s="160"/>
      <c r="Y1179" s="160"/>
      <c r="Z1179" s="160" t="s">
        <v>3083</v>
      </c>
      <c r="AA1179" s="171" t="s">
        <v>2463</v>
      </c>
    </row>
    <row r="1180" spans="1:27" s="172" customFormat="1" x14ac:dyDescent="0.35">
      <c r="A1180" s="157">
        <v>56</v>
      </c>
      <c r="B1180" s="158" t="s">
        <v>2159</v>
      </c>
      <c r="C1180" s="159" t="s">
        <v>208</v>
      </c>
      <c r="D1180" s="158" t="s">
        <v>2050</v>
      </c>
      <c r="E1180" s="160" t="s">
        <v>2156</v>
      </c>
      <c r="F1180" s="160" t="s">
        <v>2157</v>
      </c>
      <c r="G1180" s="160" t="s">
        <v>2160</v>
      </c>
      <c r="H1180" s="161" t="s">
        <v>64</v>
      </c>
      <c r="I1180" s="162" t="s">
        <v>45</v>
      </c>
      <c r="J1180" s="162"/>
      <c r="K1180" s="162" t="s">
        <v>45</v>
      </c>
      <c r="L1180" s="163" t="s">
        <v>2452</v>
      </c>
      <c r="M1180" s="163">
        <v>5</v>
      </c>
      <c r="N1180" s="49">
        <f t="shared" si="520"/>
        <v>3.35847277869432</v>
      </c>
      <c r="O1180" s="47">
        <v>285</v>
      </c>
      <c r="P1180" s="176">
        <f t="shared" si="518"/>
        <v>3.35847277869432</v>
      </c>
      <c r="Q1180" s="177">
        <f t="shared" si="519"/>
        <v>285</v>
      </c>
      <c r="R1180" s="166"/>
      <c r="S1180" s="167">
        <f t="shared" si="471"/>
        <v>0</v>
      </c>
      <c r="T1180" s="168">
        <f t="shared" si="472"/>
        <v>0</v>
      </c>
      <c r="U1180" s="169" t="s">
        <v>36</v>
      </c>
      <c r="V1180" s="170" t="s">
        <v>2455</v>
      </c>
      <c r="W1180" s="169"/>
      <c r="X1180" s="160"/>
      <c r="Y1180" s="160"/>
      <c r="Z1180" s="160" t="s">
        <v>3084</v>
      </c>
      <c r="AA1180" s="171" t="s">
        <v>2463</v>
      </c>
    </row>
    <row r="1181" spans="1:27" s="172" customFormat="1" x14ac:dyDescent="0.35">
      <c r="A1181" s="157">
        <v>33</v>
      </c>
      <c r="B1181" s="158" t="s">
        <v>2161</v>
      </c>
      <c r="C1181" s="159" t="s">
        <v>208</v>
      </c>
      <c r="D1181" s="158" t="s">
        <v>2050</v>
      </c>
      <c r="E1181" s="160" t="s">
        <v>2156</v>
      </c>
      <c r="F1181" s="160" t="s">
        <v>2157</v>
      </c>
      <c r="G1181" s="160" t="s">
        <v>2162</v>
      </c>
      <c r="H1181" s="161" t="s">
        <v>64</v>
      </c>
      <c r="I1181" s="162" t="s">
        <v>45</v>
      </c>
      <c r="J1181" s="162"/>
      <c r="K1181" s="162" t="s">
        <v>45</v>
      </c>
      <c r="L1181" s="163" t="s">
        <v>2452</v>
      </c>
      <c r="M1181" s="163">
        <v>5</v>
      </c>
      <c r="N1181" s="49">
        <f t="shared" si="520"/>
        <v>3.35847277869432</v>
      </c>
      <c r="O1181" s="47">
        <v>285</v>
      </c>
      <c r="P1181" s="176">
        <f t="shared" si="518"/>
        <v>3.35847277869432</v>
      </c>
      <c r="Q1181" s="177">
        <f t="shared" si="519"/>
        <v>285</v>
      </c>
      <c r="R1181" s="166"/>
      <c r="S1181" s="167">
        <f t="shared" ref="S1181:S1244" si="521">IF($R$9="","-",P1181*R1181)</f>
        <v>0</v>
      </c>
      <c r="T1181" s="168">
        <f t="shared" ref="T1181:T1244" si="522">IF($R$9="","-",Q1181*R1181)</f>
        <v>0</v>
      </c>
      <c r="U1181" s="169" t="s">
        <v>36</v>
      </c>
      <c r="V1181" s="170" t="s">
        <v>2455</v>
      </c>
      <c r="W1181" s="169"/>
      <c r="X1181" s="160"/>
      <c r="Y1181" s="160"/>
      <c r="Z1181" s="160" t="s">
        <v>3085</v>
      </c>
      <c r="AA1181" s="171" t="s">
        <v>2463</v>
      </c>
    </row>
    <row r="1182" spans="1:27" s="172" customFormat="1" x14ac:dyDescent="0.35">
      <c r="A1182" s="157">
        <v>44</v>
      </c>
      <c r="B1182" s="158" t="s">
        <v>2163</v>
      </c>
      <c r="C1182" s="159" t="s">
        <v>208</v>
      </c>
      <c r="D1182" s="158" t="s">
        <v>2050</v>
      </c>
      <c r="E1182" s="160" t="s">
        <v>2156</v>
      </c>
      <c r="F1182" s="160" t="s">
        <v>2157</v>
      </c>
      <c r="G1182" s="160" t="s">
        <v>2164</v>
      </c>
      <c r="H1182" s="161" t="s">
        <v>64</v>
      </c>
      <c r="I1182" s="162" t="s">
        <v>45</v>
      </c>
      <c r="J1182" s="162"/>
      <c r="K1182" s="162" t="s">
        <v>45</v>
      </c>
      <c r="L1182" s="163" t="s">
        <v>2452</v>
      </c>
      <c r="M1182" s="163">
        <v>5</v>
      </c>
      <c r="N1182" s="49">
        <f t="shared" si="520"/>
        <v>3.35847277869432</v>
      </c>
      <c r="O1182" s="47">
        <v>285</v>
      </c>
      <c r="P1182" s="176">
        <f t="shared" si="518"/>
        <v>3.35847277869432</v>
      </c>
      <c r="Q1182" s="177">
        <f t="shared" si="519"/>
        <v>285</v>
      </c>
      <c r="R1182" s="166"/>
      <c r="S1182" s="167">
        <f t="shared" si="521"/>
        <v>0</v>
      </c>
      <c r="T1182" s="168">
        <f t="shared" si="522"/>
        <v>0</v>
      </c>
      <c r="U1182" s="169" t="s">
        <v>36</v>
      </c>
      <c r="V1182" s="170" t="s">
        <v>2455</v>
      </c>
      <c r="W1182" s="169"/>
      <c r="X1182" s="160"/>
      <c r="Y1182" s="160"/>
      <c r="Z1182" s="160" t="s">
        <v>3086</v>
      </c>
      <c r="AA1182" s="171" t="s">
        <v>2463</v>
      </c>
    </row>
    <row r="1183" spans="1:27" s="172" customFormat="1" x14ac:dyDescent="0.35">
      <c r="A1183" s="157">
        <v>64</v>
      </c>
      <c r="B1183" s="158" t="s">
        <v>2165</v>
      </c>
      <c r="C1183" s="159" t="s">
        <v>208</v>
      </c>
      <c r="D1183" s="158" t="s">
        <v>2050</v>
      </c>
      <c r="E1183" s="160" t="s">
        <v>2166</v>
      </c>
      <c r="F1183" s="160" t="s">
        <v>2167</v>
      </c>
      <c r="G1183" s="160" t="s">
        <v>45</v>
      </c>
      <c r="H1183" s="161" t="s">
        <v>368</v>
      </c>
      <c r="I1183" s="162" t="s">
        <v>45</v>
      </c>
      <c r="J1183" s="162"/>
      <c r="K1183" s="162" t="s">
        <v>45</v>
      </c>
      <c r="L1183" s="163" t="s">
        <v>2452</v>
      </c>
      <c r="M1183" s="163">
        <v>5</v>
      </c>
      <c r="N1183" s="49">
        <f t="shared" si="520"/>
        <v>2.1800612773980674</v>
      </c>
      <c r="O1183" s="47">
        <v>185</v>
      </c>
      <c r="P1183" s="176">
        <f t="shared" si="518"/>
        <v>2.1800612773980674</v>
      </c>
      <c r="Q1183" s="177">
        <f t="shared" si="519"/>
        <v>185</v>
      </c>
      <c r="R1183" s="166"/>
      <c r="S1183" s="167">
        <f t="shared" si="521"/>
        <v>0</v>
      </c>
      <c r="T1183" s="168">
        <f t="shared" si="522"/>
        <v>0</v>
      </c>
      <c r="U1183" s="169" t="s">
        <v>36</v>
      </c>
      <c r="V1183" s="170" t="s">
        <v>2455</v>
      </c>
      <c r="W1183" s="169"/>
      <c r="X1183" s="160"/>
      <c r="Y1183" s="160"/>
      <c r="Z1183" s="160"/>
      <c r="AA1183" s="171" t="s">
        <v>2463</v>
      </c>
    </row>
    <row r="1184" spans="1:27" s="172" customFormat="1" x14ac:dyDescent="0.35">
      <c r="A1184" s="157">
        <v>86</v>
      </c>
      <c r="B1184" s="158" t="s">
        <v>2168</v>
      </c>
      <c r="C1184" s="159" t="s">
        <v>208</v>
      </c>
      <c r="D1184" s="158" t="s">
        <v>2050</v>
      </c>
      <c r="E1184" s="160" t="s">
        <v>2166</v>
      </c>
      <c r="F1184" s="160" t="s">
        <v>2167</v>
      </c>
      <c r="G1184" s="160" t="s">
        <v>2169</v>
      </c>
      <c r="H1184" s="161" t="s">
        <v>368</v>
      </c>
      <c r="I1184" s="162" t="s">
        <v>45</v>
      </c>
      <c r="J1184" s="162"/>
      <c r="K1184" s="162" t="s">
        <v>45</v>
      </c>
      <c r="L1184" s="163" t="s">
        <v>2452</v>
      </c>
      <c r="M1184" s="163">
        <v>5</v>
      </c>
      <c r="N1184" s="49">
        <f t="shared" si="520"/>
        <v>2.1800612773980674</v>
      </c>
      <c r="O1184" s="47">
        <v>185</v>
      </c>
      <c r="P1184" s="176">
        <f t="shared" si="518"/>
        <v>2.1800612773980674</v>
      </c>
      <c r="Q1184" s="177">
        <f t="shared" si="519"/>
        <v>185</v>
      </c>
      <c r="R1184" s="166"/>
      <c r="S1184" s="167">
        <f t="shared" si="521"/>
        <v>0</v>
      </c>
      <c r="T1184" s="168">
        <f t="shared" si="522"/>
        <v>0</v>
      </c>
      <c r="U1184" s="169" t="s">
        <v>36</v>
      </c>
      <c r="V1184" s="170" t="s">
        <v>2455</v>
      </c>
      <c r="W1184" s="169"/>
      <c r="X1184" s="160"/>
      <c r="Y1184" s="160"/>
      <c r="Z1184" s="160" t="s">
        <v>3087</v>
      </c>
      <c r="AA1184" s="171" t="s">
        <v>2463</v>
      </c>
    </row>
    <row r="1185" spans="1:27" s="126" customFormat="1" hidden="1" x14ac:dyDescent="0.35">
      <c r="A1185" s="144">
        <v>0</v>
      </c>
      <c r="B1185" s="109" t="s">
        <v>2170</v>
      </c>
      <c r="C1185" s="110" t="s">
        <v>208</v>
      </c>
      <c r="D1185" s="109" t="s">
        <v>2050</v>
      </c>
      <c r="E1185" s="115" t="s">
        <v>2166</v>
      </c>
      <c r="F1185" s="115" t="s">
        <v>2167</v>
      </c>
      <c r="G1185" s="115" t="s">
        <v>2171</v>
      </c>
      <c r="H1185" s="116" t="s">
        <v>368</v>
      </c>
      <c r="I1185" s="117" t="s">
        <v>45</v>
      </c>
      <c r="J1185" s="117"/>
      <c r="K1185" s="117" t="s">
        <v>45</v>
      </c>
      <c r="L1185" s="114" t="s">
        <v>2452</v>
      </c>
      <c r="M1185" s="114">
        <v>5</v>
      </c>
      <c r="N1185" s="49">
        <f t="shared" si="520"/>
        <v>2.1800612773980674</v>
      </c>
      <c r="O1185" s="47">
        <v>185</v>
      </c>
      <c r="P1185" s="130">
        <f t="shared" si="518"/>
        <v>2.1800612773980674</v>
      </c>
      <c r="Q1185" s="131">
        <f t="shared" si="519"/>
        <v>185</v>
      </c>
      <c r="R1185" s="120"/>
      <c r="S1185" s="121">
        <f t="shared" si="521"/>
        <v>0</v>
      </c>
      <c r="T1185" s="122">
        <f t="shared" si="522"/>
        <v>0</v>
      </c>
      <c r="U1185" s="123" t="s">
        <v>36</v>
      </c>
      <c r="V1185" s="124" t="s">
        <v>2455</v>
      </c>
      <c r="W1185" s="123"/>
      <c r="X1185" s="115"/>
      <c r="Y1185" s="115"/>
      <c r="Z1185" s="115" t="s">
        <v>3088</v>
      </c>
      <c r="AA1185" s="147" t="s">
        <v>2463</v>
      </c>
    </row>
    <row r="1186" spans="1:27" s="172" customFormat="1" x14ac:dyDescent="0.35">
      <c r="A1186" s="157" t="s">
        <v>3900</v>
      </c>
      <c r="B1186" s="158" t="s">
        <v>2172</v>
      </c>
      <c r="C1186" s="159" t="s">
        <v>208</v>
      </c>
      <c r="D1186" s="158" t="s">
        <v>2050</v>
      </c>
      <c r="E1186" s="160" t="s">
        <v>2166</v>
      </c>
      <c r="F1186" s="160" t="s">
        <v>2167</v>
      </c>
      <c r="G1186" s="160" t="s">
        <v>2173</v>
      </c>
      <c r="H1186" s="161" t="s">
        <v>368</v>
      </c>
      <c r="I1186" s="162" t="s">
        <v>45</v>
      </c>
      <c r="J1186" s="162"/>
      <c r="K1186" s="162" t="s">
        <v>45</v>
      </c>
      <c r="L1186" s="163" t="s">
        <v>2452</v>
      </c>
      <c r="M1186" s="163">
        <v>5</v>
      </c>
      <c r="N1186" s="49">
        <f t="shared" si="520"/>
        <v>2.1800612773980674</v>
      </c>
      <c r="O1186" s="47">
        <v>185</v>
      </c>
      <c r="P1186" s="176">
        <f t="shared" si="518"/>
        <v>2.1800612773980674</v>
      </c>
      <c r="Q1186" s="177">
        <f t="shared" si="519"/>
        <v>185</v>
      </c>
      <c r="R1186" s="166"/>
      <c r="S1186" s="167">
        <f t="shared" si="521"/>
        <v>0</v>
      </c>
      <c r="T1186" s="168">
        <f t="shared" si="522"/>
        <v>0</v>
      </c>
      <c r="U1186" s="169" t="s">
        <v>36</v>
      </c>
      <c r="V1186" s="170" t="s">
        <v>2455</v>
      </c>
      <c r="W1186" s="169"/>
      <c r="X1186" s="160"/>
      <c r="Y1186" s="160"/>
      <c r="Z1186" s="160" t="s">
        <v>3089</v>
      </c>
      <c r="AA1186" s="171" t="s">
        <v>2463</v>
      </c>
    </row>
    <row r="1187" spans="1:27" s="172" customFormat="1" x14ac:dyDescent="0.35">
      <c r="A1187" s="157" t="s">
        <v>3900</v>
      </c>
      <c r="B1187" s="158" t="s">
        <v>2174</v>
      </c>
      <c r="C1187" s="159" t="s">
        <v>208</v>
      </c>
      <c r="D1187" s="158" t="s">
        <v>2050</v>
      </c>
      <c r="E1187" s="160" t="s">
        <v>2166</v>
      </c>
      <c r="F1187" s="160" t="s">
        <v>2167</v>
      </c>
      <c r="G1187" s="160" t="s">
        <v>2175</v>
      </c>
      <c r="H1187" s="161" t="s">
        <v>368</v>
      </c>
      <c r="I1187" s="162" t="s">
        <v>45</v>
      </c>
      <c r="J1187" s="162"/>
      <c r="K1187" s="162" t="s">
        <v>45</v>
      </c>
      <c r="L1187" s="163" t="s">
        <v>2452</v>
      </c>
      <c r="M1187" s="163">
        <v>5</v>
      </c>
      <c r="N1187" s="49">
        <f t="shared" si="520"/>
        <v>2.1800612773980674</v>
      </c>
      <c r="O1187" s="47">
        <v>185</v>
      </c>
      <c r="P1187" s="176">
        <f t="shared" si="518"/>
        <v>2.1800612773980674</v>
      </c>
      <c r="Q1187" s="177">
        <f t="shared" si="519"/>
        <v>185</v>
      </c>
      <c r="R1187" s="166"/>
      <c r="S1187" s="167">
        <f t="shared" si="521"/>
        <v>0</v>
      </c>
      <c r="T1187" s="168">
        <f t="shared" si="522"/>
        <v>0</v>
      </c>
      <c r="U1187" s="169" t="s">
        <v>36</v>
      </c>
      <c r="V1187" s="170" t="s">
        <v>2455</v>
      </c>
      <c r="W1187" s="169"/>
      <c r="X1187" s="160"/>
      <c r="Y1187" s="160"/>
      <c r="Z1187" s="160" t="s">
        <v>3090</v>
      </c>
      <c r="AA1187" s="171" t="s">
        <v>2463</v>
      </c>
    </row>
    <row r="1188" spans="1:27" s="172" customFormat="1" x14ac:dyDescent="0.35">
      <c r="A1188" s="157">
        <v>55</v>
      </c>
      <c r="B1188" s="158" t="s">
        <v>2176</v>
      </c>
      <c r="C1188" s="159" t="s">
        <v>208</v>
      </c>
      <c r="D1188" s="158" t="s">
        <v>2050</v>
      </c>
      <c r="E1188" s="160" t="s">
        <v>2166</v>
      </c>
      <c r="F1188" s="160" t="s">
        <v>2167</v>
      </c>
      <c r="G1188" s="160" t="s">
        <v>2177</v>
      </c>
      <c r="H1188" s="161" t="s">
        <v>368</v>
      </c>
      <c r="I1188" s="162" t="s">
        <v>45</v>
      </c>
      <c r="J1188" s="162"/>
      <c r="K1188" s="162" t="s">
        <v>45</v>
      </c>
      <c r="L1188" s="163" t="s">
        <v>2452</v>
      </c>
      <c r="M1188" s="163">
        <v>5</v>
      </c>
      <c r="N1188" s="49">
        <f t="shared" si="520"/>
        <v>2.1800612773980674</v>
      </c>
      <c r="O1188" s="47">
        <v>185</v>
      </c>
      <c r="P1188" s="176">
        <f t="shared" si="518"/>
        <v>2.1800612773980674</v>
      </c>
      <c r="Q1188" s="177">
        <f t="shared" si="519"/>
        <v>185</v>
      </c>
      <c r="R1188" s="166"/>
      <c r="S1188" s="167">
        <f t="shared" si="521"/>
        <v>0</v>
      </c>
      <c r="T1188" s="168">
        <f t="shared" si="522"/>
        <v>0</v>
      </c>
      <c r="U1188" s="169" t="s">
        <v>36</v>
      </c>
      <c r="V1188" s="170" t="s">
        <v>2455</v>
      </c>
      <c r="W1188" s="169"/>
      <c r="X1188" s="160"/>
      <c r="Y1188" s="160"/>
      <c r="Z1188" s="160" t="s">
        <v>3091</v>
      </c>
      <c r="AA1188" s="171" t="s">
        <v>2463</v>
      </c>
    </row>
    <row r="1189" spans="1:27" s="172" customFormat="1" x14ac:dyDescent="0.35">
      <c r="A1189" s="157" t="s">
        <v>3900</v>
      </c>
      <c r="B1189" s="158" t="s">
        <v>2178</v>
      </c>
      <c r="C1189" s="159" t="s">
        <v>208</v>
      </c>
      <c r="D1189" s="158" t="s">
        <v>2050</v>
      </c>
      <c r="E1189" s="160" t="s">
        <v>2179</v>
      </c>
      <c r="F1189" s="160" t="s">
        <v>2180</v>
      </c>
      <c r="G1189" s="160" t="s">
        <v>2181</v>
      </c>
      <c r="H1189" s="161" t="s">
        <v>1472</v>
      </c>
      <c r="I1189" s="162"/>
      <c r="J1189" s="162"/>
      <c r="K1189" s="162"/>
      <c r="L1189" s="163" t="s">
        <v>2452</v>
      </c>
      <c r="M1189" s="163">
        <v>24</v>
      </c>
      <c r="N1189" s="49">
        <f t="shared" si="520"/>
        <v>0.55385340560923879</v>
      </c>
      <c r="O1189" s="47">
        <v>47</v>
      </c>
      <c r="P1189" s="176">
        <f t="shared" si="518"/>
        <v>0.55385340560923879</v>
      </c>
      <c r="Q1189" s="177">
        <f t="shared" si="519"/>
        <v>47</v>
      </c>
      <c r="R1189" s="166"/>
      <c r="S1189" s="167">
        <f t="shared" si="521"/>
        <v>0</v>
      </c>
      <c r="T1189" s="168">
        <f t="shared" si="522"/>
        <v>0</v>
      </c>
      <c r="U1189" s="169"/>
      <c r="V1189" s="170" t="s">
        <v>2455</v>
      </c>
      <c r="W1189" s="169"/>
      <c r="X1189" s="160"/>
      <c r="Y1189" s="160"/>
      <c r="Z1189" s="160"/>
      <c r="AA1189" s="171" t="s">
        <v>2463</v>
      </c>
    </row>
    <row r="1190" spans="1:27" s="172" customFormat="1" x14ac:dyDescent="0.35">
      <c r="A1190" s="157" t="s">
        <v>3900</v>
      </c>
      <c r="B1190" s="158" t="s">
        <v>2182</v>
      </c>
      <c r="C1190" s="159" t="s">
        <v>208</v>
      </c>
      <c r="D1190" s="158" t="s">
        <v>2050</v>
      </c>
      <c r="E1190" s="160" t="s">
        <v>2179</v>
      </c>
      <c r="F1190" s="160" t="s">
        <v>2180</v>
      </c>
      <c r="G1190" s="160" t="s">
        <v>2183</v>
      </c>
      <c r="H1190" s="161" t="s">
        <v>1472</v>
      </c>
      <c r="I1190" s="162"/>
      <c r="J1190" s="162"/>
      <c r="K1190" s="162"/>
      <c r="L1190" s="163" t="s">
        <v>2452</v>
      </c>
      <c r="M1190" s="163">
        <v>24</v>
      </c>
      <c r="N1190" s="49">
        <f t="shared" si="520"/>
        <v>0.55385340560923879</v>
      </c>
      <c r="O1190" s="47">
        <v>47</v>
      </c>
      <c r="P1190" s="176">
        <f t="shared" si="518"/>
        <v>0.55385340560923879</v>
      </c>
      <c r="Q1190" s="177">
        <f t="shared" si="519"/>
        <v>47</v>
      </c>
      <c r="R1190" s="166"/>
      <c r="S1190" s="167">
        <f t="shared" si="521"/>
        <v>0</v>
      </c>
      <c r="T1190" s="168">
        <f t="shared" si="522"/>
        <v>0</v>
      </c>
      <c r="U1190" s="169"/>
      <c r="V1190" s="170" t="s">
        <v>2455</v>
      </c>
      <c r="W1190" s="169"/>
      <c r="X1190" s="160"/>
      <c r="Y1190" s="160"/>
      <c r="Z1190" s="160"/>
      <c r="AA1190" s="171" t="s">
        <v>2463</v>
      </c>
    </row>
    <row r="1191" spans="1:27" s="172" customFormat="1" x14ac:dyDescent="0.35">
      <c r="A1191" s="157" t="s">
        <v>3900</v>
      </c>
      <c r="B1191" s="158" t="s">
        <v>2184</v>
      </c>
      <c r="C1191" s="159" t="s">
        <v>208</v>
      </c>
      <c r="D1191" s="158" t="s">
        <v>2050</v>
      </c>
      <c r="E1191" s="160" t="s">
        <v>2179</v>
      </c>
      <c r="F1191" s="160" t="s">
        <v>2180</v>
      </c>
      <c r="G1191" s="160" t="s">
        <v>2185</v>
      </c>
      <c r="H1191" s="161" t="s">
        <v>1472</v>
      </c>
      <c r="I1191" s="162"/>
      <c r="J1191" s="162"/>
      <c r="K1191" s="162"/>
      <c r="L1191" s="163" t="s">
        <v>2452</v>
      </c>
      <c r="M1191" s="163">
        <v>24</v>
      </c>
      <c r="N1191" s="49">
        <f t="shared" si="520"/>
        <v>0.55385340560923879</v>
      </c>
      <c r="O1191" s="47">
        <v>47</v>
      </c>
      <c r="P1191" s="176">
        <f t="shared" si="518"/>
        <v>0.55385340560923879</v>
      </c>
      <c r="Q1191" s="177">
        <f t="shared" si="519"/>
        <v>47</v>
      </c>
      <c r="R1191" s="166"/>
      <c r="S1191" s="167">
        <f t="shared" si="521"/>
        <v>0</v>
      </c>
      <c r="T1191" s="168">
        <f t="shared" si="522"/>
        <v>0</v>
      </c>
      <c r="U1191" s="169"/>
      <c r="V1191" s="170" t="s">
        <v>2455</v>
      </c>
      <c r="W1191" s="169"/>
      <c r="X1191" s="160"/>
      <c r="Y1191" s="160"/>
      <c r="Z1191" s="160"/>
      <c r="AA1191" s="171" t="s">
        <v>2463</v>
      </c>
    </row>
    <row r="1192" spans="1:27" s="172" customFormat="1" x14ac:dyDescent="0.35">
      <c r="A1192" s="157" t="s">
        <v>3900</v>
      </c>
      <c r="B1192" s="158" t="s">
        <v>2186</v>
      </c>
      <c r="C1192" s="159" t="s">
        <v>208</v>
      </c>
      <c r="D1192" s="158" t="s">
        <v>2050</v>
      </c>
      <c r="E1192" s="160" t="s">
        <v>2179</v>
      </c>
      <c r="F1192" s="160" t="s">
        <v>2180</v>
      </c>
      <c r="G1192" s="160" t="s">
        <v>2187</v>
      </c>
      <c r="H1192" s="161" t="s">
        <v>1472</v>
      </c>
      <c r="I1192" s="162"/>
      <c r="J1192" s="162"/>
      <c r="K1192" s="162"/>
      <c r="L1192" s="163" t="s">
        <v>2452</v>
      </c>
      <c r="M1192" s="163">
        <v>24</v>
      </c>
      <c r="N1192" s="49">
        <f t="shared" si="520"/>
        <v>0.55385340560923879</v>
      </c>
      <c r="O1192" s="47">
        <v>47</v>
      </c>
      <c r="P1192" s="176">
        <f t="shared" si="518"/>
        <v>0.55385340560923879</v>
      </c>
      <c r="Q1192" s="177">
        <f t="shared" si="519"/>
        <v>47</v>
      </c>
      <c r="R1192" s="166"/>
      <c r="S1192" s="167">
        <f t="shared" si="521"/>
        <v>0</v>
      </c>
      <c r="T1192" s="168">
        <f t="shared" si="522"/>
        <v>0</v>
      </c>
      <c r="U1192" s="169"/>
      <c r="V1192" s="170" t="s">
        <v>2455</v>
      </c>
      <c r="W1192" s="169"/>
      <c r="X1192" s="160"/>
      <c r="Y1192" s="160"/>
      <c r="Z1192" s="160"/>
      <c r="AA1192" s="171" t="s">
        <v>2463</v>
      </c>
    </row>
    <row r="1193" spans="1:27" s="172" customFormat="1" x14ac:dyDescent="0.35">
      <c r="A1193" s="157" t="s">
        <v>3900</v>
      </c>
      <c r="B1193" s="158" t="s">
        <v>2188</v>
      </c>
      <c r="C1193" s="159" t="s">
        <v>208</v>
      </c>
      <c r="D1193" s="158" t="s">
        <v>2050</v>
      </c>
      <c r="E1193" s="160" t="s">
        <v>2179</v>
      </c>
      <c r="F1193" s="160" t="s">
        <v>2180</v>
      </c>
      <c r="G1193" s="160" t="s">
        <v>2189</v>
      </c>
      <c r="H1193" s="161" t="s">
        <v>1472</v>
      </c>
      <c r="I1193" s="162"/>
      <c r="J1193" s="162"/>
      <c r="K1193" s="162"/>
      <c r="L1193" s="163" t="s">
        <v>2452</v>
      </c>
      <c r="M1193" s="163">
        <v>24</v>
      </c>
      <c r="N1193" s="49">
        <f t="shared" si="520"/>
        <v>0.55385340560923879</v>
      </c>
      <c r="O1193" s="47">
        <v>47</v>
      </c>
      <c r="P1193" s="176">
        <f t="shared" si="518"/>
        <v>0.55385340560923879</v>
      </c>
      <c r="Q1193" s="177">
        <f t="shared" si="519"/>
        <v>47</v>
      </c>
      <c r="R1193" s="166"/>
      <c r="S1193" s="167">
        <f t="shared" si="521"/>
        <v>0</v>
      </c>
      <c r="T1193" s="168">
        <f t="shared" si="522"/>
        <v>0</v>
      </c>
      <c r="U1193" s="169"/>
      <c r="V1193" s="170" t="s">
        <v>2455</v>
      </c>
      <c r="W1193" s="169"/>
      <c r="X1193" s="160"/>
      <c r="Y1193" s="160"/>
      <c r="Z1193" s="160"/>
      <c r="AA1193" s="171" t="s">
        <v>2463</v>
      </c>
    </row>
    <row r="1194" spans="1:27" s="172" customFormat="1" x14ac:dyDescent="0.35">
      <c r="A1194" s="157" t="s">
        <v>3900</v>
      </c>
      <c r="B1194" s="158" t="s">
        <v>2190</v>
      </c>
      <c r="C1194" s="159" t="s">
        <v>208</v>
      </c>
      <c r="D1194" s="158" t="s">
        <v>2050</v>
      </c>
      <c r="E1194" s="160" t="s">
        <v>2179</v>
      </c>
      <c r="F1194" s="160" t="s">
        <v>2180</v>
      </c>
      <c r="G1194" s="160" t="s">
        <v>2191</v>
      </c>
      <c r="H1194" s="161" t="s">
        <v>1472</v>
      </c>
      <c r="I1194" s="162"/>
      <c r="J1194" s="162"/>
      <c r="K1194" s="162"/>
      <c r="L1194" s="163" t="s">
        <v>2452</v>
      </c>
      <c r="M1194" s="163">
        <v>24</v>
      </c>
      <c r="N1194" s="49">
        <f t="shared" si="520"/>
        <v>0.55385340560923879</v>
      </c>
      <c r="O1194" s="47">
        <v>47</v>
      </c>
      <c r="P1194" s="176">
        <f t="shared" si="518"/>
        <v>0.55385340560923879</v>
      </c>
      <c r="Q1194" s="177">
        <f t="shared" si="519"/>
        <v>47</v>
      </c>
      <c r="R1194" s="166"/>
      <c r="S1194" s="167">
        <f t="shared" si="521"/>
        <v>0</v>
      </c>
      <c r="T1194" s="168">
        <f t="shared" si="522"/>
        <v>0</v>
      </c>
      <c r="U1194" s="169"/>
      <c r="V1194" s="170" t="s">
        <v>2455</v>
      </c>
      <c r="W1194" s="169"/>
      <c r="X1194" s="160"/>
      <c r="Y1194" s="160"/>
      <c r="Z1194" s="160"/>
      <c r="AA1194" s="171" t="s">
        <v>2463</v>
      </c>
    </row>
    <row r="1195" spans="1:27" s="172" customFormat="1" x14ac:dyDescent="0.35">
      <c r="A1195" s="157" t="s">
        <v>3900</v>
      </c>
      <c r="B1195" s="158" t="s">
        <v>2192</v>
      </c>
      <c r="C1195" s="159" t="s">
        <v>208</v>
      </c>
      <c r="D1195" s="158" t="s">
        <v>2050</v>
      </c>
      <c r="E1195" s="160" t="s">
        <v>2179</v>
      </c>
      <c r="F1195" s="160" t="s">
        <v>2180</v>
      </c>
      <c r="G1195" s="160" t="s">
        <v>2193</v>
      </c>
      <c r="H1195" s="161" t="s">
        <v>1472</v>
      </c>
      <c r="I1195" s="162"/>
      <c r="J1195" s="162"/>
      <c r="K1195" s="162"/>
      <c r="L1195" s="163" t="s">
        <v>2452</v>
      </c>
      <c r="M1195" s="163">
        <v>24</v>
      </c>
      <c r="N1195" s="49">
        <f t="shared" si="520"/>
        <v>0.55385340560923879</v>
      </c>
      <c r="O1195" s="47">
        <v>47</v>
      </c>
      <c r="P1195" s="176">
        <f t="shared" si="518"/>
        <v>0.55385340560923879</v>
      </c>
      <c r="Q1195" s="177">
        <f t="shared" si="519"/>
        <v>47</v>
      </c>
      <c r="R1195" s="166"/>
      <c r="S1195" s="167">
        <f t="shared" si="521"/>
        <v>0</v>
      </c>
      <c r="T1195" s="168">
        <f t="shared" si="522"/>
        <v>0</v>
      </c>
      <c r="U1195" s="169"/>
      <c r="V1195" s="170" t="s">
        <v>2455</v>
      </c>
      <c r="W1195" s="169"/>
      <c r="X1195" s="160"/>
      <c r="Y1195" s="160"/>
      <c r="Z1195" s="160"/>
      <c r="AA1195" s="171" t="s">
        <v>2463</v>
      </c>
    </row>
    <row r="1196" spans="1:27" s="172" customFormat="1" x14ac:dyDescent="0.35">
      <c r="A1196" s="157" t="s">
        <v>3900</v>
      </c>
      <c r="B1196" s="158" t="s">
        <v>2194</v>
      </c>
      <c r="C1196" s="159" t="s">
        <v>208</v>
      </c>
      <c r="D1196" s="158" t="s">
        <v>2050</v>
      </c>
      <c r="E1196" s="160" t="s">
        <v>2179</v>
      </c>
      <c r="F1196" s="160" t="s">
        <v>2180</v>
      </c>
      <c r="G1196" s="160" t="s">
        <v>2195</v>
      </c>
      <c r="H1196" s="161" t="s">
        <v>1472</v>
      </c>
      <c r="I1196" s="162"/>
      <c r="J1196" s="162"/>
      <c r="K1196" s="162"/>
      <c r="L1196" s="163" t="s">
        <v>2452</v>
      </c>
      <c r="M1196" s="163">
        <v>24</v>
      </c>
      <c r="N1196" s="49">
        <f t="shared" si="520"/>
        <v>0.55385340560923879</v>
      </c>
      <c r="O1196" s="47">
        <v>47</v>
      </c>
      <c r="P1196" s="176">
        <f t="shared" si="518"/>
        <v>0.55385340560923879</v>
      </c>
      <c r="Q1196" s="177">
        <f t="shared" si="519"/>
        <v>47</v>
      </c>
      <c r="R1196" s="166"/>
      <c r="S1196" s="167">
        <f t="shared" si="521"/>
        <v>0</v>
      </c>
      <c r="T1196" s="168">
        <f t="shared" si="522"/>
        <v>0</v>
      </c>
      <c r="U1196" s="169"/>
      <c r="V1196" s="170" t="s">
        <v>2455</v>
      </c>
      <c r="W1196" s="169"/>
      <c r="X1196" s="160"/>
      <c r="Y1196" s="160"/>
      <c r="Z1196" s="160"/>
      <c r="AA1196" s="171" t="s">
        <v>2463</v>
      </c>
    </row>
    <row r="1197" spans="1:27" s="172" customFormat="1" x14ac:dyDescent="0.35">
      <c r="A1197" s="157" t="s">
        <v>3900</v>
      </c>
      <c r="B1197" s="158" t="s">
        <v>2196</v>
      </c>
      <c r="C1197" s="159" t="s">
        <v>208</v>
      </c>
      <c r="D1197" s="158" t="s">
        <v>2050</v>
      </c>
      <c r="E1197" s="160" t="s">
        <v>2179</v>
      </c>
      <c r="F1197" s="160" t="s">
        <v>2180</v>
      </c>
      <c r="G1197" s="160" t="s">
        <v>2197</v>
      </c>
      <c r="H1197" s="161" t="s">
        <v>1472</v>
      </c>
      <c r="I1197" s="162"/>
      <c r="J1197" s="162"/>
      <c r="K1197" s="162"/>
      <c r="L1197" s="163" t="s">
        <v>2452</v>
      </c>
      <c r="M1197" s="163">
        <v>24</v>
      </c>
      <c r="N1197" s="49">
        <f t="shared" si="520"/>
        <v>0.55385340560923879</v>
      </c>
      <c r="O1197" s="47">
        <v>47</v>
      </c>
      <c r="P1197" s="176">
        <f t="shared" si="518"/>
        <v>0.55385340560923879</v>
      </c>
      <c r="Q1197" s="177">
        <f t="shared" si="519"/>
        <v>47</v>
      </c>
      <c r="R1197" s="166"/>
      <c r="S1197" s="167">
        <f t="shared" si="521"/>
        <v>0</v>
      </c>
      <c r="T1197" s="168">
        <f t="shared" si="522"/>
        <v>0</v>
      </c>
      <c r="U1197" s="169"/>
      <c r="V1197" s="170" t="s">
        <v>2455</v>
      </c>
      <c r="W1197" s="169"/>
      <c r="X1197" s="160"/>
      <c r="Y1197" s="160"/>
      <c r="Z1197" s="160"/>
      <c r="AA1197" s="171" t="s">
        <v>2463</v>
      </c>
    </row>
    <row r="1198" spans="1:27" s="126" customFormat="1" hidden="1" x14ac:dyDescent="0.35">
      <c r="A1198" s="144">
        <v>0</v>
      </c>
      <c r="B1198" s="109" t="s">
        <v>2198</v>
      </c>
      <c r="C1198" s="110" t="s">
        <v>208</v>
      </c>
      <c r="D1198" s="109" t="s">
        <v>2050</v>
      </c>
      <c r="E1198" s="115" t="s">
        <v>2179</v>
      </c>
      <c r="F1198" s="115" t="s">
        <v>2180</v>
      </c>
      <c r="G1198" s="115" t="s">
        <v>2199</v>
      </c>
      <c r="H1198" s="116" t="s">
        <v>1472</v>
      </c>
      <c r="I1198" s="117"/>
      <c r="J1198" s="117"/>
      <c r="K1198" s="117"/>
      <c r="L1198" s="114" t="s">
        <v>2452</v>
      </c>
      <c r="M1198" s="114">
        <v>24</v>
      </c>
      <c r="N1198" s="150">
        <f t="shared" si="520"/>
        <v>0.55385340560923879</v>
      </c>
      <c r="O1198" s="149">
        <v>47</v>
      </c>
      <c r="P1198" s="130">
        <f t="shared" si="518"/>
        <v>0.55385340560923879</v>
      </c>
      <c r="Q1198" s="131">
        <f t="shared" si="519"/>
        <v>47</v>
      </c>
      <c r="R1198" s="120"/>
      <c r="S1198" s="121">
        <f t="shared" si="521"/>
        <v>0</v>
      </c>
      <c r="T1198" s="122">
        <f t="shared" si="522"/>
        <v>0</v>
      </c>
      <c r="U1198" s="123"/>
      <c r="V1198" s="124" t="s">
        <v>2455</v>
      </c>
      <c r="W1198" s="114"/>
      <c r="X1198" s="115"/>
      <c r="Y1198" s="115"/>
      <c r="Z1198" s="115"/>
      <c r="AA1198" s="125" t="s">
        <v>2463</v>
      </c>
    </row>
    <row r="1199" spans="1:27" s="172" customFormat="1" x14ac:dyDescent="0.35">
      <c r="A1199" s="157" t="s">
        <v>3900</v>
      </c>
      <c r="B1199" s="158" t="s">
        <v>2200</v>
      </c>
      <c r="C1199" s="159" t="s">
        <v>208</v>
      </c>
      <c r="D1199" s="158" t="s">
        <v>2050</v>
      </c>
      <c r="E1199" s="160" t="s">
        <v>2179</v>
      </c>
      <c r="F1199" s="160" t="s">
        <v>2180</v>
      </c>
      <c r="G1199" s="160" t="s">
        <v>2201</v>
      </c>
      <c r="H1199" s="161" t="s">
        <v>1472</v>
      </c>
      <c r="I1199" s="162"/>
      <c r="J1199" s="162"/>
      <c r="K1199" s="162"/>
      <c r="L1199" s="163" t="s">
        <v>2452</v>
      </c>
      <c r="M1199" s="163">
        <v>24</v>
      </c>
      <c r="N1199" s="49">
        <f t="shared" si="520"/>
        <v>0.55385340560923879</v>
      </c>
      <c r="O1199" s="47">
        <v>47</v>
      </c>
      <c r="P1199" s="176">
        <f t="shared" si="518"/>
        <v>0.55385340560923879</v>
      </c>
      <c r="Q1199" s="177">
        <f t="shared" si="519"/>
        <v>47</v>
      </c>
      <c r="R1199" s="166"/>
      <c r="S1199" s="167">
        <f t="shared" si="521"/>
        <v>0</v>
      </c>
      <c r="T1199" s="168">
        <f t="shared" si="522"/>
        <v>0</v>
      </c>
      <c r="U1199" s="169"/>
      <c r="V1199" s="170" t="s">
        <v>2455</v>
      </c>
      <c r="W1199" s="169"/>
      <c r="X1199" s="160"/>
      <c r="Y1199" s="160"/>
      <c r="Z1199" s="160"/>
      <c r="AA1199" s="171" t="s">
        <v>2463</v>
      </c>
    </row>
    <row r="1200" spans="1:27" s="172" customFormat="1" x14ac:dyDescent="0.35">
      <c r="A1200" s="157">
        <v>47</v>
      </c>
      <c r="B1200" s="158" t="s">
        <v>2202</v>
      </c>
      <c r="C1200" s="159" t="s">
        <v>208</v>
      </c>
      <c r="D1200" s="158" t="s">
        <v>2050</v>
      </c>
      <c r="E1200" s="160" t="s">
        <v>2203</v>
      </c>
      <c r="F1200" s="160" t="s">
        <v>2204</v>
      </c>
      <c r="G1200" s="160" t="s">
        <v>2205</v>
      </c>
      <c r="H1200" s="161" t="s">
        <v>64</v>
      </c>
      <c r="I1200" s="162" t="s">
        <v>45</v>
      </c>
      <c r="J1200" s="162"/>
      <c r="K1200" s="162" t="s">
        <v>45</v>
      </c>
      <c r="L1200" s="163" t="s">
        <v>2452</v>
      </c>
      <c r="M1200" s="163">
        <v>5</v>
      </c>
      <c r="N1200" s="49">
        <f t="shared" si="520"/>
        <v>3.240631628564695</v>
      </c>
      <c r="O1200" s="47">
        <v>275</v>
      </c>
      <c r="P1200" s="176">
        <f t="shared" si="518"/>
        <v>3.240631628564695</v>
      </c>
      <c r="Q1200" s="177">
        <f t="shared" si="519"/>
        <v>275</v>
      </c>
      <c r="R1200" s="166"/>
      <c r="S1200" s="167">
        <f t="shared" si="521"/>
        <v>0</v>
      </c>
      <c r="T1200" s="168">
        <f t="shared" si="522"/>
        <v>0</v>
      </c>
      <c r="U1200" s="169" t="s">
        <v>36</v>
      </c>
      <c r="V1200" s="170" t="s">
        <v>2455</v>
      </c>
      <c r="W1200" s="169"/>
      <c r="X1200" s="160"/>
      <c r="Y1200" s="160"/>
      <c r="Z1200" s="160" t="s">
        <v>3092</v>
      </c>
      <c r="AA1200" s="171" t="s">
        <v>2463</v>
      </c>
    </row>
    <row r="1201" spans="1:27" s="172" customFormat="1" x14ac:dyDescent="0.35">
      <c r="A1201" s="157">
        <v>6</v>
      </c>
      <c r="B1201" s="158" t="s">
        <v>2206</v>
      </c>
      <c r="C1201" s="159" t="s">
        <v>208</v>
      </c>
      <c r="D1201" s="158" t="s">
        <v>2050</v>
      </c>
      <c r="E1201" s="160" t="s">
        <v>2203</v>
      </c>
      <c r="F1201" s="160" t="s">
        <v>2204</v>
      </c>
      <c r="G1201" s="160" t="s">
        <v>2207</v>
      </c>
      <c r="H1201" s="161" t="s">
        <v>64</v>
      </c>
      <c r="I1201" s="162" t="s">
        <v>45</v>
      </c>
      <c r="J1201" s="162"/>
      <c r="K1201" s="162" t="s">
        <v>45</v>
      </c>
      <c r="L1201" s="163" t="s">
        <v>2452</v>
      </c>
      <c r="M1201" s="163">
        <v>5</v>
      </c>
      <c r="N1201" s="49">
        <f t="shared" si="520"/>
        <v>3.240631628564695</v>
      </c>
      <c r="O1201" s="47">
        <v>275</v>
      </c>
      <c r="P1201" s="176">
        <f t="shared" si="518"/>
        <v>3.240631628564695</v>
      </c>
      <c r="Q1201" s="177">
        <f t="shared" si="519"/>
        <v>275</v>
      </c>
      <c r="R1201" s="166"/>
      <c r="S1201" s="167">
        <f t="shared" si="521"/>
        <v>0</v>
      </c>
      <c r="T1201" s="168">
        <f t="shared" si="522"/>
        <v>0</v>
      </c>
      <c r="U1201" s="169" t="s">
        <v>36</v>
      </c>
      <c r="V1201" s="170" t="s">
        <v>2455</v>
      </c>
      <c r="W1201" s="169"/>
      <c r="X1201" s="160"/>
      <c r="Y1201" s="160"/>
      <c r="Z1201" s="160" t="s">
        <v>3093</v>
      </c>
      <c r="AA1201" s="171" t="s">
        <v>2463</v>
      </c>
    </row>
    <row r="1202" spans="1:27" s="172" customFormat="1" x14ac:dyDescent="0.35">
      <c r="A1202" s="157">
        <v>19</v>
      </c>
      <c r="B1202" s="158" t="s">
        <v>2208</v>
      </c>
      <c r="C1202" s="159" t="s">
        <v>208</v>
      </c>
      <c r="D1202" s="158" t="s">
        <v>2050</v>
      </c>
      <c r="E1202" s="160" t="s">
        <v>2203</v>
      </c>
      <c r="F1202" s="160" t="s">
        <v>2204</v>
      </c>
      <c r="G1202" s="160" t="s">
        <v>2209</v>
      </c>
      <c r="H1202" s="161" t="s">
        <v>64</v>
      </c>
      <c r="I1202" s="162" t="s">
        <v>45</v>
      </c>
      <c r="J1202" s="162"/>
      <c r="K1202" s="162" t="s">
        <v>45</v>
      </c>
      <c r="L1202" s="163" t="s">
        <v>2452</v>
      </c>
      <c r="M1202" s="163">
        <v>5</v>
      </c>
      <c r="N1202" s="49">
        <f t="shared" si="520"/>
        <v>3.240631628564695</v>
      </c>
      <c r="O1202" s="47">
        <v>275</v>
      </c>
      <c r="P1202" s="176">
        <f t="shared" si="518"/>
        <v>3.240631628564695</v>
      </c>
      <c r="Q1202" s="177">
        <f t="shared" si="519"/>
        <v>275</v>
      </c>
      <c r="R1202" s="166"/>
      <c r="S1202" s="167">
        <f t="shared" si="521"/>
        <v>0</v>
      </c>
      <c r="T1202" s="168">
        <f t="shared" si="522"/>
        <v>0</v>
      </c>
      <c r="U1202" s="169" t="s">
        <v>36</v>
      </c>
      <c r="V1202" s="170" t="s">
        <v>2455</v>
      </c>
      <c r="W1202" s="169"/>
      <c r="X1202" s="160"/>
      <c r="Y1202" s="160"/>
      <c r="Z1202" s="160" t="s">
        <v>3094</v>
      </c>
      <c r="AA1202" s="171" t="s">
        <v>2463</v>
      </c>
    </row>
    <row r="1203" spans="1:27" s="172" customFormat="1" x14ac:dyDescent="0.35">
      <c r="A1203" s="157">
        <v>48</v>
      </c>
      <c r="B1203" s="158" t="s">
        <v>2210</v>
      </c>
      <c r="C1203" s="159" t="s">
        <v>208</v>
      </c>
      <c r="D1203" s="158" t="s">
        <v>2050</v>
      </c>
      <c r="E1203" s="160" t="s">
        <v>2203</v>
      </c>
      <c r="F1203" s="160" t="s">
        <v>2204</v>
      </c>
      <c r="G1203" s="160" t="s">
        <v>2211</v>
      </c>
      <c r="H1203" s="161" t="s">
        <v>64</v>
      </c>
      <c r="I1203" s="162" t="s">
        <v>45</v>
      </c>
      <c r="J1203" s="162"/>
      <c r="K1203" s="162" t="s">
        <v>45</v>
      </c>
      <c r="L1203" s="163" t="s">
        <v>2452</v>
      </c>
      <c r="M1203" s="163">
        <v>5</v>
      </c>
      <c r="N1203" s="49">
        <f t="shared" si="520"/>
        <v>3.240631628564695</v>
      </c>
      <c r="O1203" s="47">
        <v>275</v>
      </c>
      <c r="P1203" s="176">
        <f t="shared" si="518"/>
        <v>3.240631628564695</v>
      </c>
      <c r="Q1203" s="177">
        <f t="shared" si="519"/>
        <v>275</v>
      </c>
      <c r="R1203" s="166"/>
      <c r="S1203" s="167">
        <f t="shared" si="521"/>
        <v>0</v>
      </c>
      <c r="T1203" s="168">
        <f t="shared" si="522"/>
        <v>0</v>
      </c>
      <c r="U1203" s="169" t="s">
        <v>36</v>
      </c>
      <c r="V1203" s="170" t="s">
        <v>2455</v>
      </c>
      <c r="W1203" s="169"/>
      <c r="X1203" s="160"/>
      <c r="Y1203" s="160"/>
      <c r="Z1203" s="160" t="s">
        <v>3095</v>
      </c>
      <c r="AA1203" s="171" t="s">
        <v>2463</v>
      </c>
    </row>
    <row r="1204" spans="1:27" s="172" customFormat="1" x14ac:dyDescent="0.35">
      <c r="A1204" s="157" t="s">
        <v>3900</v>
      </c>
      <c r="B1204" s="158" t="s">
        <v>3310</v>
      </c>
      <c r="C1204" s="159" t="s">
        <v>208</v>
      </c>
      <c r="D1204" s="158" t="s">
        <v>2050</v>
      </c>
      <c r="E1204" s="173" t="s">
        <v>2203</v>
      </c>
      <c r="F1204" s="173" t="s">
        <v>2204</v>
      </c>
      <c r="G1204" s="173"/>
      <c r="H1204" s="174" t="s">
        <v>64</v>
      </c>
      <c r="I1204" s="175" t="s">
        <v>53</v>
      </c>
      <c r="J1204" s="175"/>
      <c r="K1204" s="175"/>
      <c r="L1204" s="163" t="s">
        <v>2452</v>
      </c>
      <c r="M1204" s="163">
        <v>5</v>
      </c>
      <c r="N1204" s="49">
        <f t="shared" si="520"/>
        <v>2.9460287532406317</v>
      </c>
      <c r="O1204" s="47">
        <v>250</v>
      </c>
      <c r="P1204" s="176">
        <f t="shared" si="518"/>
        <v>2.9460287532406317</v>
      </c>
      <c r="Q1204" s="177">
        <f t="shared" si="519"/>
        <v>250</v>
      </c>
      <c r="R1204" s="166"/>
      <c r="S1204" s="167">
        <f t="shared" si="521"/>
        <v>0</v>
      </c>
      <c r="T1204" s="168">
        <f t="shared" si="522"/>
        <v>0</v>
      </c>
      <c r="U1204" s="169"/>
      <c r="V1204" s="170" t="s">
        <v>2455</v>
      </c>
      <c r="W1204" s="169"/>
      <c r="X1204" s="160"/>
      <c r="Y1204" s="160"/>
      <c r="Z1204" s="160"/>
      <c r="AA1204" s="171" t="s">
        <v>2463</v>
      </c>
    </row>
    <row r="1205" spans="1:27" s="126" customFormat="1" hidden="1" x14ac:dyDescent="0.35">
      <c r="A1205" s="144">
        <v>0</v>
      </c>
      <c r="B1205" s="109" t="s">
        <v>2212</v>
      </c>
      <c r="C1205" s="110" t="s">
        <v>208</v>
      </c>
      <c r="D1205" s="109" t="s">
        <v>2050</v>
      </c>
      <c r="E1205" s="115" t="s">
        <v>2213</v>
      </c>
      <c r="F1205" s="115" t="s">
        <v>2214</v>
      </c>
      <c r="G1205" s="115" t="s">
        <v>2215</v>
      </c>
      <c r="H1205" s="116" t="s">
        <v>98</v>
      </c>
      <c r="I1205" s="117" t="s">
        <v>45</v>
      </c>
      <c r="J1205" s="117"/>
      <c r="K1205" s="117" t="s">
        <v>45</v>
      </c>
      <c r="L1205" s="114" t="s">
        <v>2452</v>
      </c>
      <c r="M1205" s="114">
        <v>5</v>
      </c>
      <c r="N1205" s="49">
        <f t="shared" si="520"/>
        <v>3.6766438840443083</v>
      </c>
      <c r="O1205" s="47">
        <v>312</v>
      </c>
      <c r="P1205" s="130">
        <f t="shared" si="518"/>
        <v>3.6766438840443083</v>
      </c>
      <c r="Q1205" s="131">
        <f t="shared" si="519"/>
        <v>312</v>
      </c>
      <c r="R1205" s="120"/>
      <c r="S1205" s="121">
        <f t="shared" si="521"/>
        <v>0</v>
      </c>
      <c r="T1205" s="122">
        <f t="shared" si="522"/>
        <v>0</v>
      </c>
      <c r="U1205" s="123" t="s">
        <v>36</v>
      </c>
      <c r="V1205" s="124" t="s">
        <v>2455</v>
      </c>
      <c r="W1205" s="123"/>
      <c r="X1205" s="115"/>
      <c r="Y1205" s="115"/>
      <c r="Z1205" s="115" t="s">
        <v>3096</v>
      </c>
      <c r="AA1205" s="147" t="s">
        <v>2463</v>
      </c>
    </row>
    <row r="1206" spans="1:27" s="172" customFormat="1" x14ac:dyDescent="0.35">
      <c r="A1206" s="157">
        <v>29</v>
      </c>
      <c r="B1206" s="158" t="s">
        <v>2216</v>
      </c>
      <c r="C1206" s="159" t="s">
        <v>208</v>
      </c>
      <c r="D1206" s="158" t="s">
        <v>2050</v>
      </c>
      <c r="E1206" s="160" t="s">
        <v>2213</v>
      </c>
      <c r="F1206" s="160" t="s">
        <v>2214</v>
      </c>
      <c r="G1206" s="160" t="s">
        <v>2217</v>
      </c>
      <c r="H1206" s="161" t="s">
        <v>98</v>
      </c>
      <c r="I1206" s="162" t="s">
        <v>45</v>
      </c>
      <c r="J1206" s="162"/>
      <c r="K1206" s="162" t="s">
        <v>45</v>
      </c>
      <c r="L1206" s="163" t="s">
        <v>2452</v>
      </c>
      <c r="M1206" s="163">
        <v>5</v>
      </c>
      <c r="N1206" s="49">
        <f t="shared" si="520"/>
        <v>3.6766438840443083</v>
      </c>
      <c r="O1206" s="47">
        <v>312</v>
      </c>
      <c r="P1206" s="176">
        <f t="shared" si="518"/>
        <v>3.6766438840443083</v>
      </c>
      <c r="Q1206" s="177">
        <f t="shared" si="519"/>
        <v>312</v>
      </c>
      <c r="R1206" s="166"/>
      <c r="S1206" s="167">
        <f t="shared" si="521"/>
        <v>0</v>
      </c>
      <c r="T1206" s="168">
        <f t="shared" si="522"/>
        <v>0</v>
      </c>
      <c r="U1206" s="169" t="s">
        <v>36</v>
      </c>
      <c r="V1206" s="170" t="s">
        <v>2455</v>
      </c>
      <c r="W1206" s="169"/>
      <c r="X1206" s="160"/>
      <c r="Y1206" s="160"/>
      <c r="Z1206" s="160" t="s">
        <v>3097</v>
      </c>
      <c r="AA1206" s="171" t="s">
        <v>2463</v>
      </c>
    </row>
    <row r="1207" spans="1:27" s="126" customFormat="1" hidden="1" x14ac:dyDescent="0.35">
      <c r="A1207" s="144">
        <v>0</v>
      </c>
      <c r="B1207" s="109" t="s">
        <v>2218</v>
      </c>
      <c r="C1207" s="110" t="s">
        <v>208</v>
      </c>
      <c r="D1207" s="109" t="s">
        <v>2050</v>
      </c>
      <c r="E1207" s="111" t="s">
        <v>2219</v>
      </c>
      <c r="F1207" s="111" t="s">
        <v>2220</v>
      </c>
      <c r="G1207" s="111" t="s">
        <v>2221</v>
      </c>
      <c r="H1207" s="112" t="s">
        <v>368</v>
      </c>
      <c r="I1207" s="113" t="s">
        <v>45</v>
      </c>
      <c r="J1207" s="113"/>
      <c r="K1207" s="113" t="s">
        <v>45</v>
      </c>
      <c r="L1207" s="114" t="s">
        <v>2452</v>
      </c>
      <c r="M1207" s="114">
        <v>5</v>
      </c>
      <c r="N1207" s="150">
        <f t="shared" si="520"/>
        <v>2.7221305679943435</v>
      </c>
      <c r="O1207" s="149">
        <v>231</v>
      </c>
      <c r="P1207" s="130">
        <f t="shared" si="518"/>
        <v>2.7221305679943435</v>
      </c>
      <c r="Q1207" s="131">
        <f t="shared" si="519"/>
        <v>231</v>
      </c>
      <c r="R1207" s="120"/>
      <c r="S1207" s="121">
        <f t="shared" si="521"/>
        <v>0</v>
      </c>
      <c r="T1207" s="122">
        <f t="shared" si="522"/>
        <v>0</v>
      </c>
      <c r="U1207" s="123" t="s">
        <v>36</v>
      </c>
      <c r="V1207" s="124" t="s">
        <v>2455</v>
      </c>
      <c r="W1207" s="114" t="s">
        <v>2487</v>
      </c>
      <c r="X1207" s="115"/>
      <c r="Y1207" s="115"/>
      <c r="Z1207" s="115" t="s">
        <v>3098</v>
      </c>
      <c r="AA1207" s="125" t="s">
        <v>2463</v>
      </c>
    </row>
    <row r="1208" spans="1:27" s="126" customFormat="1" hidden="1" x14ac:dyDescent="0.35">
      <c r="A1208" s="144">
        <v>0</v>
      </c>
      <c r="B1208" s="109" t="s">
        <v>2222</v>
      </c>
      <c r="C1208" s="110" t="s">
        <v>39</v>
      </c>
      <c r="D1208" s="109" t="s">
        <v>2050</v>
      </c>
      <c r="E1208" s="111" t="s">
        <v>2223</v>
      </c>
      <c r="F1208" s="111" t="s">
        <v>2224</v>
      </c>
      <c r="G1208" s="111" t="s">
        <v>2225</v>
      </c>
      <c r="H1208" s="112" t="s">
        <v>50</v>
      </c>
      <c r="I1208" s="113" t="s">
        <v>45</v>
      </c>
      <c r="J1208" s="113"/>
      <c r="K1208" s="113" t="s">
        <v>59</v>
      </c>
      <c r="L1208" s="114" t="s">
        <v>2453</v>
      </c>
      <c r="M1208" s="114">
        <v>1</v>
      </c>
      <c r="N1208" s="148">
        <v>23.720000000000002</v>
      </c>
      <c r="O1208" s="149">
        <f>N1208*$R$8</f>
        <v>2012.8792000000001</v>
      </c>
      <c r="P1208" s="118">
        <f t="shared" ref="P1208:P1215" si="523">IF($R$9="-",N1208,IF($R$9="в кассу предприятия",N1208,IF($R$9="на р/счет.",N1208*1.075,"-")))</f>
        <v>23.720000000000002</v>
      </c>
      <c r="Q1208" s="119">
        <f t="shared" ref="Q1208:Q1215" si="524">IF($R$9="-",O1208,IF($R$9="в кассу предприятия",O1208,IF($R$9="на р/счет.",O1208*1.075,"-")))</f>
        <v>2012.8792000000001</v>
      </c>
      <c r="R1208" s="120"/>
      <c r="S1208" s="121">
        <f t="shared" si="521"/>
        <v>0</v>
      </c>
      <c r="T1208" s="122">
        <f t="shared" si="522"/>
        <v>0</v>
      </c>
      <c r="U1208" s="123"/>
      <c r="V1208" s="124" t="s">
        <v>2455</v>
      </c>
      <c r="W1208" s="114" t="s">
        <v>2487</v>
      </c>
      <c r="X1208" s="115" t="s">
        <v>2464</v>
      </c>
      <c r="Y1208" s="115" t="s">
        <v>3161</v>
      </c>
      <c r="Z1208" s="115" t="s">
        <v>3099</v>
      </c>
      <c r="AA1208" s="125" t="s">
        <v>2463</v>
      </c>
    </row>
    <row r="1209" spans="1:27" s="172" customFormat="1" x14ac:dyDescent="0.35">
      <c r="A1209" s="157">
        <v>59</v>
      </c>
      <c r="B1209" s="158" t="s">
        <v>2226</v>
      </c>
      <c r="C1209" s="159" t="s">
        <v>208</v>
      </c>
      <c r="D1209" s="158" t="s">
        <v>2050</v>
      </c>
      <c r="E1209" s="160" t="s">
        <v>2223</v>
      </c>
      <c r="F1209" s="160" t="s">
        <v>2227</v>
      </c>
      <c r="G1209" s="160" t="s">
        <v>2228</v>
      </c>
      <c r="H1209" s="161" t="s">
        <v>64</v>
      </c>
      <c r="I1209" s="162" t="s">
        <v>45</v>
      </c>
      <c r="J1209" s="162"/>
      <c r="K1209" s="162" t="s">
        <v>45</v>
      </c>
      <c r="L1209" s="163" t="s">
        <v>2452</v>
      </c>
      <c r="M1209" s="163">
        <v>5</v>
      </c>
      <c r="N1209" s="49">
        <f t="shared" ref="N1209:N1215" si="525">O1209/$R$8</f>
        <v>3.5234503888757955</v>
      </c>
      <c r="O1209" s="47">
        <v>299</v>
      </c>
      <c r="P1209" s="176">
        <f t="shared" si="523"/>
        <v>3.5234503888757955</v>
      </c>
      <c r="Q1209" s="177">
        <f t="shared" si="524"/>
        <v>299</v>
      </c>
      <c r="R1209" s="166"/>
      <c r="S1209" s="167">
        <f t="shared" si="521"/>
        <v>0</v>
      </c>
      <c r="T1209" s="168">
        <f t="shared" si="522"/>
        <v>0</v>
      </c>
      <c r="U1209" s="169" t="s">
        <v>36</v>
      </c>
      <c r="V1209" s="170" t="s">
        <v>2455</v>
      </c>
      <c r="W1209" s="169"/>
      <c r="X1209" s="160"/>
      <c r="Y1209" s="160"/>
      <c r="Z1209" s="160" t="s">
        <v>3100</v>
      </c>
      <c r="AA1209" s="171" t="s">
        <v>2463</v>
      </c>
    </row>
    <row r="1210" spans="1:27" s="172" customFormat="1" x14ac:dyDescent="0.35">
      <c r="A1210" s="157">
        <v>14</v>
      </c>
      <c r="B1210" s="158" t="s">
        <v>2229</v>
      </c>
      <c r="C1210" s="159" t="s">
        <v>208</v>
      </c>
      <c r="D1210" s="158" t="s">
        <v>2050</v>
      </c>
      <c r="E1210" s="160" t="s">
        <v>2223</v>
      </c>
      <c r="F1210" s="160" t="s">
        <v>2227</v>
      </c>
      <c r="G1210" s="160" t="s">
        <v>2230</v>
      </c>
      <c r="H1210" s="161" t="s">
        <v>64</v>
      </c>
      <c r="I1210" s="162" t="s">
        <v>45</v>
      </c>
      <c r="J1210" s="162"/>
      <c r="K1210" s="162" t="s">
        <v>45</v>
      </c>
      <c r="L1210" s="163" t="s">
        <v>2452</v>
      </c>
      <c r="M1210" s="163">
        <v>5</v>
      </c>
      <c r="N1210" s="49">
        <f t="shared" si="525"/>
        <v>3.5234503888757955</v>
      </c>
      <c r="O1210" s="47">
        <v>299</v>
      </c>
      <c r="P1210" s="176">
        <f t="shared" si="523"/>
        <v>3.5234503888757955</v>
      </c>
      <c r="Q1210" s="177">
        <f t="shared" si="524"/>
        <v>299</v>
      </c>
      <c r="R1210" s="166"/>
      <c r="S1210" s="167">
        <f t="shared" si="521"/>
        <v>0</v>
      </c>
      <c r="T1210" s="168">
        <f t="shared" si="522"/>
        <v>0</v>
      </c>
      <c r="U1210" s="169" t="s">
        <v>36</v>
      </c>
      <c r="V1210" s="170" t="s">
        <v>2455</v>
      </c>
      <c r="W1210" s="169"/>
      <c r="X1210" s="160"/>
      <c r="Y1210" s="160"/>
      <c r="Z1210" s="160" t="s">
        <v>3101</v>
      </c>
      <c r="AA1210" s="171" t="s">
        <v>2463</v>
      </c>
    </row>
    <row r="1211" spans="1:27" s="172" customFormat="1" x14ac:dyDescent="0.35">
      <c r="A1211" s="157">
        <v>69</v>
      </c>
      <c r="B1211" s="158" t="s">
        <v>2231</v>
      </c>
      <c r="C1211" s="159" t="s">
        <v>208</v>
      </c>
      <c r="D1211" s="158" t="s">
        <v>2050</v>
      </c>
      <c r="E1211" s="160" t="s">
        <v>2223</v>
      </c>
      <c r="F1211" s="160" t="s">
        <v>2227</v>
      </c>
      <c r="G1211" s="160" t="s">
        <v>2232</v>
      </c>
      <c r="H1211" s="161" t="s">
        <v>64</v>
      </c>
      <c r="I1211" s="162" t="s">
        <v>45</v>
      </c>
      <c r="J1211" s="162"/>
      <c r="K1211" s="162" t="s">
        <v>45</v>
      </c>
      <c r="L1211" s="163" t="s">
        <v>2452</v>
      </c>
      <c r="M1211" s="163">
        <v>5</v>
      </c>
      <c r="N1211" s="49">
        <f t="shared" si="525"/>
        <v>3.5234503888757955</v>
      </c>
      <c r="O1211" s="47">
        <v>299</v>
      </c>
      <c r="P1211" s="176">
        <f t="shared" si="523"/>
        <v>3.5234503888757955</v>
      </c>
      <c r="Q1211" s="177">
        <f t="shared" si="524"/>
        <v>299</v>
      </c>
      <c r="R1211" s="166"/>
      <c r="S1211" s="167">
        <f t="shared" si="521"/>
        <v>0</v>
      </c>
      <c r="T1211" s="168">
        <f t="shared" si="522"/>
        <v>0</v>
      </c>
      <c r="U1211" s="169" t="s">
        <v>36</v>
      </c>
      <c r="V1211" s="170" t="s">
        <v>2455</v>
      </c>
      <c r="W1211" s="169"/>
      <c r="X1211" s="160"/>
      <c r="Y1211" s="160"/>
      <c r="Z1211" s="160" t="s">
        <v>3102</v>
      </c>
      <c r="AA1211" s="171" t="s">
        <v>2463</v>
      </c>
    </row>
    <row r="1212" spans="1:27" s="126" customFormat="1" hidden="1" x14ac:dyDescent="0.35">
      <c r="A1212" s="144">
        <v>0</v>
      </c>
      <c r="B1212" s="109" t="s">
        <v>2233</v>
      </c>
      <c r="C1212" s="110" t="s">
        <v>208</v>
      </c>
      <c r="D1212" s="109" t="s">
        <v>2050</v>
      </c>
      <c r="E1212" s="115" t="s">
        <v>2223</v>
      </c>
      <c r="F1212" s="115" t="s">
        <v>2227</v>
      </c>
      <c r="G1212" s="115" t="s">
        <v>2234</v>
      </c>
      <c r="H1212" s="116" t="s">
        <v>368</v>
      </c>
      <c r="I1212" s="117" t="s">
        <v>45</v>
      </c>
      <c r="J1212" s="117"/>
      <c r="K1212" s="117" t="s">
        <v>45</v>
      </c>
      <c r="L1212" s="114" t="s">
        <v>2452</v>
      </c>
      <c r="M1212" s="114">
        <v>5</v>
      </c>
      <c r="N1212" s="150">
        <f t="shared" si="525"/>
        <v>2.0857883572943674</v>
      </c>
      <c r="O1212" s="149">
        <v>177</v>
      </c>
      <c r="P1212" s="130">
        <f t="shared" si="523"/>
        <v>2.0857883572943674</v>
      </c>
      <c r="Q1212" s="131">
        <f t="shared" si="524"/>
        <v>177</v>
      </c>
      <c r="R1212" s="120"/>
      <c r="S1212" s="121">
        <f t="shared" si="521"/>
        <v>0</v>
      </c>
      <c r="T1212" s="122">
        <f t="shared" si="522"/>
        <v>0</v>
      </c>
      <c r="U1212" s="123" t="s">
        <v>36</v>
      </c>
      <c r="V1212" s="124" t="s">
        <v>2455</v>
      </c>
      <c r="W1212" s="114"/>
      <c r="X1212" s="115"/>
      <c r="Y1212" s="115"/>
      <c r="Z1212" s="115" t="s">
        <v>3103</v>
      </c>
      <c r="AA1212" s="125" t="s">
        <v>2463</v>
      </c>
    </row>
    <row r="1213" spans="1:27" s="172" customFormat="1" x14ac:dyDescent="0.35">
      <c r="A1213" s="157">
        <v>27</v>
      </c>
      <c r="B1213" s="158" t="s">
        <v>2235</v>
      </c>
      <c r="C1213" s="159" t="s">
        <v>208</v>
      </c>
      <c r="D1213" s="158" t="s">
        <v>2050</v>
      </c>
      <c r="E1213" s="160" t="s">
        <v>2223</v>
      </c>
      <c r="F1213" s="160" t="s">
        <v>2227</v>
      </c>
      <c r="G1213" s="160" t="s">
        <v>2234</v>
      </c>
      <c r="H1213" s="161" t="s">
        <v>64</v>
      </c>
      <c r="I1213" s="162" t="s">
        <v>45</v>
      </c>
      <c r="J1213" s="162"/>
      <c r="K1213" s="162" t="s">
        <v>45</v>
      </c>
      <c r="L1213" s="163" t="s">
        <v>2452</v>
      </c>
      <c r="M1213" s="163">
        <v>5</v>
      </c>
      <c r="N1213" s="49">
        <f t="shared" si="525"/>
        <v>3.5234503888757955</v>
      </c>
      <c r="O1213" s="47">
        <v>299</v>
      </c>
      <c r="P1213" s="176">
        <f t="shared" si="523"/>
        <v>3.5234503888757955</v>
      </c>
      <c r="Q1213" s="177">
        <f t="shared" si="524"/>
        <v>299</v>
      </c>
      <c r="R1213" s="166"/>
      <c r="S1213" s="167">
        <f t="shared" si="521"/>
        <v>0</v>
      </c>
      <c r="T1213" s="168">
        <f t="shared" si="522"/>
        <v>0</v>
      </c>
      <c r="U1213" s="169" t="s">
        <v>36</v>
      </c>
      <c r="V1213" s="170" t="s">
        <v>2455</v>
      </c>
      <c r="W1213" s="169"/>
      <c r="X1213" s="160"/>
      <c r="Y1213" s="160"/>
      <c r="Z1213" s="160" t="s">
        <v>3103</v>
      </c>
      <c r="AA1213" s="171" t="s">
        <v>2463</v>
      </c>
    </row>
    <row r="1214" spans="1:27" s="172" customFormat="1" x14ac:dyDescent="0.35">
      <c r="A1214" s="157">
        <v>92</v>
      </c>
      <c r="B1214" s="158" t="s">
        <v>2236</v>
      </c>
      <c r="C1214" s="159" t="s">
        <v>208</v>
      </c>
      <c r="D1214" s="158" t="s">
        <v>2050</v>
      </c>
      <c r="E1214" s="160" t="s">
        <v>2223</v>
      </c>
      <c r="F1214" s="160" t="s">
        <v>2227</v>
      </c>
      <c r="G1214" s="160" t="s">
        <v>2237</v>
      </c>
      <c r="H1214" s="161" t="s">
        <v>64</v>
      </c>
      <c r="I1214" s="162" t="s">
        <v>45</v>
      </c>
      <c r="J1214" s="162"/>
      <c r="K1214" s="162" t="s">
        <v>45</v>
      </c>
      <c r="L1214" s="163" t="s">
        <v>2452</v>
      </c>
      <c r="M1214" s="163">
        <v>5</v>
      </c>
      <c r="N1214" s="49">
        <f t="shared" si="525"/>
        <v>3.5234503888757955</v>
      </c>
      <c r="O1214" s="47">
        <v>299</v>
      </c>
      <c r="P1214" s="176">
        <f t="shared" si="523"/>
        <v>3.5234503888757955</v>
      </c>
      <c r="Q1214" s="177">
        <f t="shared" si="524"/>
        <v>299</v>
      </c>
      <c r="R1214" s="166"/>
      <c r="S1214" s="167">
        <f t="shared" si="521"/>
        <v>0</v>
      </c>
      <c r="T1214" s="168">
        <f t="shared" si="522"/>
        <v>0</v>
      </c>
      <c r="U1214" s="169" t="s">
        <v>36</v>
      </c>
      <c r="V1214" s="170" t="s">
        <v>2455</v>
      </c>
      <c r="W1214" s="169"/>
      <c r="X1214" s="160"/>
      <c r="Y1214" s="160"/>
      <c r="Z1214" s="160" t="s">
        <v>3104</v>
      </c>
      <c r="AA1214" s="171" t="s">
        <v>2463</v>
      </c>
    </row>
    <row r="1215" spans="1:27" s="172" customFormat="1" x14ac:dyDescent="0.35">
      <c r="A1215" s="157" t="s">
        <v>3900</v>
      </c>
      <c r="B1215" s="158" t="s">
        <v>2238</v>
      </c>
      <c r="C1215" s="159" t="s">
        <v>208</v>
      </c>
      <c r="D1215" s="158" t="s">
        <v>2050</v>
      </c>
      <c r="E1215" s="160" t="s">
        <v>2153</v>
      </c>
      <c r="F1215" s="160" t="s">
        <v>2239</v>
      </c>
      <c r="G1215" s="160" t="s">
        <v>2240</v>
      </c>
      <c r="H1215" s="161" t="s">
        <v>64</v>
      </c>
      <c r="I1215" s="162" t="s">
        <v>45</v>
      </c>
      <c r="J1215" s="162"/>
      <c r="K1215" s="162" t="s">
        <v>45</v>
      </c>
      <c r="L1215" s="163" t="s">
        <v>2452</v>
      </c>
      <c r="M1215" s="163">
        <v>5</v>
      </c>
      <c r="N1215" s="49">
        <f t="shared" si="525"/>
        <v>2.957812868253594</v>
      </c>
      <c r="O1215" s="47">
        <v>251</v>
      </c>
      <c r="P1215" s="176">
        <f t="shared" si="523"/>
        <v>2.957812868253594</v>
      </c>
      <c r="Q1215" s="177">
        <f t="shared" si="524"/>
        <v>251</v>
      </c>
      <c r="R1215" s="166"/>
      <c r="S1215" s="167">
        <f t="shared" si="521"/>
        <v>0</v>
      </c>
      <c r="T1215" s="168">
        <f t="shared" si="522"/>
        <v>0</v>
      </c>
      <c r="U1215" s="169" t="s">
        <v>36</v>
      </c>
      <c r="V1215" s="170" t="s">
        <v>2455</v>
      </c>
      <c r="W1215" s="169"/>
      <c r="X1215" s="160"/>
      <c r="Y1215" s="160"/>
      <c r="Z1215" s="160" t="s">
        <v>3105</v>
      </c>
      <c r="AA1215" s="171" t="s">
        <v>2463</v>
      </c>
    </row>
    <row r="1216" spans="1:27" s="126" customFormat="1" hidden="1" x14ac:dyDescent="0.35">
      <c r="A1216" s="144">
        <v>0</v>
      </c>
      <c r="B1216" s="109" t="s">
        <v>2241</v>
      </c>
      <c r="C1216" s="110" t="s">
        <v>39</v>
      </c>
      <c r="D1216" s="109" t="s">
        <v>2050</v>
      </c>
      <c r="E1216" s="111" t="s">
        <v>2242</v>
      </c>
      <c r="F1216" s="111" t="s">
        <v>2243</v>
      </c>
      <c r="G1216" s="111" t="s">
        <v>828</v>
      </c>
      <c r="H1216" s="112" t="s">
        <v>98</v>
      </c>
      <c r="I1216" s="113" t="s">
        <v>45</v>
      </c>
      <c r="J1216" s="113"/>
      <c r="K1216" s="113" t="s">
        <v>45</v>
      </c>
      <c r="L1216" s="114" t="s">
        <v>2453</v>
      </c>
      <c r="M1216" s="114">
        <v>5</v>
      </c>
      <c r="N1216" s="148">
        <v>7.8999999999999995</v>
      </c>
      <c r="O1216" s="149">
        <f t="shared" ref="O1216:O1218" si="526">N1216*$R$8</f>
        <v>670.39400000000001</v>
      </c>
      <c r="P1216" s="118">
        <f t="shared" ref="P1216:P1222" si="527">IF($R$9="-",N1216,IF($R$9="в кассу предприятия",N1216,IF($R$9="на р/счет.",N1216*1.075,"-")))</f>
        <v>7.8999999999999995</v>
      </c>
      <c r="Q1216" s="119">
        <f t="shared" ref="Q1216:Q1222" si="528">IF($R$9="-",O1216,IF($R$9="в кассу предприятия",O1216,IF($R$9="на р/счет.",O1216*1.075,"-")))</f>
        <v>670.39400000000001</v>
      </c>
      <c r="R1216" s="120"/>
      <c r="S1216" s="121">
        <f t="shared" si="521"/>
        <v>0</v>
      </c>
      <c r="T1216" s="122">
        <f t="shared" si="522"/>
        <v>0</v>
      </c>
      <c r="U1216" s="123"/>
      <c r="V1216" s="124" t="s">
        <v>2455</v>
      </c>
      <c r="W1216" s="114" t="s">
        <v>2487</v>
      </c>
      <c r="X1216" s="115"/>
      <c r="Y1216" s="115"/>
      <c r="Z1216" s="115" t="s">
        <v>3153</v>
      </c>
      <c r="AA1216" s="125" t="s">
        <v>2463</v>
      </c>
    </row>
    <row r="1217" spans="1:27" s="172" customFormat="1" x14ac:dyDescent="0.35">
      <c r="A1217" s="157">
        <v>30</v>
      </c>
      <c r="B1217" s="158" t="s">
        <v>2244</v>
      </c>
      <c r="C1217" s="159" t="s">
        <v>39</v>
      </c>
      <c r="D1217" s="158" t="s">
        <v>2050</v>
      </c>
      <c r="E1217" s="160" t="s">
        <v>2242</v>
      </c>
      <c r="F1217" s="160" t="s">
        <v>2243</v>
      </c>
      <c r="G1217" s="160" t="s">
        <v>2245</v>
      </c>
      <c r="H1217" s="161" t="s">
        <v>98</v>
      </c>
      <c r="I1217" s="162" t="s">
        <v>45</v>
      </c>
      <c r="J1217" s="162"/>
      <c r="K1217" s="162" t="s">
        <v>45</v>
      </c>
      <c r="L1217" s="163" t="s">
        <v>2453</v>
      </c>
      <c r="M1217" s="163">
        <v>5</v>
      </c>
      <c r="N1217" s="46">
        <v>7.8999999999999995</v>
      </c>
      <c r="O1217" s="47">
        <f t="shared" si="526"/>
        <v>670.39400000000001</v>
      </c>
      <c r="P1217" s="164">
        <f t="shared" si="527"/>
        <v>7.8999999999999995</v>
      </c>
      <c r="Q1217" s="165">
        <f t="shared" si="528"/>
        <v>670.39400000000001</v>
      </c>
      <c r="R1217" s="166"/>
      <c r="S1217" s="167">
        <f t="shared" si="521"/>
        <v>0</v>
      </c>
      <c r="T1217" s="168">
        <f t="shared" si="522"/>
        <v>0</v>
      </c>
      <c r="U1217" s="169"/>
      <c r="V1217" s="170" t="s">
        <v>2455</v>
      </c>
      <c r="W1217" s="169"/>
      <c r="X1217" s="160"/>
      <c r="Y1217" s="160"/>
      <c r="Z1217" s="160" t="s">
        <v>3105</v>
      </c>
      <c r="AA1217" s="171" t="s">
        <v>2463</v>
      </c>
    </row>
    <row r="1218" spans="1:27" s="126" customFormat="1" hidden="1" x14ac:dyDescent="0.35">
      <c r="A1218" s="144">
        <v>0</v>
      </c>
      <c r="B1218" s="109" t="s">
        <v>2246</v>
      </c>
      <c r="C1218" s="127" t="s">
        <v>39</v>
      </c>
      <c r="D1218" s="109" t="s">
        <v>2050</v>
      </c>
      <c r="E1218" s="132" t="s">
        <v>2242</v>
      </c>
      <c r="F1218" s="132" t="s">
        <v>2243</v>
      </c>
      <c r="G1218" s="132" t="s">
        <v>2247</v>
      </c>
      <c r="H1218" s="133" t="s">
        <v>98</v>
      </c>
      <c r="I1218" s="134" t="s">
        <v>45</v>
      </c>
      <c r="J1218" s="134"/>
      <c r="K1218" s="134" t="s">
        <v>45</v>
      </c>
      <c r="L1218" s="114" t="s">
        <v>2453</v>
      </c>
      <c r="M1218" s="114">
        <v>5</v>
      </c>
      <c r="N1218" s="148">
        <v>7.8999999999999995</v>
      </c>
      <c r="O1218" s="149">
        <f t="shared" si="526"/>
        <v>670.39400000000001</v>
      </c>
      <c r="P1218" s="128">
        <f t="shared" si="527"/>
        <v>7.8999999999999995</v>
      </c>
      <c r="Q1218" s="119">
        <f t="shared" si="528"/>
        <v>670.39400000000001</v>
      </c>
      <c r="R1218" s="120"/>
      <c r="S1218" s="121">
        <f t="shared" si="521"/>
        <v>0</v>
      </c>
      <c r="T1218" s="122">
        <f t="shared" si="522"/>
        <v>0</v>
      </c>
      <c r="U1218" s="129"/>
      <c r="V1218" s="124" t="s">
        <v>2455</v>
      </c>
      <c r="W1218" s="129"/>
      <c r="X1218" s="132" t="s">
        <v>2464</v>
      </c>
      <c r="Y1218" s="115" t="s">
        <v>3033</v>
      </c>
      <c r="Z1218" s="115" t="s">
        <v>3531</v>
      </c>
      <c r="AA1218" s="125" t="s">
        <v>2463</v>
      </c>
    </row>
    <row r="1219" spans="1:27" s="172" customFormat="1" x14ac:dyDescent="0.35">
      <c r="A1219" s="157">
        <v>46</v>
      </c>
      <c r="B1219" s="158" t="s">
        <v>2248</v>
      </c>
      <c r="C1219" s="159" t="s">
        <v>208</v>
      </c>
      <c r="D1219" s="158" t="s">
        <v>2050</v>
      </c>
      <c r="E1219" s="160" t="s">
        <v>2242</v>
      </c>
      <c r="F1219" s="160" t="s">
        <v>2243</v>
      </c>
      <c r="G1219" s="160" t="s">
        <v>2249</v>
      </c>
      <c r="H1219" s="161" t="s">
        <v>64</v>
      </c>
      <c r="I1219" s="162" t="s">
        <v>45</v>
      </c>
      <c r="J1219" s="162"/>
      <c r="K1219" s="162" t="s">
        <v>45</v>
      </c>
      <c r="L1219" s="163" t="s">
        <v>2452</v>
      </c>
      <c r="M1219" s="163">
        <v>5</v>
      </c>
      <c r="N1219" s="49">
        <f t="shared" ref="N1219:N1222" si="529">O1219/$R$8</f>
        <v>2.957812868253594</v>
      </c>
      <c r="O1219" s="47">
        <v>251</v>
      </c>
      <c r="P1219" s="176">
        <f t="shared" si="527"/>
        <v>2.957812868253594</v>
      </c>
      <c r="Q1219" s="177">
        <f t="shared" si="528"/>
        <v>251</v>
      </c>
      <c r="R1219" s="166"/>
      <c r="S1219" s="167">
        <f t="shared" si="521"/>
        <v>0</v>
      </c>
      <c r="T1219" s="168">
        <f t="shared" si="522"/>
        <v>0</v>
      </c>
      <c r="U1219" s="169" t="s">
        <v>36</v>
      </c>
      <c r="V1219" s="170" t="s">
        <v>2455</v>
      </c>
      <c r="W1219" s="169"/>
      <c r="X1219" s="160"/>
      <c r="Y1219" s="160"/>
      <c r="Z1219" s="160" t="s">
        <v>3106</v>
      </c>
      <c r="AA1219" s="171" t="s">
        <v>2463</v>
      </c>
    </row>
    <row r="1220" spans="1:27" s="172" customFormat="1" x14ac:dyDescent="0.35">
      <c r="A1220" s="157" t="s">
        <v>3900</v>
      </c>
      <c r="B1220" s="158" t="s">
        <v>2250</v>
      </c>
      <c r="C1220" s="159" t="s">
        <v>208</v>
      </c>
      <c r="D1220" s="158" t="s">
        <v>2050</v>
      </c>
      <c r="E1220" s="160" t="s">
        <v>2242</v>
      </c>
      <c r="F1220" s="160" t="s">
        <v>2243</v>
      </c>
      <c r="G1220" s="160" t="s">
        <v>2251</v>
      </c>
      <c r="H1220" s="161" t="s">
        <v>64</v>
      </c>
      <c r="I1220" s="162" t="s">
        <v>45</v>
      </c>
      <c r="J1220" s="162"/>
      <c r="K1220" s="162" t="s">
        <v>45</v>
      </c>
      <c r="L1220" s="163" t="s">
        <v>2452</v>
      </c>
      <c r="M1220" s="163">
        <v>5</v>
      </c>
      <c r="N1220" s="49">
        <f t="shared" si="529"/>
        <v>2.957812868253594</v>
      </c>
      <c r="O1220" s="47">
        <v>251</v>
      </c>
      <c r="P1220" s="176">
        <f t="shared" si="527"/>
        <v>2.957812868253594</v>
      </c>
      <c r="Q1220" s="177">
        <f t="shared" si="528"/>
        <v>251</v>
      </c>
      <c r="R1220" s="166"/>
      <c r="S1220" s="167">
        <f t="shared" si="521"/>
        <v>0</v>
      </c>
      <c r="T1220" s="168">
        <f t="shared" si="522"/>
        <v>0</v>
      </c>
      <c r="U1220" s="169" t="s">
        <v>36</v>
      </c>
      <c r="V1220" s="170" t="s">
        <v>2455</v>
      </c>
      <c r="W1220" s="169"/>
      <c r="X1220" s="160"/>
      <c r="Y1220" s="160"/>
      <c r="Z1220" s="160" t="s">
        <v>3107</v>
      </c>
      <c r="AA1220" s="171" t="s">
        <v>2463</v>
      </c>
    </row>
    <row r="1221" spans="1:27" s="126" customFormat="1" hidden="1" x14ac:dyDescent="0.35">
      <c r="A1221" s="144">
        <v>0</v>
      </c>
      <c r="B1221" s="109" t="s">
        <v>2252</v>
      </c>
      <c r="C1221" s="110" t="s">
        <v>208</v>
      </c>
      <c r="D1221" s="109" t="s">
        <v>2050</v>
      </c>
      <c r="E1221" s="115" t="s">
        <v>2253</v>
      </c>
      <c r="F1221" s="115" t="s">
        <v>2254</v>
      </c>
      <c r="G1221" s="115" t="s">
        <v>2255</v>
      </c>
      <c r="H1221" s="116" t="s">
        <v>64</v>
      </c>
      <c r="I1221" s="117" t="s">
        <v>45</v>
      </c>
      <c r="J1221" s="117"/>
      <c r="K1221" s="117" t="s">
        <v>45</v>
      </c>
      <c r="L1221" s="114" t="s">
        <v>2452</v>
      </c>
      <c r="M1221" s="114">
        <v>5</v>
      </c>
      <c r="N1221" s="151">
        <f t="shared" si="529"/>
        <v>2.957812868253594</v>
      </c>
      <c r="O1221" s="149">
        <v>251</v>
      </c>
      <c r="P1221" s="130">
        <f t="shared" si="527"/>
        <v>2.957812868253594</v>
      </c>
      <c r="Q1221" s="131">
        <f t="shared" si="528"/>
        <v>251</v>
      </c>
      <c r="R1221" s="120"/>
      <c r="S1221" s="121">
        <f t="shared" si="521"/>
        <v>0</v>
      </c>
      <c r="T1221" s="122">
        <f t="shared" si="522"/>
        <v>0</v>
      </c>
      <c r="U1221" s="123" t="s">
        <v>36</v>
      </c>
      <c r="V1221" s="124" t="s">
        <v>2455</v>
      </c>
      <c r="W1221" s="123"/>
      <c r="X1221" s="115"/>
      <c r="Y1221" s="115"/>
      <c r="Z1221" s="115" t="s">
        <v>3108</v>
      </c>
      <c r="AA1221" s="125" t="s">
        <v>2463</v>
      </c>
    </row>
    <row r="1222" spans="1:27" s="172" customFormat="1" x14ac:dyDescent="0.35">
      <c r="A1222" s="157">
        <v>34</v>
      </c>
      <c r="B1222" s="158" t="s">
        <v>2256</v>
      </c>
      <c r="C1222" s="159" t="s">
        <v>208</v>
      </c>
      <c r="D1222" s="158" t="s">
        <v>2050</v>
      </c>
      <c r="E1222" s="160" t="s">
        <v>2257</v>
      </c>
      <c r="F1222" s="160" t="s">
        <v>2258</v>
      </c>
      <c r="G1222" s="160" t="s">
        <v>45</v>
      </c>
      <c r="H1222" s="161" t="s">
        <v>64</v>
      </c>
      <c r="I1222" s="162" t="s">
        <v>45</v>
      </c>
      <c r="J1222" s="162"/>
      <c r="K1222" s="162" t="s">
        <v>45</v>
      </c>
      <c r="L1222" s="163" t="s">
        <v>2452</v>
      </c>
      <c r="M1222" s="163">
        <v>5</v>
      </c>
      <c r="N1222" s="49">
        <f t="shared" si="529"/>
        <v>3.1581428234739573</v>
      </c>
      <c r="O1222" s="47">
        <v>268</v>
      </c>
      <c r="P1222" s="176">
        <f t="shared" si="527"/>
        <v>3.1581428234739573</v>
      </c>
      <c r="Q1222" s="177">
        <f t="shared" si="528"/>
        <v>268</v>
      </c>
      <c r="R1222" s="166"/>
      <c r="S1222" s="167">
        <f t="shared" si="521"/>
        <v>0</v>
      </c>
      <c r="T1222" s="168">
        <f t="shared" si="522"/>
        <v>0</v>
      </c>
      <c r="U1222" s="169" t="s">
        <v>36</v>
      </c>
      <c r="V1222" s="170" t="s">
        <v>2455</v>
      </c>
      <c r="W1222" s="169"/>
      <c r="X1222" s="160"/>
      <c r="Y1222" s="160"/>
      <c r="Z1222" s="160"/>
      <c r="AA1222" s="171" t="s">
        <v>2463</v>
      </c>
    </row>
    <row r="1223" spans="1:27" s="172" customFormat="1" x14ac:dyDescent="0.35">
      <c r="A1223" s="157">
        <v>10</v>
      </c>
      <c r="B1223" s="158" t="s">
        <v>2259</v>
      </c>
      <c r="C1223" s="159" t="s">
        <v>39</v>
      </c>
      <c r="D1223" s="158" t="s">
        <v>2050</v>
      </c>
      <c r="E1223" s="173" t="s">
        <v>2257</v>
      </c>
      <c r="F1223" s="173" t="s">
        <v>2258</v>
      </c>
      <c r="G1223" s="173" t="s">
        <v>2260</v>
      </c>
      <c r="H1223" s="174" t="s">
        <v>64</v>
      </c>
      <c r="I1223" s="175" t="s">
        <v>103</v>
      </c>
      <c r="J1223" s="175"/>
      <c r="K1223" s="175" t="s">
        <v>45</v>
      </c>
      <c r="L1223" s="163" t="s">
        <v>2453</v>
      </c>
      <c r="M1223" s="163">
        <v>5</v>
      </c>
      <c r="N1223" s="46">
        <v>12.26</v>
      </c>
      <c r="O1223" s="47">
        <f t="shared" ref="O1223:O1224" si="530">N1223*$R$8</f>
        <v>1040.3835999999999</v>
      </c>
      <c r="P1223" s="164">
        <f t="shared" ref="P1223:P1228" si="531">IF($R$9="-",N1223,IF($R$9="в кассу предприятия",N1223,IF($R$9="на р/счет.",N1223*1.075,"-")))</f>
        <v>12.26</v>
      </c>
      <c r="Q1223" s="165">
        <f t="shared" ref="Q1223:Q1228" si="532">IF($R$9="-",O1223,IF($R$9="в кассу предприятия",O1223,IF($R$9="на р/счет.",O1223*1.075,"-")))</f>
        <v>1040.3835999999999</v>
      </c>
      <c r="R1223" s="166"/>
      <c r="S1223" s="167">
        <f t="shared" si="521"/>
        <v>0</v>
      </c>
      <c r="T1223" s="168">
        <f t="shared" si="522"/>
        <v>0</v>
      </c>
      <c r="U1223" s="169"/>
      <c r="V1223" s="170" t="s">
        <v>2455</v>
      </c>
      <c r="W1223" s="169" t="s">
        <v>2487</v>
      </c>
      <c r="X1223" s="160"/>
      <c r="Y1223" s="160"/>
      <c r="Z1223" s="160" t="s">
        <v>3109</v>
      </c>
      <c r="AA1223" s="171" t="s">
        <v>2463</v>
      </c>
    </row>
    <row r="1224" spans="1:27" s="172" customFormat="1" x14ac:dyDescent="0.35">
      <c r="A1224" s="157">
        <v>10</v>
      </c>
      <c r="B1224" s="158" t="s">
        <v>2261</v>
      </c>
      <c r="C1224" s="159" t="s">
        <v>39</v>
      </c>
      <c r="D1224" s="158" t="s">
        <v>2050</v>
      </c>
      <c r="E1224" s="160" t="s">
        <v>2262</v>
      </c>
      <c r="F1224" s="160" t="s">
        <v>2263</v>
      </c>
      <c r="G1224" s="160" t="s">
        <v>45</v>
      </c>
      <c r="H1224" s="161" t="s">
        <v>50</v>
      </c>
      <c r="I1224" s="162" t="s">
        <v>176</v>
      </c>
      <c r="J1224" s="162"/>
      <c r="K1224" s="162" t="s">
        <v>45</v>
      </c>
      <c r="L1224" s="163" t="s">
        <v>2453</v>
      </c>
      <c r="M1224" s="163">
        <v>1</v>
      </c>
      <c r="N1224" s="46">
        <v>22.76</v>
      </c>
      <c r="O1224" s="47">
        <f t="shared" si="530"/>
        <v>1931.4136000000001</v>
      </c>
      <c r="P1224" s="164">
        <f t="shared" si="531"/>
        <v>22.76</v>
      </c>
      <c r="Q1224" s="165">
        <f t="shared" si="532"/>
        <v>1931.4136000000001</v>
      </c>
      <c r="R1224" s="166"/>
      <c r="S1224" s="167">
        <f t="shared" si="521"/>
        <v>0</v>
      </c>
      <c r="T1224" s="168">
        <f t="shared" si="522"/>
        <v>0</v>
      </c>
      <c r="U1224" s="169"/>
      <c r="V1224" s="170" t="s">
        <v>2455</v>
      </c>
      <c r="W1224" s="169"/>
      <c r="X1224" s="160"/>
      <c r="Y1224" s="160"/>
      <c r="Z1224" s="160"/>
      <c r="AA1224" s="171" t="s">
        <v>2463</v>
      </c>
    </row>
    <row r="1225" spans="1:27" s="172" customFormat="1" x14ac:dyDescent="0.35">
      <c r="A1225" s="157">
        <v>7</v>
      </c>
      <c r="B1225" s="158" t="s">
        <v>2264</v>
      </c>
      <c r="C1225" s="159" t="s">
        <v>208</v>
      </c>
      <c r="D1225" s="158" t="s">
        <v>2050</v>
      </c>
      <c r="E1225" s="160" t="s">
        <v>2052</v>
      </c>
      <c r="F1225" s="160" t="s">
        <v>2265</v>
      </c>
      <c r="G1225" s="160" t="s">
        <v>2266</v>
      </c>
      <c r="H1225" s="161" t="s">
        <v>1363</v>
      </c>
      <c r="I1225" s="162" t="s">
        <v>45</v>
      </c>
      <c r="J1225" s="162"/>
      <c r="K1225" s="162" t="s">
        <v>45</v>
      </c>
      <c r="L1225" s="163" t="s">
        <v>2452</v>
      </c>
      <c r="M1225" s="163">
        <v>1</v>
      </c>
      <c r="N1225" s="49">
        <f t="shared" ref="N1225:N1228" si="533">O1225/$R$8</f>
        <v>8.5199151543719065</v>
      </c>
      <c r="O1225" s="47">
        <v>723</v>
      </c>
      <c r="P1225" s="176">
        <f t="shared" si="531"/>
        <v>8.5199151543719065</v>
      </c>
      <c r="Q1225" s="177">
        <f t="shared" si="532"/>
        <v>723</v>
      </c>
      <c r="R1225" s="166"/>
      <c r="S1225" s="167">
        <f t="shared" si="521"/>
        <v>0</v>
      </c>
      <c r="T1225" s="168">
        <f t="shared" si="522"/>
        <v>0</v>
      </c>
      <c r="U1225" s="169" t="s">
        <v>36</v>
      </c>
      <c r="V1225" s="170" t="s">
        <v>2455</v>
      </c>
      <c r="W1225" s="169"/>
      <c r="X1225" s="160"/>
      <c r="Y1225" s="160"/>
      <c r="Z1225" s="160" t="s">
        <v>3110</v>
      </c>
      <c r="AA1225" s="171" t="s">
        <v>2463</v>
      </c>
    </row>
    <row r="1226" spans="1:27" s="172" customFormat="1" x14ac:dyDescent="0.35">
      <c r="A1226" s="157">
        <v>38</v>
      </c>
      <c r="B1226" s="158" t="s">
        <v>3311</v>
      </c>
      <c r="C1226" s="159" t="s">
        <v>208</v>
      </c>
      <c r="D1226" s="158" t="s">
        <v>2050</v>
      </c>
      <c r="E1226" s="173" t="s">
        <v>2052</v>
      </c>
      <c r="F1226" s="173" t="s">
        <v>2265</v>
      </c>
      <c r="G1226" s="173" t="s">
        <v>3469</v>
      </c>
      <c r="H1226" s="174" t="s">
        <v>212</v>
      </c>
      <c r="I1226" s="175"/>
      <c r="J1226" s="175"/>
      <c r="K1226" s="175"/>
      <c r="L1226" s="163" t="s">
        <v>2452</v>
      </c>
      <c r="M1226" s="163">
        <v>1</v>
      </c>
      <c r="N1226" s="49">
        <f t="shared" si="533"/>
        <v>13.551732264906905</v>
      </c>
      <c r="O1226" s="47">
        <v>1150</v>
      </c>
      <c r="P1226" s="176">
        <f t="shared" si="531"/>
        <v>13.551732264906905</v>
      </c>
      <c r="Q1226" s="177">
        <f t="shared" si="532"/>
        <v>1150</v>
      </c>
      <c r="R1226" s="166"/>
      <c r="S1226" s="167">
        <f t="shared" si="521"/>
        <v>0</v>
      </c>
      <c r="T1226" s="168">
        <f t="shared" si="522"/>
        <v>0</v>
      </c>
      <c r="U1226" s="169"/>
      <c r="V1226" s="170" t="s">
        <v>2455</v>
      </c>
      <c r="W1226" s="169"/>
      <c r="X1226" s="160"/>
      <c r="Y1226" s="160"/>
      <c r="Z1226" s="160"/>
      <c r="AA1226" s="171" t="s">
        <v>2463</v>
      </c>
    </row>
    <row r="1227" spans="1:27" s="172" customFormat="1" x14ac:dyDescent="0.35">
      <c r="A1227" s="157">
        <v>37</v>
      </c>
      <c r="B1227" s="158" t="s">
        <v>3312</v>
      </c>
      <c r="C1227" s="159" t="s">
        <v>208</v>
      </c>
      <c r="D1227" s="158" t="s">
        <v>2050</v>
      </c>
      <c r="E1227" s="173" t="s">
        <v>3470</v>
      </c>
      <c r="F1227" s="173" t="s">
        <v>2269</v>
      </c>
      <c r="G1227" s="173" t="s">
        <v>3471</v>
      </c>
      <c r="H1227" s="174" t="s">
        <v>272</v>
      </c>
      <c r="I1227" s="175"/>
      <c r="J1227" s="175"/>
      <c r="K1227" s="175"/>
      <c r="L1227" s="163" t="s">
        <v>2452</v>
      </c>
      <c r="M1227" s="163">
        <v>1</v>
      </c>
      <c r="N1227" s="49">
        <f t="shared" si="533"/>
        <v>6.009898656610889</v>
      </c>
      <c r="O1227" s="47">
        <v>510</v>
      </c>
      <c r="P1227" s="176">
        <f t="shared" si="531"/>
        <v>6.009898656610889</v>
      </c>
      <c r="Q1227" s="177">
        <f t="shared" si="532"/>
        <v>510</v>
      </c>
      <c r="R1227" s="166"/>
      <c r="S1227" s="167">
        <f t="shared" si="521"/>
        <v>0</v>
      </c>
      <c r="T1227" s="168">
        <f t="shared" si="522"/>
        <v>0</v>
      </c>
      <c r="U1227" s="169"/>
      <c r="V1227" s="170" t="s">
        <v>2455</v>
      </c>
      <c r="W1227" s="169"/>
      <c r="X1227" s="160"/>
      <c r="Y1227" s="160"/>
      <c r="Z1227" s="160"/>
      <c r="AA1227" s="171" t="s">
        <v>2463</v>
      </c>
    </row>
    <row r="1228" spans="1:27" s="172" customFormat="1" x14ac:dyDescent="0.35">
      <c r="A1228" s="157">
        <v>46</v>
      </c>
      <c r="B1228" s="158" t="s">
        <v>2267</v>
      </c>
      <c r="C1228" s="159" t="s">
        <v>208</v>
      </c>
      <c r="D1228" s="158" t="s">
        <v>2050</v>
      </c>
      <c r="E1228" s="160" t="s">
        <v>2268</v>
      </c>
      <c r="F1228" s="160" t="s">
        <v>2269</v>
      </c>
      <c r="G1228" s="160" t="s">
        <v>2270</v>
      </c>
      <c r="H1228" s="161" t="s">
        <v>1363</v>
      </c>
      <c r="I1228" s="162" t="s">
        <v>45</v>
      </c>
      <c r="J1228" s="162"/>
      <c r="K1228" s="162" t="s">
        <v>45</v>
      </c>
      <c r="L1228" s="163" t="s">
        <v>2452</v>
      </c>
      <c r="M1228" s="163">
        <v>1</v>
      </c>
      <c r="N1228" s="102">
        <f t="shared" si="533"/>
        <v>6.009898656610889</v>
      </c>
      <c r="O1228" s="101">
        <v>510</v>
      </c>
      <c r="P1228" s="176">
        <f t="shared" si="531"/>
        <v>6.009898656610889</v>
      </c>
      <c r="Q1228" s="177">
        <f t="shared" si="532"/>
        <v>510</v>
      </c>
      <c r="R1228" s="166"/>
      <c r="S1228" s="167">
        <f t="shared" si="521"/>
        <v>0</v>
      </c>
      <c r="T1228" s="168">
        <f t="shared" si="522"/>
        <v>0</v>
      </c>
      <c r="U1228" s="169" t="s">
        <v>36</v>
      </c>
      <c r="V1228" s="170" t="s">
        <v>2455</v>
      </c>
      <c r="W1228" s="163"/>
      <c r="X1228" s="160"/>
      <c r="Y1228" s="160"/>
      <c r="Z1228" s="160" t="s">
        <v>3111</v>
      </c>
      <c r="AA1228" s="171" t="s">
        <v>2463</v>
      </c>
    </row>
    <row r="1229" spans="1:27" s="172" customFormat="1" x14ac:dyDescent="0.35">
      <c r="A1229" s="157">
        <v>10</v>
      </c>
      <c r="B1229" s="158" t="s">
        <v>2271</v>
      </c>
      <c r="C1229" s="159" t="s">
        <v>39</v>
      </c>
      <c r="D1229" s="158" t="s">
        <v>2050</v>
      </c>
      <c r="E1229" s="173" t="s">
        <v>2272</v>
      </c>
      <c r="F1229" s="173" t="s">
        <v>2273</v>
      </c>
      <c r="G1229" s="173" t="s">
        <v>2274</v>
      </c>
      <c r="H1229" s="174" t="s">
        <v>50</v>
      </c>
      <c r="I1229" s="175" t="s">
        <v>2275</v>
      </c>
      <c r="J1229" s="175"/>
      <c r="K1229" s="175" t="s">
        <v>45</v>
      </c>
      <c r="L1229" s="163" t="s">
        <v>2453</v>
      </c>
      <c r="M1229" s="163">
        <v>1</v>
      </c>
      <c r="N1229" s="46">
        <v>27.53</v>
      </c>
      <c r="O1229" s="47">
        <f t="shared" ref="O1229:O1233" si="534">N1229*$R$8</f>
        <v>2336.1958</v>
      </c>
      <c r="P1229" s="164">
        <f t="shared" ref="P1229:P1241" si="535">IF($R$9="-",N1229,IF($R$9="в кассу предприятия",N1229,IF($R$9="на р/счет.",N1229*1.075,"-")))</f>
        <v>27.53</v>
      </c>
      <c r="Q1229" s="165">
        <f t="shared" ref="Q1229:Q1241" si="536">IF($R$9="-",O1229,IF($R$9="в кассу предприятия",O1229,IF($R$9="на р/счет.",O1229*1.075,"-")))</f>
        <v>2336.1958</v>
      </c>
      <c r="R1229" s="166"/>
      <c r="S1229" s="167">
        <f t="shared" si="521"/>
        <v>0</v>
      </c>
      <c r="T1229" s="168">
        <f t="shared" si="522"/>
        <v>0</v>
      </c>
      <c r="U1229" s="169"/>
      <c r="V1229" s="170" t="s">
        <v>2455</v>
      </c>
      <c r="W1229" s="169" t="s">
        <v>2487</v>
      </c>
      <c r="X1229" s="160"/>
      <c r="Y1229" s="160"/>
      <c r="Z1229" s="160" t="s">
        <v>3154</v>
      </c>
      <c r="AA1229" s="171" t="s">
        <v>2463</v>
      </c>
    </row>
    <row r="1230" spans="1:27" s="172" customFormat="1" x14ac:dyDescent="0.35">
      <c r="A1230" s="157">
        <v>10</v>
      </c>
      <c r="B1230" s="158" t="s">
        <v>2276</v>
      </c>
      <c r="C1230" s="159" t="s">
        <v>39</v>
      </c>
      <c r="D1230" s="158" t="s">
        <v>2050</v>
      </c>
      <c r="E1230" s="173" t="s">
        <v>2272</v>
      </c>
      <c r="F1230" s="173" t="s">
        <v>2273</v>
      </c>
      <c r="G1230" s="173" t="s">
        <v>2277</v>
      </c>
      <c r="H1230" s="174" t="s">
        <v>50</v>
      </c>
      <c r="I1230" s="175" t="s">
        <v>81</v>
      </c>
      <c r="J1230" s="175"/>
      <c r="K1230" s="175" t="s">
        <v>45</v>
      </c>
      <c r="L1230" s="163" t="s">
        <v>2453</v>
      </c>
      <c r="M1230" s="163">
        <v>1</v>
      </c>
      <c r="N1230" s="46">
        <v>29</v>
      </c>
      <c r="O1230" s="47">
        <f t="shared" si="534"/>
        <v>2460.94</v>
      </c>
      <c r="P1230" s="164">
        <f t="shared" si="535"/>
        <v>29</v>
      </c>
      <c r="Q1230" s="165">
        <f t="shared" si="536"/>
        <v>2460.94</v>
      </c>
      <c r="R1230" s="166"/>
      <c r="S1230" s="167">
        <f t="shared" si="521"/>
        <v>0</v>
      </c>
      <c r="T1230" s="168">
        <f t="shared" si="522"/>
        <v>0</v>
      </c>
      <c r="U1230" s="169"/>
      <c r="V1230" s="170" t="s">
        <v>2455</v>
      </c>
      <c r="W1230" s="169" t="s">
        <v>2487</v>
      </c>
      <c r="X1230" s="160"/>
      <c r="Y1230" s="160"/>
      <c r="Z1230" s="160"/>
      <c r="AA1230" s="171" t="s">
        <v>2463</v>
      </c>
    </row>
    <row r="1231" spans="1:27" s="172" customFormat="1" x14ac:dyDescent="0.35">
      <c r="A1231" s="157">
        <v>1</v>
      </c>
      <c r="B1231" s="158" t="s">
        <v>2278</v>
      </c>
      <c r="C1231" s="159" t="s">
        <v>39</v>
      </c>
      <c r="D1231" s="158" t="s">
        <v>2050</v>
      </c>
      <c r="E1231" s="160" t="s">
        <v>2272</v>
      </c>
      <c r="F1231" s="160" t="s">
        <v>2273</v>
      </c>
      <c r="G1231" s="160" t="s">
        <v>2279</v>
      </c>
      <c r="H1231" s="161" t="s">
        <v>50</v>
      </c>
      <c r="I1231" s="162" t="s">
        <v>81</v>
      </c>
      <c r="J1231" s="162"/>
      <c r="K1231" s="162" t="s">
        <v>45</v>
      </c>
      <c r="L1231" s="163" t="s">
        <v>2453</v>
      </c>
      <c r="M1231" s="163">
        <v>1</v>
      </c>
      <c r="N1231" s="46">
        <v>29</v>
      </c>
      <c r="O1231" s="47">
        <f t="shared" si="534"/>
        <v>2460.94</v>
      </c>
      <c r="P1231" s="164">
        <f t="shared" si="535"/>
        <v>29</v>
      </c>
      <c r="Q1231" s="165">
        <f t="shared" si="536"/>
        <v>2460.94</v>
      </c>
      <c r="R1231" s="166"/>
      <c r="S1231" s="167">
        <f t="shared" si="521"/>
        <v>0</v>
      </c>
      <c r="T1231" s="168">
        <f t="shared" si="522"/>
        <v>0</v>
      </c>
      <c r="U1231" s="169"/>
      <c r="V1231" s="170" t="s">
        <v>2455</v>
      </c>
      <c r="W1231" s="169"/>
      <c r="X1231" s="160"/>
      <c r="Y1231" s="160"/>
      <c r="Z1231" s="160" t="s">
        <v>3112</v>
      </c>
      <c r="AA1231" s="171" t="s">
        <v>2463</v>
      </c>
    </row>
    <row r="1232" spans="1:27" s="172" customFormat="1" x14ac:dyDescent="0.35">
      <c r="A1232" s="157">
        <v>10</v>
      </c>
      <c r="B1232" s="158" t="s">
        <v>2280</v>
      </c>
      <c r="C1232" s="159" t="s">
        <v>39</v>
      </c>
      <c r="D1232" s="158" t="s">
        <v>2050</v>
      </c>
      <c r="E1232" s="173" t="s">
        <v>2272</v>
      </c>
      <c r="F1232" s="173" t="s">
        <v>2273</v>
      </c>
      <c r="G1232" s="173" t="s">
        <v>2281</v>
      </c>
      <c r="H1232" s="174" t="s">
        <v>50</v>
      </c>
      <c r="I1232" s="175" t="s">
        <v>1451</v>
      </c>
      <c r="J1232" s="175"/>
      <c r="K1232" s="175" t="s">
        <v>45</v>
      </c>
      <c r="L1232" s="163" t="s">
        <v>2453</v>
      </c>
      <c r="M1232" s="163">
        <v>1</v>
      </c>
      <c r="N1232" s="46">
        <v>27.53</v>
      </c>
      <c r="O1232" s="47">
        <f t="shared" si="534"/>
        <v>2336.1958</v>
      </c>
      <c r="P1232" s="164">
        <f t="shared" si="535"/>
        <v>27.53</v>
      </c>
      <c r="Q1232" s="165">
        <f t="shared" si="536"/>
        <v>2336.1958</v>
      </c>
      <c r="R1232" s="166"/>
      <c r="S1232" s="167">
        <f t="shared" si="521"/>
        <v>0</v>
      </c>
      <c r="T1232" s="168">
        <f t="shared" si="522"/>
        <v>0</v>
      </c>
      <c r="U1232" s="169"/>
      <c r="V1232" s="170" t="s">
        <v>2455</v>
      </c>
      <c r="W1232" s="169" t="s">
        <v>2487</v>
      </c>
      <c r="X1232" s="160"/>
      <c r="Y1232" s="160"/>
      <c r="Z1232" s="160" t="s">
        <v>3155</v>
      </c>
      <c r="AA1232" s="171" t="s">
        <v>2463</v>
      </c>
    </row>
    <row r="1233" spans="1:27" s="172" customFormat="1" x14ac:dyDescent="0.35">
      <c r="A1233" s="157">
        <v>10</v>
      </c>
      <c r="B1233" s="158" t="s">
        <v>2282</v>
      </c>
      <c r="C1233" s="159" t="s">
        <v>39</v>
      </c>
      <c r="D1233" s="158" t="s">
        <v>2050</v>
      </c>
      <c r="E1233" s="160" t="s">
        <v>2272</v>
      </c>
      <c r="F1233" s="160" t="s">
        <v>2273</v>
      </c>
      <c r="G1233" s="160" t="s">
        <v>2283</v>
      </c>
      <c r="H1233" s="161" t="s">
        <v>43</v>
      </c>
      <c r="I1233" s="162" t="s">
        <v>45</v>
      </c>
      <c r="J1233" s="162"/>
      <c r="K1233" s="162" t="s">
        <v>45</v>
      </c>
      <c r="L1233" s="163" t="s">
        <v>2453</v>
      </c>
      <c r="M1233" s="163">
        <v>1</v>
      </c>
      <c r="N1233" s="46">
        <v>29.71</v>
      </c>
      <c r="O1233" s="47">
        <f t="shared" si="534"/>
        <v>2521.1905999999999</v>
      </c>
      <c r="P1233" s="164">
        <f t="shared" si="535"/>
        <v>29.71</v>
      </c>
      <c r="Q1233" s="165">
        <f t="shared" si="536"/>
        <v>2521.1905999999999</v>
      </c>
      <c r="R1233" s="166"/>
      <c r="S1233" s="167">
        <f t="shared" si="521"/>
        <v>0</v>
      </c>
      <c r="T1233" s="168">
        <f t="shared" si="522"/>
        <v>0</v>
      </c>
      <c r="U1233" s="169"/>
      <c r="V1233" s="170" t="s">
        <v>2455</v>
      </c>
      <c r="W1233" s="169"/>
      <c r="X1233" s="160"/>
      <c r="Y1233" s="160"/>
      <c r="Z1233" s="160"/>
      <c r="AA1233" s="171" t="s">
        <v>2463</v>
      </c>
    </row>
    <row r="1234" spans="1:27" s="126" customFormat="1" hidden="1" x14ac:dyDescent="0.35">
      <c r="A1234" s="144">
        <v>0</v>
      </c>
      <c r="B1234" s="109" t="s">
        <v>2284</v>
      </c>
      <c r="C1234" s="110" t="s">
        <v>208</v>
      </c>
      <c r="D1234" s="109" t="s">
        <v>2050</v>
      </c>
      <c r="E1234" s="115" t="s">
        <v>2052</v>
      </c>
      <c r="F1234" s="115" t="s">
        <v>2273</v>
      </c>
      <c r="G1234" s="115" t="s">
        <v>2285</v>
      </c>
      <c r="H1234" s="116" t="s">
        <v>1363</v>
      </c>
      <c r="I1234" s="117" t="s">
        <v>45</v>
      </c>
      <c r="J1234" s="117"/>
      <c r="K1234" s="117" t="s">
        <v>45</v>
      </c>
      <c r="L1234" s="114" t="s">
        <v>2452</v>
      </c>
      <c r="M1234" s="114">
        <v>1</v>
      </c>
      <c r="N1234" s="49">
        <f t="shared" ref="N1234:N1241" si="537">O1234/$R$8</f>
        <v>6.9879802026867779</v>
      </c>
      <c r="O1234" s="47">
        <v>593</v>
      </c>
      <c r="P1234" s="130">
        <f t="shared" si="535"/>
        <v>6.9879802026867779</v>
      </c>
      <c r="Q1234" s="131">
        <f t="shared" si="536"/>
        <v>593</v>
      </c>
      <c r="R1234" s="120"/>
      <c r="S1234" s="121">
        <f t="shared" si="521"/>
        <v>0</v>
      </c>
      <c r="T1234" s="122">
        <f t="shared" si="522"/>
        <v>0</v>
      </c>
      <c r="U1234" s="123" t="s">
        <v>36</v>
      </c>
      <c r="V1234" s="124" t="s">
        <v>2455</v>
      </c>
      <c r="W1234" s="123"/>
      <c r="X1234" s="115"/>
      <c r="Y1234" s="115"/>
      <c r="Z1234" s="115" t="s">
        <v>3113</v>
      </c>
      <c r="AA1234" s="147" t="s">
        <v>2463</v>
      </c>
    </row>
    <row r="1235" spans="1:27" s="126" customFormat="1" hidden="1" x14ac:dyDescent="0.35">
      <c r="A1235" s="144">
        <v>0</v>
      </c>
      <c r="B1235" s="109" t="s">
        <v>2286</v>
      </c>
      <c r="C1235" s="127" t="s">
        <v>208</v>
      </c>
      <c r="D1235" s="109" t="s">
        <v>2050</v>
      </c>
      <c r="E1235" s="115" t="s">
        <v>2052</v>
      </c>
      <c r="F1235" s="115" t="s">
        <v>2273</v>
      </c>
      <c r="G1235" s="115" t="s">
        <v>2287</v>
      </c>
      <c r="H1235" s="116" t="s">
        <v>1363</v>
      </c>
      <c r="I1235" s="117" t="s">
        <v>45</v>
      </c>
      <c r="J1235" s="117"/>
      <c r="K1235" s="117" t="s">
        <v>45</v>
      </c>
      <c r="L1235" s="114" t="s">
        <v>2452</v>
      </c>
      <c r="M1235" s="114">
        <v>1</v>
      </c>
      <c r="N1235" s="151">
        <f t="shared" si="537"/>
        <v>6.9879802026867779</v>
      </c>
      <c r="O1235" s="149">
        <v>593</v>
      </c>
      <c r="P1235" s="135">
        <f t="shared" si="535"/>
        <v>6.9879802026867779</v>
      </c>
      <c r="Q1235" s="136">
        <f t="shared" si="536"/>
        <v>593</v>
      </c>
      <c r="R1235" s="120"/>
      <c r="S1235" s="121">
        <f t="shared" si="521"/>
        <v>0</v>
      </c>
      <c r="T1235" s="122">
        <f t="shared" si="522"/>
        <v>0</v>
      </c>
      <c r="U1235" s="129" t="s">
        <v>36</v>
      </c>
      <c r="V1235" s="124" t="s">
        <v>2455</v>
      </c>
      <c r="W1235" s="129"/>
      <c r="X1235" s="115"/>
      <c r="Y1235" s="115"/>
      <c r="Z1235" s="115" t="s">
        <v>3114</v>
      </c>
      <c r="AA1235" s="125" t="s">
        <v>2463</v>
      </c>
    </row>
    <row r="1236" spans="1:27" s="126" customFormat="1" hidden="1" x14ac:dyDescent="0.35">
      <c r="A1236" s="144">
        <v>0</v>
      </c>
      <c r="B1236" s="109" t="s">
        <v>2288</v>
      </c>
      <c r="C1236" s="110" t="s">
        <v>208</v>
      </c>
      <c r="D1236" s="109" t="s">
        <v>2050</v>
      </c>
      <c r="E1236" s="115" t="s">
        <v>2052</v>
      </c>
      <c r="F1236" s="115" t="s">
        <v>2273</v>
      </c>
      <c r="G1236" s="115" t="s">
        <v>2289</v>
      </c>
      <c r="H1236" s="116" t="s">
        <v>1363</v>
      </c>
      <c r="I1236" s="117" t="s">
        <v>45</v>
      </c>
      <c r="J1236" s="117"/>
      <c r="K1236" s="117" t="s">
        <v>45</v>
      </c>
      <c r="L1236" s="114" t="s">
        <v>2452</v>
      </c>
      <c r="M1236" s="114">
        <v>1</v>
      </c>
      <c r="N1236" s="150">
        <f t="shared" si="537"/>
        <v>6.9879802026867779</v>
      </c>
      <c r="O1236" s="149">
        <v>593</v>
      </c>
      <c r="P1236" s="130">
        <f t="shared" si="535"/>
        <v>6.9879802026867779</v>
      </c>
      <c r="Q1236" s="131">
        <f t="shared" si="536"/>
        <v>593</v>
      </c>
      <c r="R1236" s="120"/>
      <c r="S1236" s="121">
        <f t="shared" si="521"/>
        <v>0</v>
      </c>
      <c r="T1236" s="122">
        <f t="shared" si="522"/>
        <v>0</v>
      </c>
      <c r="U1236" s="123" t="s">
        <v>36</v>
      </c>
      <c r="V1236" s="124" t="s">
        <v>2455</v>
      </c>
      <c r="W1236" s="114"/>
      <c r="X1236" s="115"/>
      <c r="Y1236" s="115"/>
      <c r="Z1236" s="115" t="s">
        <v>3115</v>
      </c>
      <c r="AA1236" s="125" t="s">
        <v>2463</v>
      </c>
    </row>
    <row r="1237" spans="1:27" s="126" customFormat="1" hidden="1" x14ac:dyDescent="0.35">
      <c r="A1237" s="144">
        <v>0</v>
      </c>
      <c r="B1237" s="109" t="s">
        <v>3313</v>
      </c>
      <c r="C1237" s="127" t="s">
        <v>208</v>
      </c>
      <c r="D1237" s="109" t="s">
        <v>2050</v>
      </c>
      <c r="E1237" s="132" t="s">
        <v>2052</v>
      </c>
      <c r="F1237" s="132" t="s">
        <v>2273</v>
      </c>
      <c r="G1237" s="132" t="s">
        <v>3472</v>
      </c>
      <c r="H1237" s="133" t="s">
        <v>314</v>
      </c>
      <c r="I1237" s="134"/>
      <c r="J1237" s="134"/>
      <c r="K1237" s="134"/>
      <c r="L1237" s="114" t="s">
        <v>2452</v>
      </c>
      <c r="M1237" s="114">
        <v>1</v>
      </c>
      <c r="N1237" s="151">
        <f t="shared" si="537"/>
        <v>6.9879802026867779</v>
      </c>
      <c r="O1237" s="149">
        <v>593</v>
      </c>
      <c r="P1237" s="135">
        <f t="shared" si="535"/>
        <v>6.9879802026867779</v>
      </c>
      <c r="Q1237" s="136">
        <f t="shared" si="536"/>
        <v>593</v>
      </c>
      <c r="R1237" s="120"/>
      <c r="S1237" s="121">
        <f t="shared" si="521"/>
        <v>0</v>
      </c>
      <c r="T1237" s="122">
        <f t="shared" si="522"/>
        <v>0</v>
      </c>
      <c r="U1237" s="129"/>
      <c r="V1237" s="124" t="s">
        <v>2455</v>
      </c>
      <c r="W1237" s="129"/>
      <c r="X1237" s="115"/>
      <c r="Y1237" s="115"/>
      <c r="Z1237" s="115"/>
      <c r="AA1237" s="125" t="s">
        <v>2463</v>
      </c>
    </row>
    <row r="1238" spans="1:27" s="126" customFormat="1" hidden="1" x14ac:dyDescent="0.35">
      <c r="A1238" s="144">
        <v>0</v>
      </c>
      <c r="B1238" s="109" t="s">
        <v>3314</v>
      </c>
      <c r="C1238" s="127" t="s">
        <v>208</v>
      </c>
      <c r="D1238" s="109" t="s">
        <v>2050</v>
      </c>
      <c r="E1238" s="132" t="s">
        <v>2052</v>
      </c>
      <c r="F1238" s="132" t="s">
        <v>2273</v>
      </c>
      <c r="G1238" s="132" t="s">
        <v>3473</v>
      </c>
      <c r="H1238" s="133" t="s">
        <v>1363</v>
      </c>
      <c r="I1238" s="134"/>
      <c r="J1238" s="134"/>
      <c r="K1238" s="134"/>
      <c r="L1238" s="114" t="s">
        <v>2452</v>
      </c>
      <c r="M1238" s="114">
        <v>1</v>
      </c>
      <c r="N1238" s="151">
        <f t="shared" si="537"/>
        <v>6.9879802026867779</v>
      </c>
      <c r="O1238" s="149">
        <v>593</v>
      </c>
      <c r="P1238" s="135">
        <f t="shared" si="535"/>
        <v>6.9879802026867779</v>
      </c>
      <c r="Q1238" s="136">
        <f t="shared" si="536"/>
        <v>593</v>
      </c>
      <c r="R1238" s="120"/>
      <c r="S1238" s="121">
        <f t="shared" si="521"/>
        <v>0</v>
      </c>
      <c r="T1238" s="122">
        <f t="shared" si="522"/>
        <v>0</v>
      </c>
      <c r="U1238" s="129"/>
      <c r="V1238" s="124" t="s">
        <v>2455</v>
      </c>
      <c r="W1238" s="129"/>
      <c r="X1238" s="115"/>
      <c r="Y1238" s="115"/>
      <c r="Z1238" s="115"/>
      <c r="AA1238" s="125" t="s">
        <v>2463</v>
      </c>
    </row>
    <row r="1239" spans="1:27" s="126" customFormat="1" hidden="1" x14ac:dyDescent="0.35">
      <c r="A1239" s="144">
        <v>0</v>
      </c>
      <c r="B1239" s="109" t="s">
        <v>2290</v>
      </c>
      <c r="C1239" s="110" t="s">
        <v>208</v>
      </c>
      <c r="D1239" s="109" t="s">
        <v>2050</v>
      </c>
      <c r="E1239" s="115" t="s">
        <v>2052</v>
      </c>
      <c r="F1239" s="115" t="s">
        <v>2273</v>
      </c>
      <c r="G1239" s="115" t="s">
        <v>2291</v>
      </c>
      <c r="H1239" s="116" t="s">
        <v>1363</v>
      </c>
      <c r="I1239" s="117" t="s">
        <v>45</v>
      </c>
      <c r="J1239" s="117"/>
      <c r="K1239" s="117" t="s">
        <v>45</v>
      </c>
      <c r="L1239" s="114" t="s">
        <v>2452</v>
      </c>
      <c r="M1239" s="114">
        <v>1</v>
      </c>
      <c r="N1239" s="150">
        <f t="shared" si="537"/>
        <v>6.9879802026867779</v>
      </c>
      <c r="O1239" s="149">
        <v>593</v>
      </c>
      <c r="P1239" s="130">
        <f t="shared" si="535"/>
        <v>6.9879802026867779</v>
      </c>
      <c r="Q1239" s="131">
        <f t="shared" si="536"/>
        <v>593</v>
      </c>
      <c r="R1239" s="120"/>
      <c r="S1239" s="121">
        <f t="shared" si="521"/>
        <v>0</v>
      </c>
      <c r="T1239" s="122">
        <f t="shared" si="522"/>
        <v>0</v>
      </c>
      <c r="U1239" s="123" t="s">
        <v>36</v>
      </c>
      <c r="V1239" s="124" t="s">
        <v>2455</v>
      </c>
      <c r="W1239" s="114"/>
      <c r="X1239" s="115"/>
      <c r="Y1239" s="115"/>
      <c r="Z1239" s="115" t="s">
        <v>3116</v>
      </c>
      <c r="AA1239" s="125" t="s">
        <v>2463</v>
      </c>
    </row>
    <row r="1240" spans="1:27" s="172" customFormat="1" x14ac:dyDescent="0.35">
      <c r="A1240" s="157">
        <v>9</v>
      </c>
      <c r="B1240" s="158" t="s">
        <v>2292</v>
      </c>
      <c r="C1240" s="159" t="s">
        <v>208</v>
      </c>
      <c r="D1240" s="158" t="s">
        <v>2050</v>
      </c>
      <c r="E1240" s="160" t="s">
        <v>2052</v>
      </c>
      <c r="F1240" s="160" t="s">
        <v>2273</v>
      </c>
      <c r="G1240" s="160" t="s">
        <v>2293</v>
      </c>
      <c r="H1240" s="161" t="s">
        <v>1363</v>
      </c>
      <c r="I1240" s="162" t="s">
        <v>45</v>
      </c>
      <c r="J1240" s="162"/>
      <c r="K1240" s="162" t="s">
        <v>45</v>
      </c>
      <c r="L1240" s="163" t="s">
        <v>2452</v>
      </c>
      <c r="M1240" s="163">
        <v>1</v>
      </c>
      <c r="N1240" s="49">
        <f t="shared" si="537"/>
        <v>6.9879802026867779</v>
      </c>
      <c r="O1240" s="47">
        <v>593</v>
      </c>
      <c r="P1240" s="176">
        <f t="shared" si="535"/>
        <v>6.9879802026867779</v>
      </c>
      <c r="Q1240" s="177">
        <f t="shared" si="536"/>
        <v>593</v>
      </c>
      <c r="R1240" s="166"/>
      <c r="S1240" s="167">
        <f t="shared" si="521"/>
        <v>0</v>
      </c>
      <c r="T1240" s="168">
        <f t="shared" si="522"/>
        <v>0</v>
      </c>
      <c r="U1240" s="169" t="s">
        <v>36</v>
      </c>
      <c r="V1240" s="170" t="s">
        <v>2455</v>
      </c>
      <c r="W1240" s="169"/>
      <c r="X1240" s="160"/>
      <c r="Y1240" s="160"/>
      <c r="Z1240" s="160" t="s">
        <v>3117</v>
      </c>
      <c r="AA1240" s="171" t="s">
        <v>2463</v>
      </c>
    </row>
    <row r="1241" spans="1:27" s="172" customFormat="1" x14ac:dyDescent="0.35">
      <c r="A1241" s="157">
        <v>11</v>
      </c>
      <c r="B1241" s="158" t="s">
        <v>2294</v>
      </c>
      <c r="C1241" s="159" t="s">
        <v>208</v>
      </c>
      <c r="D1241" s="158" t="s">
        <v>2050</v>
      </c>
      <c r="E1241" s="160" t="s">
        <v>2295</v>
      </c>
      <c r="F1241" s="160" t="s">
        <v>2296</v>
      </c>
      <c r="G1241" s="160" t="s">
        <v>2297</v>
      </c>
      <c r="H1241" s="161" t="s">
        <v>1363</v>
      </c>
      <c r="I1241" s="162" t="s">
        <v>45</v>
      </c>
      <c r="J1241" s="162"/>
      <c r="K1241" s="162" t="s">
        <v>45</v>
      </c>
      <c r="L1241" s="163" t="s">
        <v>2452</v>
      </c>
      <c r="M1241" s="163">
        <v>1</v>
      </c>
      <c r="N1241" s="49">
        <f t="shared" si="537"/>
        <v>6.9879802026867779</v>
      </c>
      <c r="O1241" s="47">
        <v>593</v>
      </c>
      <c r="P1241" s="176">
        <f t="shared" si="535"/>
        <v>6.9879802026867779</v>
      </c>
      <c r="Q1241" s="177">
        <f t="shared" si="536"/>
        <v>593</v>
      </c>
      <c r="R1241" s="166"/>
      <c r="S1241" s="167">
        <f t="shared" si="521"/>
        <v>0</v>
      </c>
      <c r="T1241" s="168">
        <f t="shared" si="522"/>
        <v>0</v>
      </c>
      <c r="U1241" s="169" t="s">
        <v>36</v>
      </c>
      <c r="V1241" s="170" t="s">
        <v>2455</v>
      </c>
      <c r="W1241" s="169"/>
      <c r="X1241" s="160"/>
      <c r="Y1241" s="160"/>
      <c r="Z1241" s="160" t="s">
        <v>3118</v>
      </c>
      <c r="AA1241" s="171" t="s">
        <v>2463</v>
      </c>
    </row>
    <row r="1242" spans="1:27" s="172" customFormat="1" x14ac:dyDescent="0.35">
      <c r="A1242" s="157">
        <v>10</v>
      </c>
      <c r="B1242" s="158" t="s">
        <v>2298</v>
      </c>
      <c r="C1242" s="159" t="s">
        <v>39</v>
      </c>
      <c r="D1242" s="158" t="s">
        <v>2050</v>
      </c>
      <c r="E1242" s="173" t="s">
        <v>2299</v>
      </c>
      <c r="F1242" s="173" t="s">
        <v>2300</v>
      </c>
      <c r="G1242" s="173" t="s">
        <v>2301</v>
      </c>
      <c r="H1242" s="174" t="s">
        <v>64</v>
      </c>
      <c r="I1242" s="175" t="s">
        <v>45</v>
      </c>
      <c r="J1242" s="175"/>
      <c r="K1242" s="175" t="s">
        <v>94</v>
      </c>
      <c r="L1242" s="163" t="s">
        <v>2453</v>
      </c>
      <c r="M1242" s="163">
        <v>5</v>
      </c>
      <c r="N1242" s="46">
        <v>18.200000000000003</v>
      </c>
      <c r="O1242" s="47">
        <f>N1242*$R$8</f>
        <v>1544.4520000000002</v>
      </c>
      <c r="P1242" s="164">
        <f t="shared" ref="P1242:P1244" si="538">IF($R$9="-",N1242,IF($R$9="в кассу предприятия",N1242,IF($R$9="на р/счет.",N1242*1.075,"-")))</f>
        <v>18.200000000000003</v>
      </c>
      <c r="Q1242" s="165">
        <f t="shared" ref="Q1242:Q1244" si="539">IF($R$9="-",O1242,IF($R$9="в кассу предприятия",O1242,IF($R$9="на р/счет.",O1242*1.075,"-")))</f>
        <v>1544.4520000000002</v>
      </c>
      <c r="R1242" s="166"/>
      <c r="S1242" s="167">
        <f t="shared" si="521"/>
        <v>0</v>
      </c>
      <c r="T1242" s="168">
        <f t="shared" si="522"/>
        <v>0</v>
      </c>
      <c r="U1242" s="169"/>
      <c r="V1242" s="170" t="s">
        <v>2455</v>
      </c>
      <c r="W1242" s="169" t="s">
        <v>2487</v>
      </c>
      <c r="X1242" s="173" t="s">
        <v>2464</v>
      </c>
      <c r="Y1242" s="160" t="s">
        <v>3161</v>
      </c>
      <c r="Z1242" s="160" t="s">
        <v>3156</v>
      </c>
      <c r="AA1242" s="171" t="s">
        <v>2463</v>
      </c>
    </row>
    <row r="1243" spans="1:27" s="172" customFormat="1" x14ac:dyDescent="0.35">
      <c r="A1243" s="157">
        <v>6</v>
      </c>
      <c r="B1243" s="158" t="s">
        <v>2302</v>
      </c>
      <c r="C1243" s="159" t="s">
        <v>208</v>
      </c>
      <c r="D1243" s="158" t="s">
        <v>2050</v>
      </c>
      <c r="E1243" s="160" t="s">
        <v>2299</v>
      </c>
      <c r="F1243" s="160" t="s">
        <v>2300</v>
      </c>
      <c r="G1243" s="160" t="s">
        <v>2303</v>
      </c>
      <c r="H1243" s="161" t="s">
        <v>368</v>
      </c>
      <c r="I1243" s="162" t="s">
        <v>45</v>
      </c>
      <c r="J1243" s="162"/>
      <c r="K1243" s="162" t="s">
        <v>45</v>
      </c>
      <c r="L1243" s="163" t="s">
        <v>2452</v>
      </c>
      <c r="M1243" s="163">
        <v>5</v>
      </c>
      <c r="N1243" s="151">
        <f t="shared" ref="N1243:N1244" si="540">O1243/$R$8</f>
        <v>1.7558331369314164</v>
      </c>
      <c r="O1243" s="149">
        <v>149</v>
      </c>
      <c r="P1243" s="176">
        <f t="shared" si="538"/>
        <v>1.7558331369314164</v>
      </c>
      <c r="Q1243" s="177">
        <f t="shared" si="539"/>
        <v>149</v>
      </c>
      <c r="R1243" s="166"/>
      <c r="S1243" s="167">
        <f t="shared" si="521"/>
        <v>0</v>
      </c>
      <c r="T1243" s="168">
        <f t="shared" si="522"/>
        <v>0</v>
      </c>
      <c r="U1243" s="169" t="s">
        <v>36</v>
      </c>
      <c r="V1243" s="170" t="s">
        <v>2455</v>
      </c>
      <c r="W1243" s="169"/>
      <c r="X1243" s="160"/>
      <c r="Y1243" s="160"/>
      <c r="Z1243" s="160" t="s">
        <v>3119</v>
      </c>
      <c r="AA1243" s="171" t="s">
        <v>2463</v>
      </c>
    </row>
    <row r="1244" spans="1:27" s="126" customFormat="1" hidden="1" x14ac:dyDescent="0.35">
      <c r="A1244" s="144">
        <v>0</v>
      </c>
      <c r="B1244" s="109" t="s">
        <v>2304</v>
      </c>
      <c r="C1244" s="110" t="s">
        <v>208</v>
      </c>
      <c r="D1244" s="109" t="s">
        <v>2050</v>
      </c>
      <c r="E1244" s="115" t="s">
        <v>2305</v>
      </c>
      <c r="F1244" s="115" t="s">
        <v>2306</v>
      </c>
      <c r="G1244" s="115" t="s">
        <v>45</v>
      </c>
      <c r="H1244" s="116" t="s">
        <v>64</v>
      </c>
      <c r="I1244" s="117" t="s">
        <v>45</v>
      </c>
      <c r="J1244" s="117"/>
      <c r="K1244" s="117" t="s">
        <v>45</v>
      </c>
      <c r="L1244" s="114" t="s">
        <v>2452</v>
      </c>
      <c r="M1244" s="114">
        <v>5</v>
      </c>
      <c r="N1244" s="150">
        <f t="shared" si="540"/>
        <v>2.3450388875795429</v>
      </c>
      <c r="O1244" s="149">
        <v>199</v>
      </c>
      <c r="P1244" s="130">
        <f t="shared" si="538"/>
        <v>2.3450388875795429</v>
      </c>
      <c r="Q1244" s="131">
        <f t="shared" si="539"/>
        <v>199</v>
      </c>
      <c r="R1244" s="120"/>
      <c r="S1244" s="121">
        <f t="shared" si="521"/>
        <v>0</v>
      </c>
      <c r="T1244" s="122">
        <f t="shared" si="522"/>
        <v>0</v>
      </c>
      <c r="U1244" s="123" t="s">
        <v>36</v>
      </c>
      <c r="V1244" s="124" t="s">
        <v>2455</v>
      </c>
      <c r="W1244" s="114"/>
      <c r="X1244" s="115"/>
      <c r="Y1244" s="115"/>
      <c r="Z1244" s="115"/>
      <c r="AA1244" s="125" t="s">
        <v>2463</v>
      </c>
    </row>
    <row r="1245" spans="1:27" s="172" customFormat="1" x14ac:dyDescent="0.35">
      <c r="A1245" s="157">
        <v>9</v>
      </c>
      <c r="B1245" s="158" t="s">
        <v>2307</v>
      </c>
      <c r="C1245" s="159" t="s">
        <v>39</v>
      </c>
      <c r="D1245" s="158" t="s">
        <v>2050</v>
      </c>
      <c r="E1245" s="173" t="s">
        <v>2305</v>
      </c>
      <c r="F1245" s="173" t="s">
        <v>2306</v>
      </c>
      <c r="G1245" s="173" t="s">
        <v>2308</v>
      </c>
      <c r="H1245" s="174" t="s">
        <v>64</v>
      </c>
      <c r="I1245" s="175" t="s">
        <v>45</v>
      </c>
      <c r="J1245" s="175"/>
      <c r="K1245" s="175" t="s">
        <v>94</v>
      </c>
      <c r="L1245" s="163" t="s">
        <v>2453</v>
      </c>
      <c r="M1245" s="163">
        <v>5</v>
      </c>
      <c r="N1245" s="46">
        <v>14.25</v>
      </c>
      <c r="O1245" s="47">
        <f>N1245*$R$8</f>
        <v>1209.2549999999999</v>
      </c>
      <c r="P1245" s="164">
        <f t="shared" ref="P1245" si="541">IF($R$9="-",N1245,IF($R$9="в кассу предприятия",N1245,IF($R$9="на р/счет.",N1245*1.075,"-")))</f>
        <v>14.25</v>
      </c>
      <c r="Q1245" s="165">
        <f t="shared" ref="Q1245" si="542">IF($R$9="-",O1245,IF($R$9="в кассу предприятия",O1245,IF($R$9="на р/счет.",O1245*1.075,"-")))</f>
        <v>1209.2549999999999</v>
      </c>
      <c r="R1245" s="166"/>
      <c r="S1245" s="167">
        <f t="shared" ref="S1245:S1290" si="543">IF($R$9="","-",P1245*R1245)</f>
        <v>0</v>
      </c>
      <c r="T1245" s="168">
        <f t="shared" ref="T1245:T1290" si="544">IF($R$9="","-",Q1245*R1245)</f>
        <v>0</v>
      </c>
      <c r="U1245" s="169"/>
      <c r="V1245" s="170" t="s">
        <v>2455</v>
      </c>
      <c r="W1245" s="169"/>
      <c r="X1245" s="173" t="s">
        <v>2464</v>
      </c>
      <c r="Y1245" s="160" t="s">
        <v>3161</v>
      </c>
      <c r="Z1245" s="160" t="s">
        <v>3120</v>
      </c>
      <c r="AA1245" s="171" t="s">
        <v>2463</v>
      </c>
    </row>
    <row r="1246" spans="1:27" s="126" customFormat="1" hidden="1" x14ac:dyDescent="0.35">
      <c r="A1246" s="144">
        <v>0</v>
      </c>
      <c r="B1246" s="109" t="s">
        <v>2309</v>
      </c>
      <c r="C1246" s="110" t="s">
        <v>208</v>
      </c>
      <c r="D1246" s="109" t="s">
        <v>2050</v>
      </c>
      <c r="E1246" s="115" t="s">
        <v>2305</v>
      </c>
      <c r="F1246" s="115" t="s">
        <v>2306</v>
      </c>
      <c r="G1246" s="115" t="s">
        <v>2310</v>
      </c>
      <c r="H1246" s="116" t="s">
        <v>368</v>
      </c>
      <c r="I1246" s="117" t="s">
        <v>45</v>
      </c>
      <c r="J1246" s="117"/>
      <c r="K1246" s="117" t="s">
        <v>45</v>
      </c>
      <c r="L1246" s="114" t="s">
        <v>2452</v>
      </c>
      <c r="M1246" s="114">
        <v>5</v>
      </c>
      <c r="N1246" s="151">
        <f>O1246/$R$8</f>
        <v>1.7558331369314164</v>
      </c>
      <c r="O1246" s="149">
        <v>149</v>
      </c>
      <c r="P1246" s="130">
        <f>IF($R$9="-",N1246,IF($R$9="в кассу предприятия",N1246,IF($R$9="на р/счет.",N1246*1.075,"-")))</f>
        <v>1.7558331369314164</v>
      </c>
      <c r="Q1246" s="131">
        <f>IF($R$9="-",O1246,IF($R$9="в кассу предприятия",O1246,IF($R$9="на р/счет.",O1246*1.075,"-")))</f>
        <v>149</v>
      </c>
      <c r="R1246" s="120"/>
      <c r="S1246" s="121">
        <f t="shared" si="543"/>
        <v>0</v>
      </c>
      <c r="T1246" s="122">
        <f t="shared" si="544"/>
        <v>0</v>
      </c>
      <c r="U1246" s="123" t="s">
        <v>36</v>
      </c>
      <c r="V1246" s="124" t="s">
        <v>2455</v>
      </c>
      <c r="W1246" s="123"/>
      <c r="X1246" s="115"/>
      <c r="Y1246" s="115"/>
      <c r="Z1246" s="115" t="s">
        <v>3120</v>
      </c>
      <c r="AA1246" s="125" t="s">
        <v>2463</v>
      </c>
    </row>
    <row r="1247" spans="1:27" s="126" customFormat="1" hidden="1" x14ac:dyDescent="0.35">
      <c r="A1247" s="144">
        <v>0</v>
      </c>
      <c r="B1247" s="109" t="s">
        <v>2311</v>
      </c>
      <c r="C1247" s="127" t="s">
        <v>39</v>
      </c>
      <c r="D1247" s="109" t="s">
        <v>2050</v>
      </c>
      <c r="E1247" s="132" t="s">
        <v>2312</v>
      </c>
      <c r="F1247" s="132" t="s">
        <v>2313</v>
      </c>
      <c r="G1247" s="132" t="s">
        <v>2314</v>
      </c>
      <c r="H1247" s="133" t="s">
        <v>64</v>
      </c>
      <c r="I1247" s="134" t="s">
        <v>45</v>
      </c>
      <c r="J1247" s="134"/>
      <c r="K1247" s="134" t="s">
        <v>59</v>
      </c>
      <c r="L1247" s="114" t="s">
        <v>2453</v>
      </c>
      <c r="M1247" s="114">
        <v>5</v>
      </c>
      <c r="N1247" s="148">
        <v>17.53</v>
      </c>
      <c r="O1247" s="149">
        <f>N1247*$R$8</f>
        <v>1487.5958000000001</v>
      </c>
      <c r="P1247" s="128">
        <f t="shared" ref="P1247:P1262" si="545">IF($R$9="-",N1247,IF($R$9="в кассу предприятия",N1247,IF($R$9="на р/счет.",N1247*1.075,"-")))</f>
        <v>17.53</v>
      </c>
      <c r="Q1247" s="119">
        <f t="shared" ref="Q1247:Q1262" si="546">IF($R$9="-",O1247,IF($R$9="в кассу предприятия",O1247,IF($R$9="на р/счет.",O1247*1.075,"-")))</f>
        <v>1487.5958000000001</v>
      </c>
      <c r="R1247" s="120"/>
      <c r="S1247" s="121">
        <f t="shared" si="543"/>
        <v>0</v>
      </c>
      <c r="T1247" s="122">
        <f t="shared" si="544"/>
        <v>0</v>
      </c>
      <c r="U1247" s="129"/>
      <c r="V1247" s="124" t="s">
        <v>2455</v>
      </c>
      <c r="W1247" s="129" t="s">
        <v>2487</v>
      </c>
      <c r="X1247" s="132" t="s">
        <v>2464</v>
      </c>
      <c r="Y1247" s="115" t="s">
        <v>3161</v>
      </c>
      <c r="Z1247" s="115" t="s">
        <v>3121</v>
      </c>
      <c r="AA1247" s="125" t="s">
        <v>2463</v>
      </c>
    </row>
    <row r="1248" spans="1:27" s="172" customFormat="1" x14ac:dyDescent="0.35">
      <c r="A1248" s="157">
        <v>25</v>
      </c>
      <c r="B1248" s="158" t="s">
        <v>2315</v>
      </c>
      <c r="C1248" s="159" t="s">
        <v>208</v>
      </c>
      <c r="D1248" s="158" t="s">
        <v>2050</v>
      </c>
      <c r="E1248" s="160" t="s">
        <v>2312</v>
      </c>
      <c r="F1248" s="160" t="s">
        <v>2313</v>
      </c>
      <c r="G1248" s="160" t="s">
        <v>2316</v>
      </c>
      <c r="H1248" s="161" t="s">
        <v>64</v>
      </c>
      <c r="I1248" s="162" t="s">
        <v>45</v>
      </c>
      <c r="J1248" s="162"/>
      <c r="K1248" s="162" t="s">
        <v>45</v>
      </c>
      <c r="L1248" s="163" t="s">
        <v>2452</v>
      </c>
      <c r="M1248" s="163">
        <v>5</v>
      </c>
      <c r="N1248" s="49">
        <f t="shared" ref="N1248:N1262" si="547">O1248/$R$8</f>
        <v>3.0520857883572945</v>
      </c>
      <c r="O1248" s="47">
        <v>259</v>
      </c>
      <c r="P1248" s="176">
        <f t="shared" si="545"/>
        <v>3.0520857883572945</v>
      </c>
      <c r="Q1248" s="177">
        <f t="shared" si="546"/>
        <v>259</v>
      </c>
      <c r="R1248" s="166"/>
      <c r="S1248" s="167">
        <f t="shared" si="543"/>
        <v>0</v>
      </c>
      <c r="T1248" s="168">
        <f t="shared" si="544"/>
        <v>0</v>
      </c>
      <c r="U1248" s="169" t="s">
        <v>36</v>
      </c>
      <c r="V1248" s="170" t="s">
        <v>2455</v>
      </c>
      <c r="W1248" s="169"/>
      <c r="X1248" s="160"/>
      <c r="Y1248" s="160"/>
      <c r="Z1248" s="160" t="s">
        <v>3122</v>
      </c>
      <c r="AA1248" s="171" t="s">
        <v>2463</v>
      </c>
    </row>
    <row r="1249" spans="1:27" s="172" customFormat="1" x14ac:dyDescent="0.35">
      <c r="A1249" s="157">
        <v>75</v>
      </c>
      <c r="B1249" s="158" t="s">
        <v>2317</v>
      </c>
      <c r="C1249" s="159" t="s">
        <v>208</v>
      </c>
      <c r="D1249" s="158" t="s">
        <v>2050</v>
      </c>
      <c r="E1249" s="160" t="s">
        <v>2312</v>
      </c>
      <c r="F1249" s="160" t="s">
        <v>2313</v>
      </c>
      <c r="G1249" s="160" t="s">
        <v>2318</v>
      </c>
      <c r="H1249" s="161" t="s">
        <v>64</v>
      </c>
      <c r="I1249" s="162" t="s">
        <v>45</v>
      </c>
      <c r="J1249" s="162"/>
      <c r="K1249" s="162" t="s">
        <v>45</v>
      </c>
      <c r="L1249" s="163" t="s">
        <v>2452</v>
      </c>
      <c r="M1249" s="163">
        <v>5</v>
      </c>
      <c r="N1249" s="49">
        <f t="shared" si="547"/>
        <v>5.4206929059627624</v>
      </c>
      <c r="O1249" s="47">
        <v>460</v>
      </c>
      <c r="P1249" s="176">
        <f t="shared" si="545"/>
        <v>5.4206929059627624</v>
      </c>
      <c r="Q1249" s="177">
        <f t="shared" si="546"/>
        <v>460</v>
      </c>
      <c r="R1249" s="166"/>
      <c r="S1249" s="167">
        <f t="shared" si="543"/>
        <v>0</v>
      </c>
      <c r="T1249" s="168">
        <f t="shared" si="544"/>
        <v>0</v>
      </c>
      <c r="U1249" s="169" t="s">
        <v>36</v>
      </c>
      <c r="V1249" s="170" t="s">
        <v>2455</v>
      </c>
      <c r="W1249" s="169"/>
      <c r="X1249" s="160"/>
      <c r="Y1249" s="160"/>
      <c r="Z1249" s="160" t="s">
        <v>3123</v>
      </c>
      <c r="AA1249" s="171" t="s">
        <v>2463</v>
      </c>
    </row>
    <row r="1250" spans="1:27" s="172" customFormat="1" x14ac:dyDescent="0.35">
      <c r="A1250" s="157">
        <v>19</v>
      </c>
      <c r="B1250" s="158" t="s">
        <v>2319</v>
      </c>
      <c r="C1250" s="159" t="s">
        <v>208</v>
      </c>
      <c r="D1250" s="158" t="s">
        <v>2050</v>
      </c>
      <c r="E1250" s="160" t="s">
        <v>2312</v>
      </c>
      <c r="F1250" s="160" t="s">
        <v>2313</v>
      </c>
      <c r="G1250" s="160" t="s">
        <v>2320</v>
      </c>
      <c r="H1250" s="161" t="s">
        <v>64</v>
      </c>
      <c r="I1250" s="162" t="s">
        <v>45</v>
      </c>
      <c r="J1250" s="162"/>
      <c r="K1250" s="162" t="s">
        <v>45</v>
      </c>
      <c r="L1250" s="163" t="s">
        <v>2452</v>
      </c>
      <c r="M1250" s="163">
        <v>5</v>
      </c>
      <c r="N1250" s="49">
        <f t="shared" si="547"/>
        <v>3.0520857883572945</v>
      </c>
      <c r="O1250" s="47">
        <v>259</v>
      </c>
      <c r="P1250" s="176">
        <f t="shared" si="545"/>
        <v>3.0520857883572945</v>
      </c>
      <c r="Q1250" s="177">
        <f t="shared" si="546"/>
        <v>259</v>
      </c>
      <c r="R1250" s="166"/>
      <c r="S1250" s="167">
        <f t="shared" si="543"/>
        <v>0</v>
      </c>
      <c r="T1250" s="168">
        <f t="shared" si="544"/>
        <v>0</v>
      </c>
      <c r="U1250" s="169" t="s">
        <v>36</v>
      </c>
      <c r="V1250" s="170" t="s">
        <v>2455</v>
      </c>
      <c r="W1250" s="169"/>
      <c r="X1250" s="160"/>
      <c r="Y1250" s="160"/>
      <c r="Z1250" s="160" t="s">
        <v>3124</v>
      </c>
      <c r="AA1250" s="171" t="s">
        <v>2463</v>
      </c>
    </row>
    <row r="1251" spans="1:27" s="172" customFormat="1" x14ac:dyDescent="0.35">
      <c r="A1251" s="157">
        <v>45</v>
      </c>
      <c r="B1251" s="158" t="s">
        <v>2321</v>
      </c>
      <c r="C1251" s="159" t="s">
        <v>208</v>
      </c>
      <c r="D1251" s="158" t="s">
        <v>2050</v>
      </c>
      <c r="E1251" s="160" t="s">
        <v>2312</v>
      </c>
      <c r="F1251" s="160" t="s">
        <v>2313</v>
      </c>
      <c r="G1251" s="160" t="s">
        <v>2322</v>
      </c>
      <c r="H1251" s="161" t="s">
        <v>64</v>
      </c>
      <c r="I1251" s="162" t="s">
        <v>45</v>
      </c>
      <c r="J1251" s="162"/>
      <c r="K1251" s="162" t="s">
        <v>45</v>
      </c>
      <c r="L1251" s="163" t="s">
        <v>2452</v>
      </c>
      <c r="M1251" s="163">
        <v>5</v>
      </c>
      <c r="N1251" s="49">
        <f t="shared" si="547"/>
        <v>3.0520857883572945</v>
      </c>
      <c r="O1251" s="47">
        <v>259</v>
      </c>
      <c r="P1251" s="176">
        <f t="shared" si="545"/>
        <v>3.0520857883572945</v>
      </c>
      <c r="Q1251" s="177">
        <f t="shared" si="546"/>
        <v>259</v>
      </c>
      <c r="R1251" s="166"/>
      <c r="S1251" s="167">
        <f t="shared" si="543"/>
        <v>0</v>
      </c>
      <c r="T1251" s="168">
        <f t="shared" si="544"/>
        <v>0</v>
      </c>
      <c r="U1251" s="169" t="s">
        <v>36</v>
      </c>
      <c r="V1251" s="170" t="s">
        <v>2455</v>
      </c>
      <c r="W1251" s="169"/>
      <c r="X1251" s="160"/>
      <c r="Y1251" s="160"/>
      <c r="Z1251" s="160" t="s">
        <v>3125</v>
      </c>
      <c r="AA1251" s="171" t="s">
        <v>2463</v>
      </c>
    </row>
    <row r="1252" spans="1:27" s="172" customFormat="1" x14ac:dyDescent="0.35">
      <c r="A1252" s="157">
        <v>27</v>
      </c>
      <c r="B1252" s="158" t="s">
        <v>2323</v>
      </c>
      <c r="C1252" s="159" t="s">
        <v>208</v>
      </c>
      <c r="D1252" s="158" t="s">
        <v>2050</v>
      </c>
      <c r="E1252" s="160" t="s">
        <v>2312</v>
      </c>
      <c r="F1252" s="160" t="s">
        <v>2313</v>
      </c>
      <c r="G1252" s="160" t="s">
        <v>2324</v>
      </c>
      <c r="H1252" s="161" t="s">
        <v>368</v>
      </c>
      <c r="I1252" s="162" t="s">
        <v>45</v>
      </c>
      <c r="J1252" s="162"/>
      <c r="K1252" s="162" t="s">
        <v>45</v>
      </c>
      <c r="L1252" s="163" t="s">
        <v>2452</v>
      </c>
      <c r="M1252" s="163">
        <v>5</v>
      </c>
      <c r="N1252" s="49">
        <f t="shared" si="547"/>
        <v>1.7558331369314164</v>
      </c>
      <c r="O1252" s="47">
        <v>149</v>
      </c>
      <c r="P1252" s="176">
        <f t="shared" si="545"/>
        <v>1.7558331369314164</v>
      </c>
      <c r="Q1252" s="177">
        <f t="shared" si="546"/>
        <v>149</v>
      </c>
      <c r="R1252" s="166"/>
      <c r="S1252" s="167">
        <f t="shared" si="543"/>
        <v>0</v>
      </c>
      <c r="T1252" s="168">
        <f t="shared" si="544"/>
        <v>0</v>
      </c>
      <c r="U1252" s="169" t="s">
        <v>36</v>
      </c>
      <c r="V1252" s="170" t="s">
        <v>2455</v>
      </c>
      <c r="W1252" s="169"/>
      <c r="X1252" s="160"/>
      <c r="Y1252" s="160"/>
      <c r="Z1252" s="160" t="s">
        <v>3126</v>
      </c>
      <c r="AA1252" s="171" t="s">
        <v>2463</v>
      </c>
    </row>
    <row r="1253" spans="1:27" s="126" customFormat="1" hidden="1" x14ac:dyDescent="0.35">
      <c r="A1253" s="144">
        <v>0</v>
      </c>
      <c r="B1253" s="109" t="s">
        <v>2325</v>
      </c>
      <c r="C1253" s="127" t="s">
        <v>208</v>
      </c>
      <c r="D1253" s="109" t="s">
        <v>2050</v>
      </c>
      <c r="E1253" s="115" t="s">
        <v>2312</v>
      </c>
      <c r="F1253" s="115" t="s">
        <v>2313</v>
      </c>
      <c r="G1253" s="115" t="s">
        <v>2326</v>
      </c>
      <c r="H1253" s="116" t="s">
        <v>64</v>
      </c>
      <c r="I1253" s="117" t="s">
        <v>45</v>
      </c>
      <c r="J1253" s="117"/>
      <c r="K1253" s="117" t="s">
        <v>45</v>
      </c>
      <c r="L1253" s="114" t="s">
        <v>2452</v>
      </c>
      <c r="M1253" s="114">
        <v>5</v>
      </c>
      <c r="N1253" s="151">
        <f t="shared" si="547"/>
        <v>3.0520857883572945</v>
      </c>
      <c r="O1253" s="149">
        <v>259</v>
      </c>
      <c r="P1253" s="135">
        <f t="shared" si="545"/>
        <v>3.0520857883572945</v>
      </c>
      <c r="Q1253" s="136">
        <f t="shared" si="546"/>
        <v>259</v>
      </c>
      <c r="R1253" s="120"/>
      <c r="S1253" s="121">
        <f t="shared" si="543"/>
        <v>0</v>
      </c>
      <c r="T1253" s="122">
        <f t="shared" si="544"/>
        <v>0</v>
      </c>
      <c r="U1253" s="129" t="s">
        <v>36</v>
      </c>
      <c r="V1253" s="124" t="s">
        <v>2455</v>
      </c>
      <c r="W1253" s="129"/>
      <c r="X1253" s="115"/>
      <c r="Y1253" s="115"/>
      <c r="Z1253" s="115" t="s">
        <v>3127</v>
      </c>
      <c r="AA1253" s="125" t="s">
        <v>2463</v>
      </c>
    </row>
    <row r="1254" spans="1:27" s="172" customFormat="1" x14ac:dyDescent="0.35">
      <c r="A1254" s="157">
        <v>61</v>
      </c>
      <c r="B1254" s="158" t="s">
        <v>2327</v>
      </c>
      <c r="C1254" s="159" t="s">
        <v>208</v>
      </c>
      <c r="D1254" s="158" t="s">
        <v>2050</v>
      </c>
      <c r="E1254" s="160" t="s">
        <v>2312</v>
      </c>
      <c r="F1254" s="160" t="s">
        <v>2313</v>
      </c>
      <c r="G1254" s="160" t="s">
        <v>2328</v>
      </c>
      <c r="H1254" s="161" t="s">
        <v>64</v>
      </c>
      <c r="I1254" s="162" t="s">
        <v>45</v>
      </c>
      <c r="J1254" s="162"/>
      <c r="K1254" s="162" t="s">
        <v>45</v>
      </c>
      <c r="L1254" s="163" t="s">
        <v>2452</v>
      </c>
      <c r="M1254" s="163">
        <v>5</v>
      </c>
      <c r="N1254" s="49">
        <f t="shared" si="547"/>
        <v>3.0520857883572945</v>
      </c>
      <c r="O1254" s="47">
        <v>259</v>
      </c>
      <c r="P1254" s="176">
        <f t="shared" si="545"/>
        <v>3.0520857883572945</v>
      </c>
      <c r="Q1254" s="177">
        <f t="shared" si="546"/>
        <v>259</v>
      </c>
      <c r="R1254" s="166"/>
      <c r="S1254" s="167">
        <f t="shared" si="543"/>
        <v>0</v>
      </c>
      <c r="T1254" s="168">
        <f t="shared" si="544"/>
        <v>0</v>
      </c>
      <c r="U1254" s="169" t="s">
        <v>36</v>
      </c>
      <c r="V1254" s="170" t="s">
        <v>2455</v>
      </c>
      <c r="W1254" s="169"/>
      <c r="X1254" s="160"/>
      <c r="Y1254" s="160"/>
      <c r="Z1254" s="160" t="s">
        <v>3128</v>
      </c>
      <c r="AA1254" s="171" t="s">
        <v>2463</v>
      </c>
    </row>
    <row r="1255" spans="1:27" s="172" customFormat="1" x14ac:dyDescent="0.35">
      <c r="A1255" s="157">
        <v>34</v>
      </c>
      <c r="B1255" s="158" t="s">
        <v>2329</v>
      </c>
      <c r="C1255" s="159" t="s">
        <v>208</v>
      </c>
      <c r="D1255" s="158" t="s">
        <v>2050</v>
      </c>
      <c r="E1255" s="160" t="s">
        <v>2312</v>
      </c>
      <c r="F1255" s="160" t="s">
        <v>2313</v>
      </c>
      <c r="G1255" s="160" t="s">
        <v>2328</v>
      </c>
      <c r="H1255" s="161" t="s">
        <v>64</v>
      </c>
      <c r="I1255" s="162" t="s">
        <v>45</v>
      </c>
      <c r="J1255" s="162"/>
      <c r="K1255" s="162" t="s">
        <v>45</v>
      </c>
      <c r="L1255" s="163" t="s">
        <v>2452</v>
      </c>
      <c r="M1255" s="163">
        <v>5</v>
      </c>
      <c r="N1255" s="49">
        <f t="shared" si="547"/>
        <v>3.0520857883572945</v>
      </c>
      <c r="O1255" s="47">
        <v>259</v>
      </c>
      <c r="P1255" s="176">
        <f t="shared" si="545"/>
        <v>3.0520857883572945</v>
      </c>
      <c r="Q1255" s="177">
        <f t="shared" si="546"/>
        <v>259</v>
      </c>
      <c r="R1255" s="166"/>
      <c r="S1255" s="167">
        <f t="shared" si="543"/>
        <v>0</v>
      </c>
      <c r="T1255" s="168">
        <f t="shared" si="544"/>
        <v>0</v>
      </c>
      <c r="U1255" s="169" t="s">
        <v>36</v>
      </c>
      <c r="V1255" s="170" t="s">
        <v>2455</v>
      </c>
      <c r="W1255" s="169"/>
      <c r="X1255" s="160"/>
      <c r="Y1255" s="160"/>
      <c r="Z1255" s="160" t="s">
        <v>3128</v>
      </c>
      <c r="AA1255" s="171" t="s">
        <v>2463</v>
      </c>
    </row>
    <row r="1256" spans="1:27" s="172" customFormat="1" x14ac:dyDescent="0.35">
      <c r="A1256" s="157">
        <v>53</v>
      </c>
      <c r="B1256" s="158" t="s">
        <v>2330</v>
      </c>
      <c r="C1256" s="159" t="s">
        <v>208</v>
      </c>
      <c r="D1256" s="158" t="s">
        <v>2050</v>
      </c>
      <c r="E1256" s="160" t="s">
        <v>2312</v>
      </c>
      <c r="F1256" s="160" t="s">
        <v>2313</v>
      </c>
      <c r="G1256" s="160" t="s">
        <v>2331</v>
      </c>
      <c r="H1256" s="161" t="s">
        <v>368</v>
      </c>
      <c r="I1256" s="162" t="s">
        <v>45</v>
      </c>
      <c r="J1256" s="162"/>
      <c r="K1256" s="162" t="s">
        <v>45</v>
      </c>
      <c r="L1256" s="163" t="s">
        <v>2452</v>
      </c>
      <c r="M1256" s="163">
        <v>5</v>
      </c>
      <c r="N1256" s="49">
        <f t="shared" si="547"/>
        <v>1.7558331369314164</v>
      </c>
      <c r="O1256" s="47">
        <v>149</v>
      </c>
      <c r="P1256" s="176">
        <f t="shared" si="545"/>
        <v>1.7558331369314164</v>
      </c>
      <c r="Q1256" s="177">
        <f t="shared" si="546"/>
        <v>149</v>
      </c>
      <c r="R1256" s="166"/>
      <c r="S1256" s="167">
        <f t="shared" si="543"/>
        <v>0</v>
      </c>
      <c r="T1256" s="168">
        <f t="shared" si="544"/>
        <v>0</v>
      </c>
      <c r="U1256" s="169" t="s">
        <v>36</v>
      </c>
      <c r="V1256" s="170" t="s">
        <v>2455</v>
      </c>
      <c r="W1256" s="169"/>
      <c r="X1256" s="160"/>
      <c r="Y1256" s="160"/>
      <c r="Z1256" s="160" t="s">
        <v>3129</v>
      </c>
      <c r="AA1256" s="171" t="s">
        <v>2463</v>
      </c>
    </row>
    <row r="1257" spans="1:27" s="172" customFormat="1" x14ac:dyDescent="0.35">
      <c r="A1257" s="157">
        <v>97</v>
      </c>
      <c r="B1257" s="158" t="s">
        <v>2332</v>
      </c>
      <c r="C1257" s="159" t="s">
        <v>208</v>
      </c>
      <c r="D1257" s="158" t="s">
        <v>2050</v>
      </c>
      <c r="E1257" s="160" t="s">
        <v>2312</v>
      </c>
      <c r="F1257" s="160" t="s">
        <v>2313</v>
      </c>
      <c r="G1257" s="160" t="s">
        <v>2333</v>
      </c>
      <c r="H1257" s="161" t="s">
        <v>64</v>
      </c>
      <c r="I1257" s="162" t="s">
        <v>45</v>
      </c>
      <c r="J1257" s="162"/>
      <c r="K1257" s="162" t="s">
        <v>45</v>
      </c>
      <c r="L1257" s="163" t="s">
        <v>2452</v>
      </c>
      <c r="M1257" s="163">
        <v>5</v>
      </c>
      <c r="N1257" s="49">
        <f t="shared" si="547"/>
        <v>3.0520857883572945</v>
      </c>
      <c r="O1257" s="47">
        <v>259</v>
      </c>
      <c r="P1257" s="176">
        <f t="shared" si="545"/>
        <v>3.0520857883572945</v>
      </c>
      <c r="Q1257" s="177">
        <f t="shared" si="546"/>
        <v>259</v>
      </c>
      <c r="R1257" s="166"/>
      <c r="S1257" s="167">
        <f t="shared" si="543"/>
        <v>0</v>
      </c>
      <c r="T1257" s="168">
        <f t="shared" si="544"/>
        <v>0</v>
      </c>
      <c r="U1257" s="169" t="s">
        <v>36</v>
      </c>
      <c r="V1257" s="170" t="s">
        <v>2455</v>
      </c>
      <c r="W1257" s="169"/>
      <c r="X1257" s="160"/>
      <c r="Y1257" s="160"/>
      <c r="Z1257" s="160" t="s">
        <v>3130</v>
      </c>
      <c r="AA1257" s="171" t="s">
        <v>2463</v>
      </c>
    </row>
    <row r="1258" spans="1:27" s="126" customFormat="1" hidden="1" x14ac:dyDescent="0.35">
      <c r="A1258" s="144">
        <v>0</v>
      </c>
      <c r="B1258" s="109" t="s">
        <v>2334</v>
      </c>
      <c r="C1258" s="127" t="s">
        <v>208</v>
      </c>
      <c r="D1258" s="109" t="s">
        <v>2050</v>
      </c>
      <c r="E1258" s="115" t="s">
        <v>2312</v>
      </c>
      <c r="F1258" s="115" t="s">
        <v>2313</v>
      </c>
      <c r="G1258" s="115" t="s">
        <v>2335</v>
      </c>
      <c r="H1258" s="116" t="s">
        <v>64</v>
      </c>
      <c r="I1258" s="117" t="s">
        <v>45</v>
      </c>
      <c r="J1258" s="117"/>
      <c r="K1258" s="117" t="s">
        <v>45</v>
      </c>
      <c r="L1258" s="114" t="s">
        <v>2452</v>
      </c>
      <c r="M1258" s="114">
        <v>5</v>
      </c>
      <c r="N1258" s="151">
        <f t="shared" si="547"/>
        <v>3.0520857883572945</v>
      </c>
      <c r="O1258" s="149">
        <v>259</v>
      </c>
      <c r="P1258" s="135">
        <f t="shared" si="545"/>
        <v>3.0520857883572945</v>
      </c>
      <c r="Q1258" s="136">
        <f t="shared" si="546"/>
        <v>259</v>
      </c>
      <c r="R1258" s="120"/>
      <c r="S1258" s="121">
        <f t="shared" si="543"/>
        <v>0</v>
      </c>
      <c r="T1258" s="122">
        <f t="shared" si="544"/>
        <v>0</v>
      </c>
      <c r="U1258" s="129" t="s">
        <v>36</v>
      </c>
      <c r="V1258" s="124" t="s">
        <v>2455</v>
      </c>
      <c r="W1258" s="129"/>
      <c r="X1258" s="115"/>
      <c r="Y1258" s="115"/>
      <c r="Z1258" s="115" t="s">
        <v>3131</v>
      </c>
      <c r="AA1258" s="125" t="s">
        <v>2463</v>
      </c>
    </row>
    <row r="1259" spans="1:27" s="172" customFormat="1" x14ac:dyDescent="0.35">
      <c r="A1259" s="157">
        <v>28</v>
      </c>
      <c r="B1259" s="158" t="s">
        <v>2336</v>
      </c>
      <c r="C1259" s="159" t="s">
        <v>208</v>
      </c>
      <c r="D1259" s="158" t="s">
        <v>2050</v>
      </c>
      <c r="E1259" s="160" t="s">
        <v>2312</v>
      </c>
      <c r="F1259" s="160" t="s">
        <v>2313</v>
      </c>
      <c r="G1259" s="160" t="s">
        <v>2337</v>
      </c>
      <c r="H1259" s="161" t="s">
        <v>64</v>
      </c>
      <c r="I1259" s="162" t="s">
        <v>45</v>
      </c>
      <c r="J1259" s="162"/>
      <c r="K1259" s="162" t="s">
        <v>45</v>
      </c>
      <c r="L1259" s="163" t="s">
        <v>2452</v>
      </c>
      <c r="M1259" s="163">
        <v>5</v>
      </c>
      <c r="N1259" s="49">
        <f t="shared" si="547"/>
        <v>3.0520857883572945</v>
      </c>
      <c r="O1259" s="47">
        <v>259</v>
      </c>
      <c r="P1259" s="176">
        <f t="shared" si="545"/>
        <v>3.0520857883572945</v>
      </c>
      <c r="Q1259" s="177">
        <f t="shared" si="546"/>
        <v>259</v>
      </c>
      <c r="R1259" s="166"/>
      <c r="S1259" s="167">
        <f t="shared" si="543"/>
        <v>0</v>
      </c>
      <c r="T1259" s="168">
        <f t="shared" si="544"/>
        <v>0</v>
      </c>
      <c r="U1259" s="169" t="s">
        <v>36</v>
      </c>
      <c r="V1259" s="170" t="s">
        <v>2455</v>
      </c>
      <c r="W1259" s="169"/>
      <c r="X1259" s="160"/>
      <c r="Y1259" s="160"/>
      <c r="Z1259" s="160" t="s">
        <v>3132</v>
      </c>
      <c r="AA1259" s="171" t="s">
        <v>2463</v>
      </c>
    </row>
    <row r="1260" spans="1:27" s="172" customFormat="1" x14ac:dyDescent="0.35">
      <c r="A1260" s="157">
        <v>79</v>
      </c>
      <c r="B1260" s="158" t="s">
        <v>2338</v>
      </c>
      <c r="C1260" s="159" t="s">
        <v>208</v>
      </c>
      <c r="D1260" s="158" t="s">
        <v>2050</v>
      </c>
      <c r="E1260" s="160" t="s">
        <v>2312</v>
      </c>
      <c r="F1260" s="160" t="s">
        <v>2313</v>
      </c>
      <c r="G1260" s="160" t="s">
        <v>2339</v>
      </c>
      <c r="H1260" s="161" t="s">
        <v>64</v>
      </c>
      <c r="I1260" s="162" t="s">
        <v>45</v>
      </c>
      <c r="J1260" s="162"/>
      <c r="K1260" s="162" t="s">
        <v>45</v>
      </c>
      <c r="L1260" s="163" t="s">
        <v>2452</v>
      </c>
      <c r="M1260" s="163">
        <v>5</v>
      </c>
      <c r="N1260" s="49">
        <f t="shared" si="547"/>
        <v>3.0520857883572945</v>
      </c>
      <c r="O1260" s="47">
        <v>259</v>
      </c>
      <c r="P1260" s="176">
        <f t="shared" si="545"/>
        <v>3.0520857883572945</v>
      </c>
      <c r="Q1260" s="177">
        <f t="shared" si="546"/>
        <v>259</v>
      </c>
      <c r="R1260" s="166"/>
      <c r="S1260" s="167">
        <f t="shared" si="543"/>
        <v>0</v>
      </c>
      <c r="T1260" s="168">
        <f t="shared" si="544"/>
        <v>0</v>
      </c>
      <c r="U1260" s="169" t="s">
        <v>36</v>
      </c>
      <c r="V1260" s="170" t="s">
        <v>2455</v>
      </c>
      <c r="W1260" s="169"/>
      <c r="X1260" s="160"/>
      <c r="Y1260" s="160"/>
      <c r="Z1260" s="160" t="s">
        <v>3133</v>
      </c>
      <c r="AA1260" s="171" t="s">
        <v>2463</v>
      </c>
    </row>
    <row r="1261" spans="1:27" s="172" customFormat="1" x14ac:dyDescent="0.35">
      <c r="A1261" s="157">
        <v>28</v>
      </c>
      <c r="B1261" s="158" t="s">
        <v>2340</v>
      </c>
      <c r="C1261" s="159" t="s">
        <v>208</v>
      </c>
      <c r="D1261" s="158" t="s">
        <v>2050</v>
      </c>
      <c r="E1261" s="160" t="s">
        <v>2312</v>
      </c>
      <c r="F1261" s="160" t="s">
        <v>2313</v>
      </c>
      <c r="G1261" s="160" t="s">
        <v>2341</v>
      </c>
      <c r="H1261" s="161" t="s">
        <v>64</v>
      </c>
      <c r="I1261" s="162" t="s">
        <v>45</v>
      </c>
      <c r="J1261" s="162"/>
      <c r="K1261" s="162" t="s">
        <v>45</v>
      </c>
      <c r="L1261" s="163" t="s">
        <v>2452</v>
      </c>
      <c r="M1261" s="163">
        <v>5</v>
      </c>
      <c r="N1261" s="49">
        <f t="shared" si="547"/>
        <v>3.0520857883572945</v>
      </c>
      <c r="O1261" s="47">
        <v>259</v>
      </c>
      <c r="P1261" s="176">
        <f t="shared" si="545"/>
        <v>3.0520857883572945</v>
      </c>
      <c r="Q1261" s="177">
        <f t="shared" si="546"/>
        <v>259</v>
      </c>
      <c r="R1261" s="166"/>
      <c r="S1261" s="167">
        <f t="shared" si="543"/>
        <v>0</v>
      </c>
      <c r="T1261" s="168">
        <f t="shared" si="544"/>
        <v>0</v>
      </c>
      <c r="U1261" s="169" t="s">
        <v>36</v>
      </c>
      <c r="V1261" s="170" t="s">
        <v>2455</v>
      </c>
      <c r="W1261" s="169"/>
      <c r="X1261" s="160"/>
      <c r="Y1261" s="160"/>
      <c r="Z1261" s="160" t="s">
        <v>3134</v>
      </c>
      <c r="AA1261" s="171" t="s">
        <v>2463</v>
      </c>
    </row>
    <row r="1262" spans="1:27" s="172" customFormat="1" x14ac:dyDescent="0.35">
      <c r="A1262" s="157">
        <v>11</v>
      </c>
      <c r="B1262" s="158" t="s">
        <v>2342</v>
      </c>
      <c r="C1262" s="159" t="s">
        <v>208</v>
      </c>
      <c r="D1262" s="158" t="s">
        <v>2050</v>
      </c>
      <c r="E1262" s="160" t="s">
        <v>2312</v>
      </c>
      <c r="F1262" s="160" t="s">
        <v>2313</v>
      </c>
      <c r="G1262" s="160" t="s">
        <v>2343</v>
      </c>
      <c r="H1262" s="161" t="s">
        <v>64</v>
      </c>
      <c r="I1262" s="162" t="s">
        <v>45</v>
      </c>
      <c r="J1262" s="162"/>
      <c r="K1262" s="162" t="s">
        <v>45</v>
      </c>
      <c r="L1262" s="163" t="s">
        <v>2452</v>
      </c>
      <c r="M1262" s="163">
        <v>5</v>
      </c>
      <c r="N1262" s="49">
        <f t="shared" si="547"/>
        <v>3.0520857883572945</v>
      </c>
      <c r="O1262" s="47">
        <v>259</v>
      </c>
      <c r="P1262" s="176">
        <f t="shared" si="545"/>
        <v>3.0520857883572945</v>
      </c>
      <c r="Q1262" s="177">
        <f t="shared" si="546"/>
        <v>259</v>
      </c>
      <c r="R1262" s="166"/>
      <c r="S1262" s="167">
        <f t="shared" si="543"/>
        <v>0</v>
      </c>
      <c r="T1262" s="168">
        <f t="shared" si="544"/>
        <v>0</v>
      </c>
      <c r="U1262" s="169" t="s">
        <v>36</v>
      </c>
      <c r="V1262" s="170" t="s">
        <v>2455</v>
      </c>
      <c r="W1262" s="169"/>
      <c r="X1262" s="160"/>
      <c r="Y1262" s="160"/>
      <c r="Z1262" s="160" t="s">
        <v>3135</v>
      </c>
      <c r="AA1262" s="171" t="s">
        <v>2463</v>
      </c>
    </row>
    <row r="1263" spans="1:27" s="172" customFormat="1" x14ac:dyDescent="0.35">
      <c r="A1263" s="157">
        <v>3</v>
      </c>
      <c r="B1263" s="158" t="s">
        <v>2344</v>
      </c>
      <c r="C1263" s="159" t="s">
        <v>39</v>
      </c>
      <c r="D1263" s="158" t="s">
        <v>2050</v>
      </c>
      <c r="E1263" s="173" t="s">
        <v>2345</v>
      </c>
      <c r="F1263" s="173" t="s">
        <v>2346</v>
      </c>
      <c r="G1263" s="173" t="s">
        <v>2347</v>
      </c>
      <c r="H1263" s="174" t="s">
        <v>50</v>
      </c>
      <c r="I1263" s="175" t="s">
        <v>2275</v>
      </c>
      <c r="J1263" s="175"/>
      <c r="K1263" s="175" t="s">
        <v>45</v>
      </c>
      <c r="L1263" s="163" t="s">
        <v>2453</v>
      </c>
      <c r="M1263" s="163">
        <v>1</v>
      </c>
      <c r="N1263" s="46">
        <v>28.16</v>
      </c>
      <c r="O1263" s="47">
        <f t="shared" ref="O1263:O1265" si="548">N1263*$R$8</f>
        <v>2389.6576</v>
      </c>
      <c r="P1263" s="164">
        <f t="shared" ref="P1263:P1273" si="549">IF($R$9="-",N1263,IF($R$9="в кассу предприятия",N1263,IF($R$9="на р/счет.",N1263*1.075,"-")))</f>
        <v>28.16</v>
      </c>
      <c r="Q1263" s="165">
        <f t="shared" ref="Q1263:Q1273" si="550">IF($R$9="-",O1263,IF($R$9="в кассу предприятия",O1263,IF($R$9="на р/счет.",O1263*1.075,"-")))</f>
        <v>2389.6576</v>
      </c>
      <c r="R1263" s="166"/>
      <c r="S1263" s="167">
        <f t="shared" si="543"/>
        <v>0</v>
      </c>
      <c r="T1263" s="168">
        <f t="shared" si="544"/>
        <v>0</v>
      </c>
      <c r="U1263" s="169"/>
      <c r="V1263" s="170" t="s">
        <v>2455</v>
      </c>
      <c r="W1263" s="169" t="s">
        <v>2487</v>
      </c>
      <c r="X1263" s="160"/>
      <c r="Y1263" s="160"/>
      <c r="Z1263" s="160" t="s">
        <v>3157</v>
      </c>
      <c r="AA1263" s="171" t="s">
        <v>2463</v>
      </c>
    </row>
    <row r="1264" spans="1:27" s="172" customFormat="1" x14ac:dyDescent="0.35">
      <c r="A1264" s="157">
        <v>5</v>
      </c>
      <c r="B1264" s="158" t="s">
        <v>2348</v>
      </c>
      <c r="C1264" s="159" t="s">
        <v>39</v>
      </c>
      <c r="D1264" s="158" t="s">
        <v>2050</v>
      </c>
      <c r="E1264" s="173" t="s">
        <v>2345</v>
      </c>
      <c r="F1264" s="173" t="s">
        <v>2346</v>
      </c>
      <c r="G1264" s="173" t="s">
        <v>2349</v>
      </c>
      <c r="H1264" s="174" t="s">
        <v>43</v>
      </c>
      <c r="I1264" s="175" t="s">
        <v>2275</v>
      </c>
      <c r="J1264" s="175"/>
      <c r="K1264" s="175" t="s">
        <v>45</v>
      </c>
      <c r="L1264" s="163" t="s">
        <v>2453</v>
      </c>
      <c r="M1264" s="163">
        <v>1</v>
      </c>
      <c r="N1264" s="46">
        <v>30.400000000000002</v>
      </c>
      <c r="O1264" s="47">
        <f t="shared" si="548"/>
        <v>2579.7440000000001</v>
      </c>
      <c r="P1264" s="164">
        <f t="shared" si="549"/>
        <v>30.400000000000002</v>
      </c>
      <c r="Q1264" s="165">
        <f t="shared" si="550"/>
        <v>2579.7440000000001</v>
      </c>
      <c r="R1264" s="166"/>
      <c r="S1264" s="167">
        <f t="shared" si="543"/>
        <v>0</v>
      </c>
      <c r="T1264" s="168">
        <f t="shared" si="544"/>
        <v>0</v>
      </c>
      <c r="U1264" s="169"/>
      <c r="V1264" s="170" t="s">
        <v>2455</v>
      </c>
      <c r="W1264" s="169" t="s">
        <v>2487</v>
      </c>
      <c r="X1264" s="160"/>
      <c r="Y1264" s="160"/>
      <c r="Z1264" s="160" t="s">
        <v>3158</v>
      </c>
      <c r="AA1264" s="171" t="s">
        <v>2463</v>
      </c>
    </row>
    <row r="1265" spans="1:27" s="172" customFormat="1" x14ac:dyDescent="0.35">
      <c r="A1265" s="157">
        <v>5</v>
      </c>
      <c r="B1265" s="158" t="s">
        <v>2350</v>
      </c>
      <c r="C1265" s="159" t="s">
        <v>39</v>
      </c>
      <c r="D1265" s="158" t="s">
        <v>2050</v>
      </c>
      <c r="E1265" s="173" t="s">
        <v>2345</v>
      </c>
      <c r="F1265" s="173" t="s">
        <v>2346</v>
      </c>
      <c r="G1265" s="173" t="s">
        <v>2351</v>
      </c>
      <c r="H1265" s="174" t="s">
        <v>50</v>
      </c>
      <c r="I1265" s="175" t="s">
        <v>2352</v>
      </c>
      <c r="J1265" s="175"/>
      <c r="K1265" s="175" t="s">
        <v>45</v>
      </c>
      <c r="L1265" s="163" t="s">
        <v>2453</v>
      </c>
      <c r="M1265" s="163">
        <v>1</v>
      </c>
      <c r="N1265" s="46">
        <v>28.16</v>
      </c>
      <c r="O1265" s="47">
        <f t="shared" si="548"/>
        <v>2389.6576</v>
      </c>
      <c r="P1265" s="164">
        <f t="shared" si="549"/>
        <v>28.16</v>
      </c>
      <c r="Q1265" s="165">
        <f t="shared" si="550"/>
        <v>2389.6576</v>
      </c>
      <c r="R1265" s="166"/>
      <c r="S1265" s="167">
        <f t="shared" si="543"/>
        <v>0</v>
      </c>
      <c r="T1265" s="168">
        <f t="shared" si="544"/>
        <v>0</v>
      </c>
      <c r="U1265" s="169"/>
      <c r="V1265" s="170" t="s">
        <v>2455</v>
      </c>
      <c r="W1265" s="169" t="s">
        <v>2487</v>
      </c>
      <c r="X1265" s="160"/>
      <c r="Y1265" s="160"/>
      <c r="Z1265" s="160" t="s">
        <v>3159</v>
      </c>
      <c r="AA1265" s="171" t="s">
        <v>2463</v>
      </c>
    </row>
    <row r="1266" spans="1:27" s="126" customFormat="1" hidden="1" x14ac:dyDescent="0.35">
      <c r="A1266" s="144">
        <v>0</v>
      </c>
      <c r="B1266" s="109" t="s">
        <v>2353</v>
      </c>
      <c r="C1266" s="110" t="s">
        <v>208</v>
      </c>
      <c r="D1266" s="109" t="s">
        <v>2050</v>
      </c>
      <c r="E1266" s="115" t="s">
        <v>2354</v>
      </c>
      <c r="F1266" s="115" t="s">
        <v>2355</v>
      </c>
      <c r="G1266" s="115" t="s">
        <v>45</v>
      </c>
      <c r="H1266" s="116" t="s">
        <v>64</v>
      </c>
      <c r="I1266" s="117" t="s">
        <v>45</v>
      </c>
      <c r="J1266" s="117"/>
      <c r="K1266" s="117" t="s">
        <v>45</v>
      </c>
      <c r="L1266" s="114" t="s">
        <v>2452</v>
      </c>
      <c r="M1266" s="114">
        <v>5</v>
      </c>
      <c r="N1266" s="150">
        <f t="shared" ref="N1266:N1273" si="551">O1266/$R$8</f>
        <v>3.0285175583313695</v>
      </c>
      <c r="O1266" s="149">
        <v>257</v>
      </c>
      <c r="P1266" s="130">
        <f t="shared" si="549"/>
        <v>3.0285175583313695</v>
      </c>
      <c r="Q1266" s="131">
        <f t="shared" si="550"/>
        <v>257</v>
      </c>
      <c r="R1266" s="120"/>
      <c r="S1266" s="121">
        <f t="shared" si="543"/>
        <v>0</v>
      </c>
      <c r="T1266" s="122">
        <f t="shared" si="544"/>
        <v>0</v>
      </c>
      <c r="U1266" s="123" t="s">
        <v>36</v>
      </c>
      <c r="V1266" s="124" t="s">
        <v>2455</v>
      </c>
      <c r="W1266" s="114"/>
      <c r="X1266" s="115"/>
      <c r="Y1266" s="115"/>
      <c r="Z1266" s="115"/>
      <c r="AA1266" s="125" t="s">
        <v>2463</v>
      </c>
    </row>
    <row r="1267" spans="1:27" s="126" customFormat="1" hidden="1" x14ac:dyDescent="0.35">
      <c r="A1267" s="144">
        <v>0</v>
      </c>
      <c r="B1267" s="109" t="s">
        <v>3315</v>
      </c>
      <c r="C1267" s="110" t="s">
        <v>208</v>
      </c>
      <c r="D1267" s="109" t="s">
        <v>2050</v>
      </c>
      <c r="E1267" s="111" t="s">
        <v>2052</v>
      </c>
      <c r="F1267" s="111" t="s">
        <v>2355</v>
      </c>
      <c r="G1267" s="111" t="s">
        <v>3474</v>
      </c>
      <c r="H1267" s="112" t="s">
        <v>3475</v>
      </c>
      <c r="I1267" s="113"/>
      <c r="J1267" s="113"/>
      <c r="K1267" s="113"/>
      <c r="L1267" s="114" t="s">
        <v>2452</v>
      </c>
      <c r="M1267" s="114">
        <v>1</v>
      </c>
      <c r="N1267" s="49">
        <f t="shared" si="551"/>
        <v>7.1293895828423288</v>
      </c>
      <c r="O1267" s="47">
        <v>605</v>
      </c>
      <c r="P1267" s="130">
        <f t="shared" si="549"/>
        <v>7.1293895828423288</v>
      </c>
      <c r="Q1267" s="131">
        <f t="shared" si="550"/>
        <v>605</v>
      </c>
      <c r="R1267" s="120"/>
      <c r="S1267" s="121">
        <f t="shared" si="543"/>
        <v>0</v>
      </c>
      <c r="T1267" s="122">
        <f t="shared" si="544"/>
        <v>0</v>
      </c>
      <c r="U1267" s="123"/>
      <c r="V1267" s="124" t="s">
        <v>2455</v>
      </c>
      <c r="W1267" s="123"/>
      <c r="X1267" s="115"/>
      <c r="Y1267" s="115"/>
      <c r="Z1267" s="115"/>
      <c r="AA1267" s="147" t="s">
        <v>2463</v>
      </c>
    </row>
    <row r="1268" spans="1:27" s="126" customFormat="1" hidden="1" x14ac:dyDescent="0.35">
      <c r="A1268" s="144">
        <v>0</v>
      </c>
      <c r="B1268" s="109" t="s">
        <v>2356</v>
      </c>
      <c r="C1268" s="127" t="s">
        <v>208</v>
      </c>
      <c r="D1268" s="109" t="s">
        <v>2050</v>
      </c>
      <c r="E1268" s="115" t="s">
        <v>2052</v>
      </c>
      <c r="F1268" s="115" t="s">
        <v>2355</v>
      </c>
      <c r="G1268" s="115" t="s">
        <v>2357</v>
      </c>
      <c r="H1268" s="116" t="s">
        <v>1363</v>
      </c>
      <c r="I1268" s="117" t="s">
        <v>45</v>
      </c>
      <c r="J1268" s="117"/>
      <c r="K1268" s="117" t="s">
        <v>45</v>
      </c>
      <c r="L1268" s="114" t="s">
        <v>2452</v>
      </c>
      <c r="M1268" s="114">
        <v>1</v>
      </c>
      <c r="N1268" s="151">
        <f t="shared" si="551"/>
        <v>7.1293895828423288</v>
      </c>
      <c r="O1268" s="149">
        <v>605</v>
      </c>
      <c r="P1268" s="135">
        <f t="shared" si="549"/>
        <v>7.1293895828423288</v>
      </c>
      <c r="Q1268" s="136">
        <f t="shared" si="550"/>
        <v>605</v>
      </c>
      <c r="R1268" s="120"/>
      <c r="S1268" s="121">
        <f t="shared" si="543"/>
        <v>0</v>
      </c>
      <c r="T1268" s="122">
        <f t="shared" si="544"/>
        <v>0</v>
      </c>
      <c r="U1268" s="129" t="s">
        <v>36</v>
      </c>
      <c r="V1268" s="124" t="s">
        <v>2455</v>
      </c>
      <c r="W1268" s="129"/>
      <c r="X1268" s="115"/>
      <c r="Y1268" s="115"/>
      <c r="Z1268" s="115" t="s">
        <v>3136</v>
      </c>
      <c r="AA1268" s="125" t="s">
        <v>2463</v>
      </c>
    </row>
    <row r="1269" spans="1:27" s="172" customFormat="1" x14ac:dyDescent="0.35">
      <c r="A1269" s="157">
        <v>43</v>
      </c>
      <c r="B1269" s="158" t="s">
        <v>2358</v>
      </c>
      <c r="C1269" s="159" t="s">
        <v>208</v>
      </c>
      <c r="D1269" s="158" t="s">
        <v>2050</v>
      </c>
      <c r="E1269" s="173" t="s">
        <v>2052</v>
      </c>
      <c r="F1269" s="173" t="s">
        <v>2355</v>
      </c>
      <c r="G1269" s="173" t="s">
        <v>2359</v>
      </c>
      <c r="H1269" s="174" t="s">
        <v>1363</v>
      </c>
      <c r="I1269" s="175" t="s">
        <v>45</v>
      </c>
      <c r="J1269" s="175"/>
      <c r="K1269" s="175" t="s">
        <v>45</v>
      </c>
      <c r="L1269" s="163" t="s">
        <v>2452</v>
      </c>
      <c r="M1269" s="163">
        <v>1</v>
      </c>
      <c r="N1269" s="49">
        <f t="shared" si="551"/>
        <v>7.1293895828423288</v>
      </c>
      <c r="O1269" s="47">
        <v>605</v>
      </c>
      <c r="P1269" s="176">
        <f t="shared" si="549"/>
        <v>7.1293895828423288</v>
      </c>
      <c r="Q1269" s="177">
        <f t="shared" si="550"/>
        <v>605</v>
      </c>
      <c r="R1269" s="166"/>
      <c r="S1269" s="167">
        <f t="shared" si="543"/>
        <v>0</v>
      </c>
      <c r="T1269" s="168">
        <f t="shared" si="544"/>
        <v>0</v>
      </c>
      <c r="U1269" s="169" t="s">
        <v>36</v>
      </c>
      <c r="V1269" s="170" t="s">
        <v>2455</v>
      </c>
      <c r="W1269" s="169"/>
      <c r="X1269" s="160"/>
      <c r="Y1269" s="160"/>
      <c r="Z1269" s="160" t="s">
        <v>3137</v>
      </c>
      <c r="AA1269" s="171" t="s">
        <v>2463</v>
      </c>
    </row>
    <row r="1270" spans="1:27" s="126" customFormat="1" hidden="1" x14ac:dyDescent="0.35">
      <c r="A1270" s="144">
        <v>0</v>
      </c>
      <c r="B1270" s="109" t="s">
        <v>3316</v>
      </c>
      <c r="C1270" s="127" t="s">
        <v>208</v>
      </c>
      <c r="D1270" s="109" t="s">
        <v>2050</v>
      </c>
      <c r="E1270" s="132" t="s">
        <v>2052</v>
      </c>
      <c r="F1270" s="132" t="s">
        <v>2355</v>
      </c>
      <c r="G1270" s="132" t="s">
        <v>3476</v>
      </c>
      <c r="H1270" s="133" t="s">
        <v>3477</v>
      </c>
      <c r="I1270" s="134"/>
      <c r="J1270" s="134"/>
      <c r="K1270" s="134"/>
      <c r="L1270" s="114" t="s">
        <v>2452</v>
      </c>
      <c r="M1270" s="114">
        <v>1</v>
      </c>
      <c r="N1270" s="151">
        <f t="shared" si="551"/>
        <v>7.1293895828423288</v>
      </c>
      <c r="O1270" s="149">
        <v>605</v>
      </c>
      <c r="P1270" s="135">
        <f t="shared" si="549"/>
        <v>7.1293895828423288</v>
      </c>
      <c r="Q1270" s="136">
        <f t="shared" si="550"/>
        <v>605</v>
      </c>
      <c r="R1270" s="120"/>
      <c r="S1270" s="121">
        <f t="shared" si="543"/>
        <v>0</v>
      </c>
      <c r="T1270" s="122">
        <f t="shared" si="544"/>
        <v>0</v>
      </c>
      <c r="U1270" s="129"/>
      <c r="V1270" s="124" t="s">
        <v>2455</v>
      </c>
      <c r="W1270" s="129"/>
      <c r="X1270" s="115"/>
      <c r="Y1270" s="115"/>
      <c r="Z1270" s="115"/>
      <c r="AA1270" s="125" t="s">
        <v>2463</v>
      </c>
    </row>
    <row r="1271" spans="1:27" s="172" customFormat="1" x14ac:dyDescent="0.35">
      <c r="A1271" s="157">
        <v>1</v>
      </c>
      <c r="B1271" s="158" t="s">
        <v>3317</v>
      </c>
      <c r="C1271" s="159" t="s">
        <v>208</v>
      </c>
      <c r="D1271" s="158" t="s">
        <v>2050</v>
      </c>
      <c r="E1271" s="173" t="s">
        <v>2052</v>
      </c>
      <c r="F1271" s="173" t="s">
        <v>2355</v>
      </c>
      <c r="G1271" s="173" t="s">
        <v>3478</v>
      </c>
      <c r="H1271" s="174" t="s">
        <v>1363</v>
      </c>
      <c r="I1271" s="175"/>
      <c r="J1271" s="175"/>
      <c r="K1271" s="175"/>
      <c r="L1271" s="163" t="s">
        <v>2452</v>
      </c>
      <c r="M1271" s="163">
        <v>1</v>
      </c>
      <c r="N1271" s="49">
        <f t="shared" si="551"/>
        <v>7.1293895828423288</v>
      </c>
      <c r="O1271" s="47">
        <v>605</v>
      </c>
      <c r="P1271" s="176">
        <f t="shared" si="549"/>
        <v>7.1293895828423288</v>
      </c>
      <c r="Q1271" s="177">
        <f t="shared" si="550"/>
        <v>605</v>
      </c>
      <c r="R1271" s="166"/>
      <c r="S1271" s="167">
        <f t="shared" si="543"/>
        <v>0</v>
      </c>
      <c r="T1271" s="168">
        <f t="shared" si="544"/>
        <v>0</v>
      </c>
      <c r="U1271" s="169"/>
      <c r="V1271" s="170" t="s">
        <v>2455</v>
      </c>
      <c r="W1271" s="169"/>
      <c r="X1271" s="160"/>
      <c r="Y1271" s="160"/>
      <c r="Z1271" s="160"/>
      <c r="AA1271" s="171" t="s">
        <v>2463</v>
      </c>
    </row>
    <row r="1272" spans="1:27" s="172" customFormat="1" x14ac:dyDescent="0.35">
      <c r="A1272" s="157">
        <v>31</v>
      </c>
      <c r="B1272" s="158" t="s">
        <v>3318</v>
      </c>
      <c r="C1272" s="159" t="s">
        <v>208</v>
      </c>
      <c r="D1272" s="158" t="s">
        <v>2050</v>
      </c>
      <c r="E1272" s="173" t="s">
        <v>3479</v>
      </c>
      <c r="F1272" s="173" t="s">
        <v>3480</v>
      </c>
      <c r="G1272" s="173"/>
      <c r="H1272" s="174" t="s">
        <v>3465</v>
      </c>
      <c r="I1272" s="175"/>
      <c r="J1272" s="175"/>
      <c r="K1272" s="175"/>
      <c r="L1272" s="163" t="s">
        <v>2452</v>
      </c>
      <c r="M1272" s="163">
        <v>1</v>
      </c>
      <c r="N1272" s="49">
        <f t="shared" si="551"/>
        <v>7.7185953334904553</v>
      </c>
      <c r="O1272" s="47">
        <v>655</v>
      </c>
      <c r="P1272" s="176">
        <f t="shared" si="549"/>
        <v>7.7185953334904553</v>
      </c>
      <c r="Q1272" s="177">
        <f t="shared" si="550"/>
        <v>655</v>
      </c>
      <c r="R1272" s="166"/>
      <c r="S1272" s="167">
        <f t="shared" si="543"/>
        <v>0</v>
      </c>
      <c r="T1272" s="168">
        <f t="shared" si="544"/>
        <v>0</v>
      </c>
      <c r="U1272" s="169"/>
      <c r="V1272" s="170" t="s">
        <v>2455</v>
      </c>
      <c r="W1272" s="169"/>
      <c r="X1272" s="160"/>
      <c r="Y1272" s="160"/>
      <c r="Z1272" s="160"/>
      <c r="AA1272" s="171" t="s">
        <v>2463</v>
      </c>
    </row>
    <row r="1273" spans="1:27" s="172" customFormat="1" x14ac:dyDescent="0.35">
      <c r="A1273" s="157">
        <v>17</v>
      </c>
      <c r="B1273" s="158" t="s">
        <v>3319</v>
      </c>
      <c r="C1273" s="159" t="s">
        <v>208</v>
      </c>
      <c r="D1273" s="158" t="s">
        <v>2050</v>
      </c>
      <c r="E1273" s="173" t="s">
        <v>3481</v>
      </c>
      <c r="F1273" s="173" t="s">
        <v>3482</v>
      </c>
      <c r="G1273" s="173"/>
      <c r="H1273" s="174" t="s">
        <v>3465</v>
      </c>
      <c r="I1273" s="175"/>
      <c r="J1273" s="175"/>
      <c r="K1273" s="175"/>
      <c r="L1273" s="163" t="s">
        <v>2452</v>
      </c>
      <c r="M1273" s="163">
        <v>1</v>
      </c>
      <c r="N1273" s="49">
        <f t="shared" si="551"/>
        <v>7.7185953334904553</v>
      </c>
      <c r="O1273" s="47">
        <v>655</v>
      </c>
      <c r="P1273" s="176">
        <f t="shared" si="549"/>
        <v>7.7185953334904553</v>
      </c>
      <c r="Q1273" s="177">
        <f t="shared" si="550"/>
        <v>655</v>
      </c>
      <c r="R1273" s="166"/>
      <c r="S1273" s="167">
        <f t="shared" si="543"/>
        <v>0</v>
      </c>
      <c r="T1273" s="168">
        <f t="shared" si="544"/>
        <v>0</v>
      </c>
      <c r="U1273" s="169"/>
      <c r="V1273" s="170" t="s">
        <v>2455</v>
      </c>
      <c r="W1273" s="169"/>
      <c r="X1273" s="160"/>
      <c r="Y1273" s="160"/>
      <c r="Z1273" s="160"/>
      <c r="AA1273" s="171" t="s">
        <v>2463</v>
      </c>
    </row>
    <row r="1274" spans="1:27" s="172" customFormat="1" x14ac:dyDescent="0.35">
      <c r="A1274" s="157">
        <v>7</v>
      </c>
      <c r="B1274" s="158" t="s">
        <v>2360</v>
      </c>
      <c r="C1274" s="159" t="s">
        <v>39</v>
      </c>
      <c r="D1274" s="158" t="s">
        <v>2050</v>
      </c>
      <c r="E1274" s="160" t="s">
        <v>2361</v>
      </c>
      <c r="F1274" s="160" t="s">
        <v>2362</v>
      </c>
      <c r="G1274" s="160" t="s">
        <v>2363</v>
      </c>
      <c r="H1274" s="161" t="s">
        <v>50</v>
      </c>
      <c r="I1274" s="162" t="s">
        <v>2275</v>
      </c>
      <c r="J1274" s="162"/>
      <c r="K1274" s="162" t="s">
        <v>45</v>
      </c>
      <c r="L1274" s="163" t="s">
        <v>2453</v>
      </c>
      <c r="M1274" s="163">
        <v>1</v>
      </c>
      <c r="N1274" s="46">
        <v>28.580000000000002</v>
      </c>
      <c r="O1274" s="47">
        <f t="shared" ref="O1274:O1275" si="552">N1274*$R$8</f>
        <v>2425.2988</v>
      </c>
      <c r="P1274" s="164">
        <f t="shared" ref="P1274:P1290" si="553">IF($R$9="-",N1274,IF($R$9="в кассу предприятия",N1274,IF($R$9="на р/счет.",N1274*1.075,"-")))</f>
        <v>28.580000000000002</v>
      </c>
      <c r="Q1274" s="165">
        <f t="shared" ref="Q1274:Q1290" si="554">IF($R$9="-",O1274,IF($R$9="в кассу предприятия",O1274,IF($R$9="на р/счет.",O1274*1.075,"-")))</f>
        <v>2425.2988</v>
      </c>
      <c r="R1274" s="166"/>
      <c r="S1274" s="167">
        <f t="shared" si="543"/>
        <v>0</v>
      </c>
      <c r="T1274" s="168">
        <f t="shared" si="544"/>
        <v>0</v>
      </c>
      <c r="U1274" s="169"/>
      <c r="V1274" s="170" t="s">
        <v>2455</v>
      </c>
      <c r="W1274" s="169"/>
      <c r="X1274" s="160"/>
      <c r="Y1274" s="160"/>
      <c r="Z1274" s="160" t="s">
        <v>3160</v>
      </c>
      <c r="AA1274" s="171" t="s">
        <v>2463</v>
      </c>
    </row>
    <row r="1275" spans="1:27" s="172" customFormat="1" x14ac:dyDescent="0.35">
      <c r="A1275" s="157">
        <v>10</v>
      </c>
      <c r="B1275" s="158" t="s">
        <v>2364</v>
      </c>
      <c r="C1275" s="159" t="s">
        <v>39</v>
      </c>
      <c r="D1275" s="158" t="s">
        <v>2050</v>
      </c>
      <c r="E1275" s="173" t="s">
        <v>2361</v>
      </c>
      <c r="F1275" s="173" t="s">
        <v>2362</v>
      </c>
      <c r="G1275" s="173" t="s">
        <v>2365</v>
      </c>
      <c r="H1275" s="174" t="s">
        <v>50</v>
      </c>
      <c r="I1275" s="175" t="s">
        <v>81</v>
      </c>
      <c r="J1275" s="175"/>
      <c r="K1275" s="175" t="s">
        <v>45</v>
      </c>
      <c r="L1275" s="163" t="s">
        <v>2453</v>
      </c>
      <c r="M1275" s="163">
        <v>1</v>
      </c>
      <c r="N1275" s="46">
        <v>28.580000000000002</v>
      </c>
      <c r="O1275" s="47">
        <f t="shared" si="552"/>
        <v>2425.2988</v>
      </c>
      <c r="P1275" s="164">
        <f t="shared" si="553"/>
        <v>28.580000000000002</v>
      </c>
      <c r="Q1275" s="165">
        <f t="shared" si="554"/>
        <v>2425.2988</v>
      </c>
      <c r="R1275" s="166"/>
      <c r="S1275" s="167">
        <f t="shared" si="543"/>
        <v>0</v>
      </c>
      <c r="T1275" s="168">
        <f t="shared" si="544"/>
        <v>0</v>
      </c>
      <c r="U1275" s="169"/>
      <c r="V1275" s="170" t="s">
        <v>2455</v>
      </c>
      <c r="W1275" s="169" t="s">
        <v>2487</v>
      </c>
      <c r="X1275" s="160"/>
      <c r="Y1275" s="160"/>
      <c r="Z1275" s="160" t="s">
        <v>3138</v>
      </c>
      <c r="AA1275" s="171" t="s">
        <v>2463</v>
      </c>
    </row>
    <row r="1276" spans="1:27" s="172" customFormat="1" x14ac:dyDescent="0.35">
      <c r="A1276" s="157">
        <v>55</v>
      </c>
      <c r="B1276" s="158" t="s">
        <v>2366</v>
      </c>
      <c r="C1276" s="159" t="s">
        <v>208</v>
      </c>
      <c r="D1276" s="158" t="s">
        <v>2050</v>
      </c>
      <c r="E1276" s="160" t="s">
        <v>2367</v>
      </c>
      <c r="F1276" s="160" t="s">
        <v>2362</v>
      </c>
      <c r="G1276" s="160" t="s">
        <v>2368</v>
      </c>
      <c r="H1276" s="161" t="s">
        <v>272</v>
      </c>
      <c r="I1276" s="162" t="s">
        <v>45</v>
      </c>
      <c r="J1276" s="162"/>
      <c r="K1276" s="162" t="s">
        <v>45</v>
      </c>
      <c r="L1276" s="163" t="s">
        <v>2452</v>
      </c>
      <c r="M1276" s="163">
        <v>1</v>
      </c>
      <c r="N1276" s="49">
        <f t="shared" ref="N1276:N1290" si="555">O1276/$R$8</f>
        <v>5.0789535705868492</v>
      </c>
      <c r="O1276" s="47">
        <v>431</v>
      </c>
      <c r="P1276" s="176">
        <f t="shared" si="553"/>
        <v>5.0789535705868492</v>
      </c>
      <c r="Q1276" s="177">
        <f t="shared" si="554"/>
        <v>431</v>
      </c>
      <c r="R1276" s="166"/>
      <c r="S1276" s="167">
        <f t="shared" si="543"/>
        <v>0</v>
      </c>
      <c r="T1276" s="168">
        <f t="shared" si="544"/>
        <v>0</v>
      </c>
      <c r="U1276" s="169" t="s">
        <v>36</v>
      </c>
      <c r="V1276" s="170" t="s">
        <v>2455</v>
      </c>
      <c r="W1276" s="169"/>
      <c r="X1276" s="160"/>
      <c r="Y1276" s="160"/>
      <c r="Z1276" s="160" t="s">
        <v>3139</v>
      </c>
      <c r="AA1276" s="171" t="s">
        <v>2463</v>
      </c>
    </row>
    <row r="1277" spans="1:27" s="172" customFormat="1" x14ac:dyDescent="0.35">
      <c r="A1277" s="157">
        <v>29</v>
      </c>
      <c r="B1277" s="158" t="s">
        <v>2369</v>
      </c>
      <c r="C1277" s="159" t="s">
        <v>208</v>
      </c>
      <c r="D1277" s="158" t="s">
        <v>2050</v>
      </c>
      <c r="E1277" s="160" t="s">
        <v>2367</v>
      </c>
      <c r="F1277" s="160" t="s">
        <v>2362</v>
      </c>
      <c r="G1277" s="160" t="s">
        <v>2370</v>
      </c>
      <c r="H1277" s="161" t="s">
        <v>272</v>
      </c>
      <c r="I1277" s="162" t="s">
        <v>45</v>
      </c>
      <c r="J1277" s="162"/>
      <c r="K1277" s="162" t="s">
        <v>45</v>
      </c>
      <c r="L1277" s="163" t="s">
        <v>2452</v>
      </c>
      <c r="M1277" s="163">
        <v>1</v>
      </c>
      <c r="N1277" s="49">
        <f t="shared" si="555"/>
        <v>5.0789535705868492</v>
      </c>
      <c r="O1277" s="47">
        <v>431</v>
      </c>
      <c r="P1277" s="176">
        <f t="shared" si="553"/>
        <v>5.0789535705868492</v>
      </c>
      <c r="Q1277" s="177">
        <f t="shared" si="554"/>
        <v>431</v>
      </c>
      <c r="R1277" s="166"/>
      <c r="S1277" s="167">
        <f t="shared" si="543"/>
        <v>0</v>
      </c>
      <c r="T1277" s="168">
        <f t="shared" si="544"/>
        <v>0</v>
      </c>
      <c r="U1277" s="169" t="s">
        <v>36</v>
      </c>
      <c r="V1277" s="170" t="s">
        <v>2455</v>
      </c>
      <c r="W1277" s="169"/>
      <c r="X1277" s="160"/>
      <c r="Y1277" s="160"/>
      <c r="Z1277" s="160" t="s">
        <v>3140</v>
      </c>
      <c r="AA1277" s="171" t="s">
        <v>2463</v>
      </c>
    </row>
    <row r="1278" spans="1:27" s="172" customFormat="1" x14ac:dyDescent="0.35">
      <c r="A1278" s="157">
        <v>10</v>
      </c>
      <c r="B1278" s="158" t="s">
        <v>3320</v>
      </c>
      <c r="C1278" s="159" t="s">
        <v>208</v>
      </c>
      <c r="D1278" s="158" t="s">
        <v>2050</v>
      </c>
      <c r="E1278" s="173" t="s">
        <v>2367</v>
      </c>
      <c r="F1278" s="173" t="s">
        <v>2362</v>
      </c>
      <c r="G1278" s="173" t="s">
        <v>3483</v>
      </c>
      <c r="H1278" s="174" t="s">
        <v>272</v>
      </c>
      <c r="I1278" s="175"/>
      <c r="J1278" s="175"/>
      <c r="K1278" s="175"/>
      <c r="L1278" s="163" t="s">
        <v>2452</v>
      </c>
      <c r="M1278" s="163">
        <v>1</v>
      </c>
      <c r="N1278" s="49">
        <f t="shared" si="555"/>
        <v>5.0789535705868492</v>
      </c>
      <c r="O1278" s="47">
        <v>431</v>
      </c>
      <c r="P1278" s="176">
        <f t="shared" si="553"/>
        <v>5.0789535705868492</v>
      </c>
      <c r="Q1278" s="177">
        <f t="shared" si="554"/>
        <v>431</v>
      </c>
      <c r="R1278" s="166"/>
      <c r="S1278" s="167">
        <f t="shared" si="543"/>
        <v>0</v>
      </c>
      <c r="T1278" s="168">
        <f t="shared" si="544"/>
        <v>0</v>
      </c>
      <c r="U1278" s="169"/>
      <c r="V1278" s="170" t="s">
        <v>2455</v>
      </c>
      <c r="W1278" s="169"/>
      <c r="X1278" s="160"/>
      <c r="Y1278" s="160"/>
      <c r="Z1278" s="160"/>
      <c r="AA1278" s="171" t="s">
        <v>2463</v>
      </c>
    </row>
    <row r="1279" spans="1:27" s="126" customFormat="1" hidden="1" x14ac:dyDescent="0.35">
      <c r="A1279" s="144">
        <v>0</v>
      </c>
      <c r="B1279" s="109" t="s">
        <v>3321</v>
      </c>
      <c r="C1279" s="127" t="s">
        <v>208</v>
      </c>
      <c r="D1279" s="109" t="s">
        <v>2050</v>
      </c>
      <c r="E1279" s="132" t="s">
        <v>2367</v>
      </c>
      <c r="F1279" s="132" t="s">
        <v>2362</v>
      </c>
      <c r="G1279" s="132" t="s">
        <v>3484</v>
      </c>
      <c r="H1279" s="133" t="s">
        <v>272</v>
      </c>
      <c r="I1279" s="134"/>
      <c r="J1279" s="134"/>
      <c r="K1279" s="134"/>
      <c r="L1279" s="114" t="s">
        <v>2452</v>
      </c>
      <c r="M1279" s="114">
        <v>1</v>
      </c>
      <c r="N1279" s="151">
        <f t="shared" si="555"/>
        <v>5.0789535705868492</v>
      </c>
      <c r="O1279" s="149">
        <v>431</v>
      </c>
      <c r="P1279" s="135">
        <f t="shared" si="553"/>
        <v>5.0789535705868492</v>
      </c>
      <c r="Q1279" s="136">
        <f t="shared" si="554"/>
        <v>431</v>
      </c>
      <c r="R1279" s="120"/>
      <c r="S1279" s="121">
        <f t="shared" si="543"/>
        <v>0</v>
      </c>
      <c r="T1279" s="122">
        <f t="shared" si="544"/>
        <v>0</v>
      </c>
      <c r="U1279" s="129"/>
      <c r="V1279" s="124" t="s">
        <v>2455</v>
      </c>
      <c r="W1279" s="129"/>
      <c r="X1279" s="115"/>
      <c r="Y1279" s="115"/>
      <c r="Z1279" s="115"/>
      <c r="AA1279" s="125" t="s">
        <v>2463</v>
      </c>
    </row>
    <row r="1280" spans="1:27" s="172" customFormat="1" x14ac:dyDescent="0.35">
      <c r="A1280" s="157">
        <v>10</v>
      </c>
      <c r="B1280" s="158" t="s">
        <v>3322</v>
      </c>
      <c r="C1280" s="159" t="s">
        <v>208</v>
      </c>
      <c r="D1280" s="158" t="s">
        <v>2050</v>
      </c>
      <c r="E1280" s="173" t="s">
        <v>2367</v>
      </c>
      <c r="F1280" s="173" t="s">
        <v>2362</v>
      </c>
      <c r="G1280" s="173" t="s">
        <v>3485</v>
      </c>
      <c r="H1280" s="174" t="s">
        <v>272</v>
      </c>
      <c r="I1280" s="175"/>
      <c r="J1280" s="175"/>
      <c r="K1280" s="175"/>
      <c r="L1280" s="163" t="s">
        <v>2452</v>
      </c>
      <c r="M1280" s="163">
        <v>1</v>
      </c>
      <c r="N1280" s="49">
        <f t="shared" si="555"/>
        <v>5.0789535705868492</v>
      </c>
      <c r="O1280" s="47">
        <v>431</v>
      </c>
      <c r="P1280" s="176">
        <f t="shared" si="553"/>
        <v>5.0789535705868492</v>
      </c>
      <c r="Q1280" s="177">
        <f t="shared" si="554"/>
        <v>431</v>
      </c>
      <c r="R1280" s="166"/>
      <c r="S1280" s="167">
        <f t="shared" si="543"/>
        <v>0</v>
      </c>
      <c r="T1280" s="168">
        <f t="shared" si="544"/>
        <v>0</v>
      </c>
      <c r="U1280" s="169"/>
      <c r="V1280" s="170" t="s">
        <v>2455</v>
      </c>
      <c r="W1280" s="169"/>
      <c r="X1280" s="160"/>
      <c r="Y1280" s="160"/>
      <c r="Z1280" s="160"/>
      <c r="AA1280" s="171" t="s">
        <v>2463</v>
      </c>
    </row>
    <row r="1281" spans="1:27" s="126" customFormat="1" hidden="1" x14ac:dyDescent="0.35">
      <c r="A1281" s="144">
        <v>0</v>
      </c>
      <c r="B1281" s="109" t="s">
        <v>2371</v>
      </c>
      <c r="C1281" s="110" t="s">
        <v>208</v>
      </c>
      <c r="D1281" s="109" t="s">
        <v>2050</v>
      </c>
      <c r="E1281" s="115" t="s">
        <v>2367</v>
      </c>
      <c r="F1281" s="115" t="s">
        <v>2362</v>
      </c>
      <c r="G1281" s="115" t="s">
        <v>2372</v>
      </c>
      <c r="H1281" s="116" t="s">
        <v>272</v>
      </c>
      <c r="I1281" s="117" t="s">
        <v>45</v>
      </c>
      <c r="J1281" s="117"/>
      <c r="K1281" s="117" t="s">
        <v>45</v>
      </c>
      <c r="L1281" s="114" t="s">
        <v>2452</v>
      </c>
      <c r="M1281" s="114">
        <v>1</v>
      </c>
      <c r="N1281" s="150">
        <f t="shared" si="555"/>
        <v>5.0789535705868492</v>
      </c>
      <c r="O1281" s="149">
        <v>431</v>
      </c>
      <c r="P1281" s="130">
        <f t="shared" si="553"/>
        <v>5.0789535705868492</v>
      </c>
      <c r="Q1281" s="131">
        <f t="shared" si="554"/>
        <v>431</v>
      </c>
      <c r="R1281" s="120"/>
      <c r="S1281" s="121">
        <f t="shared" si="543"/>
        <v>0</v>
      </c>
      <c r="T1281" s="122">
        <f t="shared" si="544"/>
        <v>0</v>
      </c>
      <c r="U1281" s="123" t="s">
        <v>36</v>
      </c>
      <c r="V1281" s="124" t="s">
        <v>2455</v>
      </c>
      <c r="W1281" s="114"/>
      <c r="X1281" s="115"/>
      <c r="Y1281" s="115"/>
      <c r="Z1281" s="115" t="s">
        <v>3141</v>
      </c>
      <c r="AA1281" s="125" t="s">
        <v>2463</v>
      </c>
    </row>
    <row r="1282" spans="1:27" s="172" customFormat="1" x14ac:dyDescent="0.35">
      <c r="A1282" s="157">
        <v>16</v>
      </c>
      <c r="B1282" s="158" t="s">
        <v>2373</v>
      </c>
      <c r="C1282" s="159" t="s">
        <v>208</v>
      </c>
      <c r="D1282" s="158" t="s">
        <v>2050</v>
      </c>
      <c r="E1282" s="160" t="s">
        <v>2367</v>
      </c>
      <c r="F1282" s="160" t="s">
        <v>2362</v>
      </c>
      <c r="G1282" s="160" t="s">
        <v>2374</v>
      </c>
      <c r="H1282" s="161" t="s">
        <v>272</v>
      </c>
      <c r="I1282" s="162" t="s">
        <v>45</v>
      </c>
      <c r="J1282" s="162"/>
      <c r="K1282" s="162" t="s">
        <v>45</v>
      </c>
      <c r="L1282" s="163" t="s">
        <v>2452</v>
      </c>
      <c r="M1282" s="163">
        <v>1</v>
      </c>
      <c r="N1282" s="49">
        <f t="shared" si="555"/>
        <v>5.0789535705868492</v>
      </c>
      <c r="O1282" s="47">
        <v>431</v>
      </c>
      <c r="P1282" s="176">
        <f t="shared" si="553"/>
        <v>5.0789535705868492</v>
      </c>
      <c r="Q1282" s="177">
        <f t="shared" si="554"/>
        <v>431</v>
      </c>
      <c r="R1282" s="166"/>
      <c r="S1282" s="167">
        <f t="shared" si="543"/>
        <v>0</v>
      </c>
      <c r="T1282" s="168">
        <f t="shared" si="544"/>
        <v>0</v>
      </c>
      <c r="U1282" s="169" t="s">
        <v>36</v>
      </c>
      <c r="V1282" s="170" t="s">
        <v>2455</v>
      </c>
      <c r="W1282" s="169"/>
      <c r="X1282" s="160"/>
      <c r="Y1282" s="160"/>
      <c r="Z1282" s="160" t="s">
        <v>3142</v>
      </c>
      <c r="AA1282" s="171" t="s">
        <v>2463</v>
      </c>
    </row>
    <row r="1283" spans="1:27" s="126" customFormat="1" hidden="1" x14ac:dyDescent="0.35">
      <c r="A1283" s="144">
        <v>0</v>
      </c>
      <c r="B1283" s="109" t="s">
        <v>3323</v>
      </c>
      <c r="C1283" s="127" t="s">
        <v>208</v>
      </c>
      <c r="D1283" s="109" t="s">
        <v>2050</v>
      </c>
      <c r="E1283" s="132" t="s">
        <v>2367</v>
      </c>
      <c r="F1283" s="132" t="s">
        <v>2362</v>
      </c>
      <c r="G1283" s="132" t="s">
        <v>3486</v>
      </c>
      <c r="H1283" s="133" t="s">
        <v>3465</v>
      </c>
      <c r="I1283" s="134"/>
      <c r="J1283" s="134"/>
      <c r="K1283" s="134"/>
      <c r="L1283" s="114" t="s">
        <v>2452</v>
      </c>
      <c r="M1283" s="114">
        <v>1</v>
      </c>
      <c r="N1283" s="151">
        <f t="shared" si="555"/>
        <v>5.3617723308979492</v>
      </c>
      <c r="O1283" s="149">
        <v>455</v>
      </c>
      <c r="P1283" s="135">
        <f t="shared" si="553"/>
        <v>5.3617723308979492</v>
      </c>
      <c r="Q1283" s="136">
        <f t="shared" si="554"/>
        <v>455</v>
      </c>
      <c r="R1283" s="120"/>
      <c r="S1283" s="121">
        <f t="shared" si="543"/>
        <v>0</v>
      </c>
      <c r="T1283" s="122">
        <f t="shared" si="544"/>
        <v>0</v>
      </c>
      <c r="U1283" s="129"/>
      <c r="V1283" s="124" t="s">
        <v>2455</v>
      </c>
      <c r="W1283" s="129"/>
      <c r="X1283" s="115"/>
      <c r="Y1283" s="115"/>
      <c r="Z1283" s="115"/>
      <c r="AA1283" s="125" t="s">
        <v>2463</v>
      </c>
    </row>
    <row r="1284" spans="1:27" s="172" customFormat="1" x14ac:dyDescent="0.35">
      <c r="A1284" s="157">
        <v>15</v>
      </c>
      <c r="B1284" s="158" t="s">
        <v>2375</v>
      </c>
      <c r="C1284" s="159" t="s">
        <v>208</v>
      </c>
      <c r="D1284" s="158" t="s">
        <v>2050</v>
      </c>
      <c r="E1284" s="160" t="s">
        <v>2367</v>
      </c>
      <c r="F1284" s="160" t="s">
        <v>2362</v>
      </c>
      <c r="G1284" s="160" t="s">
        <v>2376</v>
      </c>
      <c r="H1284" s="161" t="s">
        <v>2377</v>
      </c>
      <c r="I1284" s="162" t="s">
        <v>45</v>
      </c>
      <c r="J1284" s="162"/>
      <c r="K1284" s="162" t="s">
        <v>45</v>
      </c>
      <c r="L1284" s="163" t="s">
        <v>2452</v>
      </c>
      <c r="M1284" s="163">
        <v>1</v>
      </c>
      <c r="N1284" s="49">
        <f t="shared" si="555"/>
        <v>5.0789535705868492</v>
      </c>
      <c r="O1284" s="47">
        <v>431</v>
      </c>
      <c r="P1284" s="176">
        <f t="shared" si="553"/>
        <v>5.0789535705868492</v>
      </c>
      <c r="Q1284" s="177">
        <f t="shared" si="554"/>
        <v>431</v>
      </c>
      <c r="R1284" s="166"/>
      <c r="S1284" s="167">
        <f t="shared" si="543"/>
        <v>0</v>
      </c>
      <c r="T1284" s="168">
        <f t="shared" si="544"/>
        <v>0</v>
      </c>
      <c r="U1284" s="169" t="s">
        <v>36</v>
      </c>
      <c r="V1284" s="170" t="s">
        <v>2455</v>
      </c>
      <c r="W1284" s="169"/>
      <c r="X1284" s="160"/>
      <c r="Y1284" s="160"/>
      <c r="Z1284" s="160" t="s">
        <v>3143</v>
      </c>
      <c r="AA1284" s="171" t="s">
        <v>2463</v>
      </c>
    </row>
    <row r="1285" spans="1:27" s="172" customFormat="1" x14ac:dyDescent="0.35">
      <c r="A1285" s="157">
        <v>9</v>
      </c>
      <c r="B1285" s="158" t="s">
        <v>3324</v>
      </c>
      <c r="C1285" s="159" t="s">
        <v>208</v>
      </c>
      <c r="D1285" s="158" t="s">
        <v>2050</v>
      </c>
      <c r="E1285" s="173" t="s">
        <v>2367</v>
      </c>
      <c r="F1285" s="173" t="s">
        <v>2362</v>
      </c>
      <c r="G1285" s="173" t="s">
        <v>3487</v>
      </c>
      <c r="H1285" s="174" t="s">
        <v>3465</v>
      </c>
      <c r="I1285" s="175"/>
      <c r="J1285" s="175"/>
      <c r="K1285" s="175"/>
      <c r="L1285" s="163" t="s">
        <v>2452</v>
      </c>
      <c r="M1285" s="163">
        <v>1</v>
      </c>
      <c r="N1285" s="49">
        <f t="shared" si="555"/>
        <v>5.3617723308979492</v>
      </c>
      <c r="O1285" s="47">
        <v>455</v>
      </c>
      <c r="P1285" s="176">
        <f t="shared" si="553"/>
        <v>5.3617723308979492</v>
      </c>
      <c r="Q1285" s="177">
        <f t="shared" si="554"/>
        <v>455</v>
      </c>
      <c r="R1285" s="166"/>
      <c r="S1285" s="167">
        <f t="shared" si="543"/>
        <v>0</v>
      </c>
      <c r="T1285" s="168">
        <f t="shared" si="544"/>
        <v>0</v>
      </c>
      <c r="U1285" s="169"/>
      <c r="V1285" s="170" t="s">
        <v>2455</v>
      </c>
      <c r="W1285" s="169"/>
      <c r="X1285" s="160"/>
      <c r="Y1285" s="160"/>
      <c r="Z1285" s="160"/>
      <c r="AA1285" s="171" t="s">
        <v>2463</v>
      </c>
    </row>
    <row r="1286" spans="1:27" s="126" customFormat="1" hidden="1" x14ac:dyDescent="0.35">
      <c r="A1286" s="144">
        <v>0</v>
      </c>
      <c r="B1286" s="109" t="s">
        <v>2378</v>
      </c>
      <c r="C1286" s="110" t="s">
        <v>208</v>
      </c>
      <c r="D1286" s="109" t="s">
        <v>2050</v>
      </c>
      <c r="E1286" s="115" t="s">
        <v>2367</v>
      </c>
      <c r="F1286" s="115" t="s">
        <v>2362</v>
      </c>
      <c r="G1286" s="115" t="s">
        <v>2379</v>
      </c>
      <c r="H1286" s="116" t="s">
        <v>272</v>
      </c>
      <c r="I1286" s="117" t="s">
        <v>45</v>
      </c>
      <c r="J1286" s="117"/>
      <c r="K1286" s="117" t="s">
        <v>45</v>
      </c>
      <c r="L1286" s="114" t="s">
        <v>2452</v>
      </c>
      <c r="M1286" s="114">
        <v>1</v>
      </c>
      <c r="N1286" s="49">
        <f t="shared" si="555"/>
        <v>5.0789535705868492</v>
      </c>
      <c r="O1286" s="47">
        <v>431</v>
      </c>
      <c r="P1286" s="130">
        <f t="shared" si="553"/>
        <v>5.0789535705868492</v>
      </c>
      <c r="Q1286" s="131">
        <f t="shared" si="554"/>
        <v>431</v>
      </c>
      <c r="R1286" s="120"/>
      <c r="S1286" s="121">
        <f t="shared" si="543"/>
        <v>0</v>
      </c>
      <c r="T1286" s="122">
        <f t="shared" si="544"/>
        <v>0</v>
      </c>
      <c r="U1286" s="123" t="s">
        <v>36</v>
      </c>
      <c r="V1286" s="124" t="s">
        <v>2455</v>
      </c>
      <c r="W1286" s="123"/>
      <c r="X1286" s="115"/>
      <c r="Y1286" s="115"/>
      <c r="Z1286" s="115" t="s">
        <v>3144</v>
      </c>
      <c r="AA1286" s="147" t="s">
        <v>2463</v>
      </c>
    </row>
    <row r="1287" spans="1:27" s="172" customFormat="1" x14ac:dyDescent="0.35">
      <c r="A1287" s="157">
        <v>13</v>
      </c>
      <c r="B1287" s="158" t="s">
        <v>2380</v>
      </c>
      <c r="C1287" s="159" t="s">
        <v>208</v>
      </c>
      <c r="D1287" s="158" t="s">
        <v>2050</v>
      </c>
      <c r="E1287" s="160" t="s">
        <v>2367</v>
      </c>
      <c r="F1287" s="160" t="s">
        <v>2362</v>
      </c>
      <c r="G1287" s="160" t="s">
        <v>2381</v>
      </c>
      <c r="H1287" s="161" t="s">
        <v>272</v>
      </c>
      <c r="I1287" s="162" t="s">
        <v>45</v>
      </c>
      <c r="J1287" s="162"/>
      <c r="K1287" s="162" t="s">
        <v>45</v>
      </c>
      <c r="L1287" s="163" t="s">
        <v>2452</v>
      </c>
      <c r="M1287" s="163">
        <v>1</v>
      </c>
      <c r="N1287" s="49">
        <f t="shared" si="555"/>
        <v>5.0789535705868492</v>
      </c>
      <c r="O1287" s="47">
        <v>431</v>
      </c>
      <c r="P1287" s="176">
        <f t="shared" si="553"/>
        <v>5.0789535705868492</v>
      </c>
      <c r="Q1287" s="177">
        <f t="shared" si="554"/>
        <v>431</v>
      </c>
      <c r="R1287" s="166"/>
      <c r="S1287" s="167">
        <f t="shared" si="543"/>
        <v>0</v>
      </c>
      <c r="T1287" s="168">
        <f t="shared" si="544"/>
        <v>0</v>
      </c>
      <c r="U1287" s="169" t="s">
        <v>36</v>
      </c>
      <c r="V1287" s="170" t="s">
        <v>2455</v>
      </c>
      <c r="W1287" s="169"/>
      <c r="X1287" s="160"/>
      <c r="Y1287" s="160"/>
      <c r="Z1287" s="160" t="s">
        <v>3145</v>
      </c>
      <c r="AA1287" s="171" t="s">
        <v>2463</v>
      </c>
    </row>
    <row r="1288" spans="1:27" s="172" customFormat="1" x14ac:dyDescent="0.35">
      <c r="A1288" s="157">
        <v>10</v>
      </c>
      <c r="B1288" s="158" t="s">
        <v>2382</v>
      </c>
      <c r="C1288" s="159" t="s">
        <v>208</v>
      </c>
      <c r="D1288" s="158" t="s">
        <v>2050</v>
      </c>
      <c r="E1288" s="160" t="s">
        <v>2367</v>
      </c>
      <c r="F1288" s="160" t="s">
        <v>2362</v>
      </c>
      <c r="G1288" s="160" t="s">
        <v>2383</v>
      </c>
      <c r="H1288" s="161" t="s">
        <v>272</v>
      </c>
      <c r="I1288" s="162" t="s">
        <v>45</v>
      </c>
      <c r="J1288" s="162"/>
      <c r="K1288" s="162" t="s">
        <v>45</v>
      </c>
      <c r="L1288" s="163" t="s">
        <v>2452</v>
      </c>
      <c r="M1288" s="163">
        <v>1</v>
      </c>
      <c r="N1288" s="49">
        <f t="shared" si="555"/>
        <v>5.0789535705868492</v>
      </c>
      <c r="O1288" s="47">
        <v>431</v>
      </c>
      <c r="P1288" s="176">
        <f t="shared" si="553"/>
        <v>5.0789535705868492</v>
      </c>
      <c r="Q1288" s="177">
        <f t="shared" si="554"/>
        <v>431</v>
      </c>
      <c r="R1288" s="166"/>
      <c r="S1288" s="167">
        <f t="shared" si="543"/>
        <v>0</v>
      </c>
      <c r="T1288" s="168">
        <f t="shared" si="544"/>
        <v>0</v>
      </c>
      <c r="U1288" s="169" t="s">
        <v>36</v>
      </c>
      <c r="V1288" s="170" t="s">
        <v>2455</v>
      </c>
      <c r="W1288" s="169"/>
      <c r="X1288" s="160"/>
      <c r="Y1288" s="160"/>
      <c r="Z1288" s="160" t="s">
        <v>3146</v>
      </c>
      <c r="AA1288" s="171" t="s">
        <v>2463</v>
      </c>
    </row>
    <row r="1289" spans="1:27" s="126" customFormat="1" hidden="1" x14ac:dyDescent="0.35">
      <c r="A1289" s="144">
        <v>0</v>
      </c>
      <c r="B1289" s="109" t="s">
        <v>3325</v>
      </c>
      <c r="C1289" s="127" t="s">
        <v>208</v>
      </c>
      <c r="D1289" s="109" t="s">
        <v>2050</v>
      </c>
      <c r="E1289" s="132" t="s">
        <v>2367</v>
      </c>
      <c r="F1289" s="132" t="s">
        <v>2362</v>
      </c>
      <c r="G1289" s="132" t="s">
        <v>3488</v>
      </c>
      <c r="H1289" s="133" t="s">
        <v>272</v>
      </c>
      <c r="I1289" s="134"/>
      <c r="J1289" s="134"/>
      <c r="K1289" s="134"/>
      <c r="L1289" s="114" t="s">
        <v>2452</v>
      </c>
      <c r="M1289" s="114">
        <v>1</v>
      </c>
      <c r="N1289" s="151">
        <f t="shared" si="555"/>
        <v>5.3617723308979492</v>
      </c>
      <c r="O1289" s="149">
        <v>455</v>
      </c>
      <c r="P1289" s="135">
        <f t="shared" si="553"/>
        <v>5.3617723308979492</v>
      </c>
      <c r="Q1289" s="136">
        <f t="shared" si="554"/>
        <v>455</v>
      </c>
      <c r="R1289" s="120"/>
      <c r="S1289" s="121">
        <f t="shared" si="543"/>
        <v>0</v>
      </c>
      <c r="T1289" s="122">
        <f t="shared" si="544"/>
        <v>0</v>
      </c>
      <c r="U1289" s="129"/>
      <c r="V1289" s="124" t="s">
        <v>2455</v>
      </c>
      <c r="W1289" s="129"/>
      <c r="X1289" s="115"/>
      <c r="Y1289" s="115"/>
      <c r="Z1289" s="115"/>
      <c r="AA1289" s="125" t="s">
        <v>2463</v>
      </c>
    </row>
    <row r="1290" spans="1:27" s="172" customFormat="1" x14ac:dyDescent="0.35">
      <c r="A1290" s="157">
        <v>6</v>
      </c>
      <c r="B1290" s="158" t="s">
        <v>2384</v>
      </c>
      <c r="C1290" s="159" t="s">
        <v>208</v>
      </c>
      <c r="D1290" s="158" t="s">
        <v>2050</v>
      </c>
      <c r="E1290" s="160" t="s">
        <v>2367</v>
      </c>
      <c r="F1290" s="160" t="s">
        <v>2362</v>
      </c>
      <c r="G1290" s="160" t="s">
        <v>2385</v>
      </c>
      <c r="H1290" s="161" t="s">
        <v>272</v>
      </c>
      <c r="I1290" s="162" t="s">
        <v>45</v>
      </c>
      <c r="J1290" s="162"/>
      <c r="K1290" s="162" t="s">
        <v>45</v>
      </c>
      <c r="L1290" s="163" t="s">
        <v>2452</v>
      </c>
      <c r="M1290" s="163">
        <v>1</v>
      </c>
      <c r="N1290" s="49">
        <f t="shared" si="555"/>
        <v>5.0789535705868492</v>
      </c>
      <c r="O1290" s="47">
        <v>431</v>
      </c>
      <c r="P1290" s="176">
        <f t="shared" si="553"/>
        <v>5.0789535705868492</v>
      </c>
      <c r="Q1290" s="177">
        <f t="shared" si="554"/>
        <v>431</v>
      </c>
      <c r="R1290" s="166"/>
      <c r="S1290" s="167">
        <f t="shared" si="543"/>
        <v>0</v>
      </c>
      <c r="T1290" s="168">
        <f t="shared" si="544"/>
        <v>0</v>
      </c>
      <c r="U1290" s="169" t="s">
        <v>36</v>
      </c>
      <c r="V1290" s="170" t="s">
        <v>2455</v>
      </c>
      <c r="W1290" s="169"/>
      <c r="X1290" s="160"/>
      <c r="Y1290" s="160"/>
      <c r="Z1290" s="160" t="s">
        <v>3147</v>
      </c>
      <c r="AA1290" s="171" t="s">
        <v>2463</v>
      </c>
    </row>
    <row r="1291" spans="1:27" customFormat="1" ht="18.5" x14ac:dyDescent="0.45">
      <c r="A1291" s="152"/>
      <c r="B1291" s="39" t="s">
        <v>36</v>
      </c>
      <c r="C1291" s="39"/>
      <c r="D1291" s="39"/>
      <c r="E1291" s="100" t="s">
        <v>3711</v>
      </c>
      <c r="F1291" s="100"/>
      <c r="G1291" s="100"/>
      <c r="H1291" s="40"/>
      <c r="I1291" s="41"/>
      <c r="J1291" s="41"/>
      <c r="K1291" s="40"/>
      <c r="L1291" s="40"/>
      <c r="M1291" s="40"/>
      <c r="N1291" s="42"/>
      <c r="O1291" s="43"/>
      <c r="P1291" s="97"/>
      <c r="Q1291" s="98"/>
      <c r="R1291" s="48"/>
      <c r="S1291" s="43"/>
      <c r="T1291" s="43"/>
      <c r="U1291" s="45"/>
      <c r="V1291" s="99"/>
      <c r="W1291" s="103"/>
      <c r="X1291" s="99"/>
      <c r="Y1291" s="99"/>
      <c r="Z1291" s="99"/>
      <c r="AA1291" s="104" t="s">
        <v>2463</v>
      </c>
    </row>
    <row r="1292" spans="1:27" s="172" customFormat="1" x14ac:dyDescent="0.35">
      <c r="A1292" s="157">
        <v>88</v>
      </c>
      <c r="B1292" s="158" t="s">
        <v>3585</v>
      </c>
      <c r="C1292" s="159" t="s">
        <v>39</v>
      </c>
      <c r="D1292" s="158" t="s">
        <v>3711</v>
      </c>
      <c r="E1292" s="160" t="s">
        <v>3826</v>
      </c>
      <c r="F1292" s="160" t="s">
        <v>3831</v>
      </c>
      <c r="G1292" s="160" t="s">
        <v>3680</v>
      </c>
      <c r="H1292" s="161" t="s">
        <v>3719</v>
      </c>
      <c r="I1292" s="162" t="s">
        <v>45</v>
      </c>
      <c r="J1292" s="162"/>
      <c r="K1292" s="162" t="s">
        <v>45</v>
      </c>
      <c r="L1292" s="163" t="s">
        <v>2453</v>
      </c>
      <c r="M1292" s="163">
        <v>1</v>
      </c>
      <c r="N1292" s="49">
        <v>23.060000000000002</v>
      </c>
      <c r="O1292" s="47">
        <f t="shared" ref="O1292:O1326" si="556">N1292*$R$8</f>
        <v>1956.8716000000002</v>
      </c>
      <c r="P1292" s="164">
        <f t="shared" ref="P1292:P1323" si="557">IF($R$9="-",N1292,IF($R$9="в кассу предприятия",N1292,IF($R$9="на р/счет.",N1292*1.075,"-")))</f>
        <v>23.060000000000002</v>
      </c>
      <c r="Q1292" s="165">
        <f t="shared" ref="Q1292:Q1323" si="558">IF($R$9="-",O1292,IF($R$9="в кассу предприятия",O1292,IF($R$9="на р/счет.",O1292*1.075,"-")))</f>
        <v>1956.8716000000002</v>
      </c>
      <c r="R1292" s="166"/>
      <c r="S1292" s="167">
        <f t="shared" ref="S1292:S1323" si="559">IF($R$9="","-",P1292*R1292)</f>
        <v>0</v>
      </c>
      <c r="T1292" s="168">
        <f t="shared" ref="T1292:T1323" si="560">IF($R$9="","-",Q1292*R1292)</f>
        <v>0</v>
      </c>
      <c r="U1292" s="169"/>
      <c r="V1292" s="170" t="s">
        <v>2455</v>
      </c>
      <c r="W1292" s="169"/>
      <c r="X1292" s="192"/>
      <c r="Y1292" s="160"/>
      <c r="Z1292" s="160" t="s">
        <v>3788</v>
      </c>
      <c r="AA1292" s="171" t="s">
        <v>2463</v>
      </c>
    </row>
    <row r="1293" spans="1:27" s="172" customFormat="1" x14ac:dyDescent="0.35">
      <c r="A1293" s="157">
        <v>4</v>
      </c>
      <c r="B1293" s="158" t="s">
        <v>3609</v>
      </c>
      <c r="C1293" s="159" t="s">
        <v>39</v>
      </c>
      <c r="D1293" s="158" t="s">
        <v>3711</v>
      </c>
      <c r="E1293" s="160" t="s">
        <v>3815</v>
      </c>
      <c r="F1293" s="160" t="s">
        <v>3832</v>
      </c>
      <c r="G1293" s="160" t="s">
        <v>3712</v>
      </c>
      <c r="H1293" s="161" t="s">
        <v>3648</v>
      </c>
      <c r="I1293" s="162" t="s">
        <v>45</v>
      </c>
      <c r="J1293" s="162"/>
      <c r="K1293" s="162" t="s">
        <v>45</v>
      </c>
      <c r="L1293" s="163" t="s">
        <v>2453</v>
      </c>
      <c r="M1293" s="163">
        <v>1</v>
      </c>
      <c r="N1293" s="49">
        <v>22.130000000000003</v>
      </c>
      <c r="O1293" s="47">
        <f t="shared" si="556"/>
        <v>1877.9518000000003</v>
      </c>
      <c r="P1293" s="164">
        <f t="shared" si="557"/>
        <v>22.130000000000003</v>
      </c>
      <c r="Q1293" s="165">
        <f t="shared" si="558"/>
        <v>1877.9518000000003</v>
      </c>
      <c r="R1293" s="166"/>
      <c r="S1293" s="167">
        <f t="shared" si="559"/>
        <v>0</v>
      </c>
      <c r="T1293" s="168">
        <f t="shared" si="560"/>
        <v>0</v>
      </c>
      <c r="U1293" s="169"/>
      <c r="V1293" s="170" t="s">
        <v>2455</v>
      </c>
      <c r="W1293" s="169"/>
      <c r="X1293" s="192"/>
      <c r="Y1293" s="160"/>
      <c r="Z1293" s="160" t="s">
        <v>3751</v>
      </c>
      <c r="AA1293" s="171" t="s">
        <v>2463</v>
      </c>
    </row>
    <row r="1294" spans="1:27" s="172" customFormat="1" x14ac:dyDescent="0.35">
      <c r="A1294" s="157">
        <v>39</v>
      </c>
      <c r="B1294" s="158" t="s">
        <v>3611</v>
      </c>
      <c r="C1294" s="159" t="s">
        <v>39</v>
      </c>
      <c r="D1294" s="158" t="s">
        <v>3711</v>
      </c>
      <c r="E1294" s="160" t="s">
        <v>3815</v>
      </c>
      <c r="F1294" s="160" t="s">
        <v>3832</v>
      </c>
      <c r="G1294" s="160" t="s">
        <v>3717</v>
      </c>
      <c r="H1294" s="161" t="s">
        <v>3648</v>
      </c>
      <c r="I1294" s="162" t="s">
        <v>45</v>
      </c>
      <c r="J1294" s="162"/>
      <c r="K1294" s="162" t="s">
        <v>45</v>
      </c>
      <c r="L1294" s="163" t="s">
        <v>2453</v>
      </c>
      <c r="M1294" s="163">
        <v>1</v>
      </c>
      <c r="N1294" s="49">
        <v>22.130000000000003</v>
      </c>
      <c r="O1294" s="47">
        <f t="shared" si="556"/>
        <v>1877.9518000000003</v>
      </c>
      <c r="P1294" s="164">
        <f t="shared" si="557"/>
        <v>22.130000000000003</v>
      </c>
      <c r="Q1294" s="165">
        <f t="shared" si="558"/>
        <v>1877.9518000000003</v>
      </c>
      <c r="R1294" s="166"/>
      <c r="S1294" s="167">
        <f t="shared" si="559"/>
        <v>0</v>
      </c>
      <c r="T1294" s="168">
        <f t="shared" si="560"/>
        <v>0</v>
      </c>
      <c r="U1294" s="169"/>
      <c r="V1294" s="170" t="s">
        <v>2455</v>
      </c>
      <c r="W1294" s="169"/>
      <c r="X1294" s="192"/>
      <c r="Y1294" s="160"/>
      <c r="Z1294" s="160" t="s">
        <v>3759</v>
      </c>
      <c r="AA1294" s="171" t="s">
        <v>2463</v>
      </c>
    </row>
    <row r="1295" spans="1:27" s="172" customFormat="1" x14ac:dyDescent="0.35">
      <c r="A1295" s="157">
        <v>24</v>
      </c>
      <c r="B1295" s="158" t="s">
        <v>3610</v>
      </c>
      <c r="C1295" s="159" t="s">
        <v>39</v>
      </c>
      <c r="D1295" s="158" t="s">
        <v>3711</v>
      </c>
      <c r="E1295" s="160" t="s">
        <v>3815</v>
      </c>
      <c r="F1295" s="160" t="s">
        <v>3832</v>
      </c>
      <c r="G1295" s="160" t="s">
        <v>3717</v>
      </c>
      <c r="H1295" s="161" t="s">
        <v>3718</v>
      </c>
      <c r="I1295" s="162" t="s">
        <v>45</v>
      </c>
      <c r="J1295" s="162"/>
      <c r="K1295" s="162" t="s">
        <v>45</v>
      </c>
      <c r="L1295" s="163" t="s">
        <v>2453</v>
      </c>
      <c r="M1295" s="163">
        <v>1</v>
      </c>
      <c r="N1295" s="49">
        <v>24.8</v>
      </c>
      <c r="O1295" s="47">
        <f t="shared" si="556"/>
        <v>2104.5280000000002</v>
      </c>
      <c r="P1295" s="164">
        <f t="shared" si="557"/>
        <v>24.8</v>
      </c>
      <c r="Q1295" s="165">
        <f t="shared" si="558"/>
        <v>2104.5280000000002</v>
      </c>
      <c r="R1295" s="166"/>
      <c r="S1295" s="167">
        <f t="shared" si="559"/>
        <v>0</v>
      </c>
      <c r="T1295" s="168">
        <f t="shared" si="560"/>
        <v>0</v>
      </c>
      <c r="U1295" s="169"/>
      <c r="V1295" s="170" t="s">
        <v>2455</v>
      </c>
      <c r="W1295" s="169"/>
      <c r="X1295" s="192"/>
      <c r="Y1295" s="160"/>
      <c r="Z1295" s="160" t="s">
        <v>3759</v>
      </c>
      <c r="AA1295" s="171" t="s">
        <v>2463</v>
      </c>
    </row>
    <row r="1296" spans="1:27" s="172" customFormat="1" x14ac:dyDescent="0.35">
      <c r="A1296" s="157">
        <v>49</v>
      </c>
      <c r="B1296" s="158" t="s">
        <v>3636</v>
      </c>
      <c r="C1296" s="159" t="s">
        <v>39</v>
      </c>
      <c r="D1296" s="158" t="s">
        <v>3711</v>
      </c>
      <c r="E1296" s="160" t="s">
        <v>3815</v>
      </c>
      <c r="F1296" s="160" t="s">
        <v>3832</v>
      </c>
      <c r="G1296" s="160" t="s">
        <v>3717</v>
      </c>
      <c r="H1296" s="161" t="s">
        <v>3719</v>
      </c>
      <c r="I1296" s="162" t="s">
        <v>45</v>
      </c>
      <c r="J1296" s="162"/>
      <c r="K1296" s="162" t="s">
        <v>45</v>
      </c>
      <c r="L1296" s="163" t="s">
        <v>2453</v>
      </c>
      <c r="M1296" s="163">
        <v>1</v>
      </c>
      <c r="N1296" s="49">
        <v>31.040000000000003</v>
      </c>
      <c r="O1296" s="47">
        <f t="shared" si="556"/>
        <v>2634.0544</v>
      </c>
      <c r="P1296" s="164">
        <f t="shared" si="557"/>
        <v>31.040000000000003</v>
      </c>
      <c r="Q1296" s="165">
        <f t="shared" si="558"/>
        <v>2634.0544</v>
      </c>
      <c r="R1296" s="166"/>
      <c r="S1296" s="167">
        <f t="shared" si="559"/>
        <v>0</v>
      </c>
      <c r="T1296" s="168">
        <f t="shared" si="560"/>
        <v>0</v>
      </c>
      <c r="U1296" s="169"/>
      <c r="V1296" s="170" t="s">
        <v>2455</v>
      </c>
      <c r="W1296" s="169"/>
      <c r="X1296" s="192"/>
      <c r="Y1296" s="160"/>
      <c r="Z1296" s="160" t="s">
        <v>3759</v>
      </c>
      <c r="AA1296" s="171" t="s">
        <v>2463</v>
      </c>
    </row>
    <row r="1297" spans="1:27" s="172" customFormat="1" x14ac:dyDescent="0.35">
      <c r="A1297" s="157">
        <v>62</v>
      </c>
      <c r="B1297" s="158" t="s">
        <v>3612</v>
      </c>
      <c r="C1297" s="159" t="s">
        <v>39</v>
      </c>
      <c r="D1297" s="158" t="s">
        <v>3711</v>
      </c>
      <c r="E1297" s="160" t="s">
        <v>3815</v>
      </c>
      <c r="F1297" s="160" t="s">
        <v>3832</v>
      </c>
      <c r="G1297" s="160" t="s">
        <v>3687</v>
      </c>
      <c r="H1297" s="161" t="s">
        <v>3718</v>
      </c>
      <c r="I1297" s="162" t="s">
        <v>45</v>
      </c>
      <c r="J1297" s="162"/>
      <c r="K1297" s="162" t="s">
        <v>45</v>
      </c>
      <c r="L1297" s="163" t="s">
        <v>2453</v>
      </c>
      <c r="M1297" s="163">
        <v>1</v>
      </c>
      <c r="N1297" s="49">
        <v>24.8</v>
      </c>
      <c r="O1297" s="47">
        <f t="shared" si="556"/>
        <v>2104.5280000000002</v>
      </c>
      <c r="P1297" s="164">
        <f t="shared" si="557"/>
        <v>24.8</v>
      </c>
      <c r="Q1297" s="165">
        <f t="shared" si="558"/>
        <v>2104.5280000000002</v>
      </c>
      <c r="R1297" s="166"/>
      <c r="S1297" s="167">
        <f t="shared" si="559"/>
        <v>0</v>
      </c>
      <c r="T1297" s="168">
        <f t="shared" si="560"/>
        <v>0</v>
      </c>
      <c r="U1297" s="169"/>
      <c r="V1297" s="170" t="s">
        <v>2455</v>
      </c>
      <c r="W1297" s="169"/>
      <c r="X1297" s="192"/>
      <c r="Y1297" s="160"/>
      <c r="Z1297" s="160" t="s">
        <v>3760</v>
      </c>
      <c r="AA1297" s="171" t="s">
        <v>2463</v>
      </c>
    </row>
    <row r="1298" spans="1:27" s="172" customFormat="1" x14ac:dyDescent="0.35">
      <c r="A1298" s="157">
        <v>14</v>
      </c>
      <c r="B1298" s="158" t="s">
        <v>3686</v>
      </c>
      <c r="C1298" s="159" t="s">
        <v>208</v>
      </c>
      <c r="D1298" s="158" t="s">
        <v>3711</v>
      </c>
      <c r="E1298" s="160" t="s">
        <v>3820</v>
      </c>
      <c r="F1298" s="160" t="s">
        <v>3832</v>
      </c>
      <c r="G1298" s="160" t="s">
        <v>3687</v>
      </c>
      <c r="H1298" s="161" t="s">
        <v>50</v>
      </c>
      <c r="I1298" s="162" t="s">
        <v>45</v>
      </c>
      <c r="J1298" s="162"/>
      <c r="K1298" s="162" t="s">
        <v>45</v>
      </c>
      <c r="L1298" s="163" t="s">
        <v>2453</v>
      </c>
      <c r="M1298" s="163">
        <v>1</v>
      </c>
      <c r="N1298" s="49">
        <f t="shared" ref="N1298" si="561">O1298/$R$8</f>
        <v>24.840914447325005</v>
      </c>
      <c r="O1298" s="47">
        <v>2108</v>
      </c>
      <c r="P1298" s="176">
        <f t="shared" si="557"/>
        <v>24.840914447325005</v>
      </c>
      <c r="Q1298" s="177">
        <f t="shared" si="558"/>
        <v>2108</v>
      </c>
      <c r="R1298" s="166"/>
      <c r="S1298" s="167">
        <f t="shared" si="559"/>
        <v>0</v>
      </c>
      <c r="T1298" s="168">
        <f t="shared" si="560"/>
        <v>0</v>
      </c>
      <c r="U1298" s="169" t="s">
        <v>36</v>
      </c>
      <c r="V1298" s="170" t="s">
        <v>2455</v>
      </c>
      <c r="W1298" s="169"/>
      <c r="X1298" s="193"/>
      <c r="Y1298" s="160"/>
      <c r="Z1298" s="160" t="s">
        <v>3760</v>
      </c>
      <c r="AA1298" s="171" t="s">
        <v>2463</v>
      </c>
    </row>
    <row r="1299" spans="1:27" s="172" customFormat="1" x14ac:dyDescent="0.35">
      <c r="A1299" s="157">
        <v>28</v>
      </c>
      <c r="B1299" s="158" t="s">
        <v>3613</v>
      </c>
      <c r="C1299" s="159" t="s">
        <v>39</v>
      </c>
      <c r="D1299" s="158" t="s">
        <v>3711</v>
      </c>
      <c r="E1299" s="160" t="s">
        <v>3815</v>
      </c>
      <c r="F1299" s="160" t="s">
        <v>3832</v>
      </c>
      <c r="G1299" s="160" t="s">
        <v>3720</v>
      </c>
      <c r="H1299" s="161" t="s">
        <v>3648</v>
      </c>
      <c r="I1299" s="162" t="s">
        <v>45</v>
      </c>
      <c r="J1299" s="162"/>
      <c r="K1299" s="162" t="s">
        <v>45</v>
      </c>
      <c r="L1299" s="163" t="s">
        <v>2453</v>
      </c>
      <c r="M1299" s="163">
        <v>1</v>
      </c>
      <c r="N1299" s="49">
        <v>22.130000000000003</v>
      </c>
      <c r="O1299" s="47">
        <f t="shared" si="556"/>
        <v>1877.9518000000003</v>
      </c>
      <c r="P1299" s="164">
        <f t="shared" si="557"/>
        <v>22.130000000000003</v>
      </c>
      <c r="Q1299" s="165">
        <f t="shared" si="558"/>
        <v>1877.9518000000003</v>
      </c>
      <c r="R1299" s="166"/>
      <c r="S1299" s="167">
        <f t="shared" si="559"/>
        <v>0</v>
      </c>
      <c r="T1299" s="168">
        <f t="shared" si="560"/>
        <v>0</v>
      </c>
      <c r="U1299" s="169"/>
      <c r="V1299" s="170" t="s">
        <v>2455</v>
      </c>
      <c r="W1299" s="169"/>
      <c r="X1299" s="192"/>
      <c r="Y1299" s="160"/>
      <c r="Z1299" s="160" t="s">
        <v>3761</v>
      </c>
      <c r="AA1299" s="171" t="s">
        <v>2463</v>
      </c>
    </row>
    <row r="1300" spans="1:27" s="172" customFormat="1" x14ac:dyDescent="0.35">
      <c r="A1300" s="157">
        <v>18</v>
      </c>
      <c r="B1300" s="158" t="s">
        <v>3615</v>
      </c>
      <c r="C1300" s="159" t="s">
        <v>39</v>
      </c>
      <c r="D1300" s="158" t="s">
        <v>3711</v>
      </c>
      <c r="E1300" s="160" t="s">
        <v>3815</v>
      </c>
      <c r="F1300" s="160" t="s">
        <v>3832</v>
      </c>
      <c r="G1300" s="160" t="s">
        <v>3723</v>
      </c>
      <c r="H1300" s="161" t="s">
        <v>3648</v>
      </c>
      <c r="I1300" s="162" t="s">
        <v>45</v>
      </c>
      <c r="J1300" s="162"/>
      <c r="K1300" s="162" t="s">
        <v>45</v>
      </c>
      <c r="L1300" s="163" t="s">
        <v>2453</v>
      </c>
      <c r="M1300" s="163">
        <v>1</v>
      </c>
      <c r="N1300" s="49">
        <v>22.130000000000003</v>
      </c>
      <c r="O1300" s="47">
        <f t="shared" si="556"/>
        <v>1877.9518000000003</v>
      </c>
      <c r="P1300" s="164">
        <f t="shared" si="557"/>
        <v>22.130000000000003</v>
      </c>
      <c r="Q1300" s="165">
        <f t="shared" si="558"/>
        <v>1877.9518000000003</v>
      </c>
      <c r="R1300" s="166"/>
      <c r="S1300" s="167">
        <f t="shared" si="559"/>
        <v>0</v>
      </c>
      <c r="T1300" s="168">
        <f t="shared" si="560"/>
        <v>0</v>
      </c>
      <c r="U1300" s="169"/>
      <c r="V1300" s="170" t="s">
        <v>2455</v>
      </c>
      <c r="W1300" s="169"/>
      <c r="X1300" s="192"/>
      <c r="Y1300" s="160"/>
      <c r="Z1300" s="160" t="s">
        <v>3767</v>
      </c>
      <c r="AA1300" s="171" t="s">
        <v>2463</v>
      </c>
    </row>
    <row r="1301" spans="1:27" s="172" customFormat="1" x14ac:dyDescent="0.35">
      <c r="A1301" s="157">
        <v>40</v>
      </c>
      <c r="B1301" s="158" t="s">
        <v>3614</v>
      </c>
      <c r="C1301" s="159" t="s">
        <v>39</v>
      </c>
      <c r="D1301" s="158" t="s">
        <v>3711</v>
      </c>
      <c r="E1301" s="160" t="s">
        <v>3815</v>
      </c>
      <c r="F1301" s="160" t="s">
        <v>3832</v>
      </c>
      <c r="G1301" s="160" t="s">
        <v>3723</v>
      </c>
      <c r="H1301" s="161" t="s">
        <v>3718</v>
      </c>
      <c r="I1301" s="162" t="s">
        <v>45</v>
      </c>
      <c r="J1301" s="162"/>
      <c r="K1301" s="162" t="s">
        <v>45</v>
      </c>
      <c r="L1301" s="163" t="s">
        <v>2453</v>
      </c>
      <c r="M1301" s="163">
        <v>1</v>
      </c>
      <c r="N1301" s="49">
        <v>24.8</v>
      </c>
      <c r="O1301" s="47">
        <f t="shared" si="556"/>
        <v>2104.5280000000002</v>
      </c>
      <c r="P1301" s="164">
        <f t="shared" si="557"/>
        <v>24.8</v>
      </c>
      <c r="Q1301" s="165">
        <f t="shared" si="558"/>
        <v>2104.5280000000002</v>
      </c>
      <c r="R1301" s="166"/>
      <c r="S1301" s="167">
        <f t="shared" si="559"/>
        <v>0</v>
      </c>
      <c r="T1301" s="168">
        <f t="shared" si="560"/>
        <v>0</v>
      </c>
      <c r="U1301" s="169"/>
      <c r="V1301" s="170" t="s">
        <v>2455</v>
      </c>
      <c r="W1301" s="169"/>
      <c r="X1301" s="192"/>
      <c r="Y1301" s="160"/>
      <c r="Z1301" s="160" t="s">
        <v>3767</v>
      </c>
      <c r="AA1301" s="171" t="s">
        <v>2463</v>
      </c>
    </row>
    <row r="1302" spans="1:27" s="172" customFormat="1" x14ac:dyDescent="0.35">
      <c r="A1302" s="157">
        <v>26</v>
      </c>
      <c r="B1302" s="158" t="s">
        <v>3616</v>
      </c>
      <c r="C1302" s="159" t="s">
        <v>39</v>
      </c>
      <c r="D1302" s="158" t="s">
        <v>3711</v>
      </c>
      <c r="E1302" s="160" t="s">
        <v>3815</v>
      </c>
      <c r="F1302" s="160" t="s">
        <v>3832</v>
      </c>
      <c r="G1302" s="160" t="s">
        <v>3724</v>
      </c>
      <c r="H1302" s="161" t="s">
        <v>3725</v>
      </c>
      <c r="I1302" s="162" t="s">
        <v>45</v>
      </c>
      <c r="J1302" s="162"/>
      <c r="K1302" s="162" t="s">
        <v>45</v>
      </c>
      <c r="L1302" s="163" t="s">
        <v>2453</v>
      </c>
      <c r="M1302" s="163">
        <v>1</v>
      </c>
      <c r="N1302" s="49">
        <v>29.680000000000003</v>
      </c>
      <c r="O1302" s="47">
        <f t="shared" si="556"/>
        <v>2518.6448000000005</v>
      </c>
      <c r="P1302" s="164">
        <f t="shared" si="557"/>
        <v>29.680000000000003</v>
      </c>
      <c r="Q1302" s="165">
        <f t="shared" si="558"/>
        <v>2518.6448000000005</v>
      </c>
      <c r="R1302" s="166"/>
      <c r="S1302" s="167">
        <f t="shared" si="559"/>
        <v>0</v>
      </c>
      <c r="T1302" s="168">
        <f t="shared" si="560"/>
        <v>0</v>
      </c>
      <c r="U1302" s="169"/>
      <c r="V1302" s="170" t="s">
        <v>2455</v>
      </c>
      <c r="W1302" s="169"/>
      <c r="X1302" s="192"/>
      <c r="Y1302" s="160"/>
      <c r="Z1302" s="160" t="s">
        <v>3768</v>
      </c>
      <c r="AA1302" s="171" t="s">
        <v>2463</v>
      </c>
    </row>
    <row r="1303" spans="1:27" s="172" customFormat="1" x14ac:dyDescent="0.35">
      <c r="A1303" s="157">
        <v>4</v>
      </c>
      <c r="B1303" s="158" t="s">
        <v>3710</v>
      </c>
      <c r="C1303" s="159" t="s">
        <v>208</v>
      </c>
      <c r="D1303" s="158" t="s">
        <v>3711</v>
      </c>
      <c r="E1303" s="160" t="s">
        <v>3820</v>
      </c>
      <c r="F1303" s="160" t="s">
        <v>3832</v>
      </c>
      <c r="G1303" s="160" t="s">
        <v>3726</v>
      </c>
      <c r="H1303" s="161" t="s">
        <v>50</v>
      </c>
      <c r="I1303" s="162" t="s">
        <v>45</v>
      </c>
      <c r="J1303" s="162"/>
      <c r="K1303" s="162" t="s">
        <v>45</v>
      </c>
      <c r="L1303" s="163" t="s">
        <v>2451</v>
      </c>
      <c r="M1303" s="163">
        <v>1</v>
      </c>
      <c r="N1303" s="49">
        <f t="shared" ref="N1303" si="562">O1303/$R$8</f>
        <v>26.384633514023097</v>
      </c>
      <c r="O1303" s="47">
        <v>2239</v>
      </c>
      <c r="P1303" s="176">
        <f t="shared" si="557"/>
        <v>26.384633514023097</v>
      </c>
      <c r="Q1303" s="177">
        <f t="shared" si="558"/>
        <v>2239</v>
      </c>
      <c r="R1303" s="166"/>
      <c r="S1303" s="167">
        <f t="shared" si="559"/>
        <v>0</v>
      </c>
      <c r="T1303" s="168">
        <f t="shared" si="560"/>
        <v>0</v>
      </c>
      <c r="U1303" s="169" t="s">
        <v>36</v>
      </c>
      <c r="V1303" s="170" t="s">
        <v>2455</v>
      </c>
      <c r="W1303" s="169"/>
      <c r="X1303" s="193"/>
      <c r="Y1303" s="160"/>
      <c r="Z1303" s="160" t="s">
        <v>3773</v>
      </c>
      <c r="AA1303" s="171" t="s">
        <v>2463</v>
      </c>
    </row>
    <row r="1304" spans="1:27" s="172" customFormat="1" x14ac:dyDescent="0.35">
      <c r="A1304" s="157">
        <v>62</v>
      </c>
      <c r="B1304" s="158" t="s">
        <v>3618</v>
      </c>
      <c r="C1304" s="159" t="s">
        <v>39</v>
      </c>
      <c r="D1304" s="158" t="s">
        <v>3711</v>
      </c>
      <c r="E1304" s="160" t="s">
        <v>3815</v>
      </c>
      <c r="F1304" s="160" t="s">
        <v>3832</v>
      </c>
      <c r="G1304" s="160" t="s">
        <v>3727</v>
      </c>
      <c r="H1304" s="161" t="s">
        <v>3648</v>
      </c>
      <c r="I1304" s="162" t="s">
        <v>45</v>
      </c>
      <c r="J1304" s="162"/>
      <c r="K1304" s="162" t="s">
        <v>45</v>
      </c>
      <c r="L1304" s="163" t="s">
        <v>2453</v>
      </c>
      <c r="M1304" s="163">
        <v>1</v>
      </c>
      <c r="N1304" s="49">
        <v>22.130000000000003</v>
      </c>
      <c r="O1304" s="47">
        <f t="shared" si="556"/>
        <v>1877.9518000000003</v>
      </c>
      <c r="P1304" s="164">
        <f t="shared" si="557"/>
        <v>22.130000000000003</v>
      </c>
      <c r="Q1304" s="165">
        <f t="shared" si="558"/>
        <v>1877.9518000000003</v>
      </c>
      <c r="R1304" s="166"/>
      <c r="S1304" s="167">
        <f t="shared" si="559"/>
        <v>0</v>
      </c>
      <c r="T1304" s="168">
        <f t="shared" si="560"/>
        <v>0</v>
      </c>
      <c r="U1304" s="169"/>
      <c r="V1304" s="170" t="s">
        <v>2455</v>
      </c>
      <c r="W1304" s="169"/>
      <c r="X1304" s="192"/>
      <c r="Y1304" s="160"/>
      <c r="Z1304" s="160" t="s">
        <v>3774</v>
      </c>
      <c r="AA1304" s="171" t="s">
        <v>2463</v>
      </c>
    </row>
    <row r="1305" spans="1:27" s="172" customFormat="1" x14ac:dyDescent="0.35">
      <c r="A1305" s="157">
        <v>62</v>
      </c>
      <c r="B1305" s="158" t="s">
        <v>3617</v>
      </c>
      <c r="C1305" s="159" t="s">
        <v>39</v>
      </c>
      <c r="D1305" s="158" t="s">
        <v>3711</v>
      </c>
      <c r="E1305" s="160" t="s">
        <v>3815</v>
      </c>
      <c r="F1305" s="160" t="s">
        <v>3832</v>
      </c>
      <c r="G1305" s="160" t="s">
        <v>3727</v>
      </c>
      <c r="H1305" s="161" t="s">
        <v>3718</v>
      </c>
      <c r="I1305" s="162" t="s">
        <v>45</v>
      </c>
      <c r="J1305" s="162"/>
      <c r="K1305" s="162" t="s">
        <v>45</v>
      </c>
      <c r="L1305" s="163" t="s">
        <v>2453</v>
      </c>
      <c r="M1305" s="163">
        <v>1</v>
      </c>
      <c r="N1305" s="49">
        <v>24.8</v>
      </c>
      <c r="O1305" s="47">
        <f t="shared" si="556"/>
        <v>2104.5280000000002</v>
      </c>
      <c r="P1305" s="164">
        <f t="shared" si="557"/>
        <v>24.8</v>
      </c>
      <c r="Q1305" s="165">
        <f t="shared" si="558"/>
        <v>2104.5280000000002</v>
      </c>
      <c r="R1305" s="166"/>
      <c r="S1305" s="167">
        <f t="shared" si="559"/>
        <v>0</v>
      </c>
      <c r="T1305" s="168">
        <f t="shared" si="560"/>
        <v>0</v>
      </c>
      <c r="U1305" s="169"/>
      <c r="V1305" s="170" t="s">
        <v>2455</v>
      </c>
      <c r="W1305" s="169"/>
      <c r="X1305" s="192"/>
      <c r="Y1305" s="160"/>
      <c r="Z1305" s="160" t="s">
        <v>3774</v>
      </c>
      <c r="AA1305" s="171" t="s">
        <v>2463</v>
      </c>
    </row>
    <row r="1306" spans="1:27" s="172" customFormat="1" x14ac:dyDescent="0.35">
      <c r="A1306" s="157">
        <v>40</v>
      </c>
      <c r="B1306" s="158" t="s">
        <v>3619</v>
      </c>
      <c r="C1306" s="159" t="s">
        <v>39</v>
      </c>
      <c r="D1306" s="158" t="s">
        <v>3711</v>
      </c>
      <c r="E1306" s="160" t="s">
        <v>3815</v>
      </c>
      <c r="F1306" s="160" t="s">
        <v>3832</v>
      </c>
      <c r="G1306" s="160" t="s">
        <v>3730</v>
      </c>
      <c r="H1306" s="161" t="s">
        <v>3648</v>
      </c>
      <c r="I1306" s="162" t="s">
        <v>45</v>
      </c>
      <c r="J1306" s="162"/>
      <c r="K1306" s="162" t="s">
        <v>45</v>
      </c>
      <c r="L1306" s="163" t="s">
        <v>2453</v>
      </c>
      <c r="M1306" s="163">
        <v>1</v>
      </c>
      <c r="N1306" s="49">
        <v>22.130000000000003</v>
      </c>
      <c r="O1306" s="47">
        <f t="shared" si="556"/>
        <v>1877.9518000000003</v>
      </c>
      <c r="P1306" s="164">
        <f t="shared" si="557"/>
        <v>22.130000000000003</v>
      </c>
      <c r="Q1306" s="165">
        <f t="shared" si="558"/>
        <v>1877.9518000000003</v>
      </c>
      <c r="R1306" s="166"/>
      <c r="S1306" s="167">
        <f t="shared" si="559"/>
        <v>0</v>
      </c>
      <c r="T1306" s="168">
        <f t="shared" si="560"/>
        <v>0</v>
      </c>
      <c r="U1306" s="169"/>
      <c r="V1306" s="170" t="s">
        <v>2455</v>
      </c>
      <c r="W1306" s="169"/>
      <c r="X1306" s="192"/>
      <c r="Y1306" s="160"/>
      <c r="Z1306" s="160" t="s">
        <v>3776</v>
      </c>
      <c r="AA1306" s="171" t="s">
        <v>2463</v>
      </c>
    </row>
    <row r="1307" spans="1:27" s="172" customFormat="1" x14ac:dyDescent="0.35">
      <c r="A1307" s="157">
        <v>2</v>
      </c>
      <c r="B1307" s="158" t="s">
        <v>3620</v>
      </c>
      <c r="C1307" s="159" t="s">
        <v>39</v>
      </c>
      <c r="D1307" s="158" t="s">
        <v>3711</v>
      </c>
      <c r="E1307" s="160" t="s">
        <v>3815</v>
      </c>
      <c r="F1307" s="160" t="s">
        <v>3832</v>
      </c>
      <c r="G1307" s="160" t="s">
        <v>3731</v>
      </c>
      <c r="H1307" s="161" t="s">
        <v>3648</v>
      </c>
      <c r="I1307" s="162" t="s">
        <v>45</v>
      </c>
      <c r="J1307" s="162"/>
      <c r="K1307" s="162" t="s">
        <v>45</v>
      </c>
      <c r="L1307" s="163" t="s">
        <v>2453</v>
      </c>
      <c r="M1307" s="163">
        <v>1</v>
      </c>
      <c r="N1307" s="49">
        <v>22.130000000000003</v>
      </c>
      <c r="O1307" s="47">
        <f t="shared" si="556"/>
        <v>1877.9518000000003</v>
      </c>
      <c r="P1307" s="164">
        <f t="shared" si="557"/>
        <v>22.130000000000003</v>
      </c>
      <c r="Q1307" s="165">
        <f t="shared" si="558"/>
        <v>1877.9518000000003</v>
      </c>
      <c r="R1307" s="166"/>
      <c r="S1307" s="167">
        <f t="shared" si="559"/>
        <v>0</v>
      </c>
      <c r="T1307" s="168">
        <f t="shared" si="560"/>
        <v>0</v>
      </c>
      <c r="U1307" s="169"/>
      <c r="V1307" s="170" t="s">
        <v>2455</v>
      </c>
      <c r="W1307" s="169"/>
      <c r="X1307" s="192"/>
      <c r="Y1307" s="160"/>
      <c r="Z1307" s="160" t="s">
        <v>3777</v>
      </c>
      <c r="AA1307" s="171" t="s">
        <v>2463</v>
      </c>
    </row>
    <row r="1308" spans="1:27" s="172" customFormat="1" x14ac:dyDescent="0.35">
      <c r="A1308" s="157">
        <v>21</v>
      </c>
      <c r="B1308" s="158" t="s">
        <v>3622</v>
      </c>
      <c r="C1308" s="159" t="s">
        <v>39</v>
      </c>
      <c r="D1308" s="158" t="s">
        <v>3711</v>
      </c>
      <c r="E1308" s="160" t="s">
        <v>3815</v>
      </c>
      <c r="F1308" s="160" t="s">
        <v>3832</v>
      </c>
      <c r="G1308" s="160" t="s">
        <v>3732</v>
      </c>
      <c r="H1308" s="161" t="s">
        <v>3648</v>
      </c>
      <c r="I1308" s="162" t="s">
        <v>45</v>
      </c>
      <c r="J1308" s="162"/>
      <c r="K1308" s="162" t="s">
        <v>45</v>
      </c>
      <c r="L1308" s="163" t="s">
        <v>2453</v>
      </c>
      <c r="M1308" s="163">
        <v>1</v>
      </c>
      <c r="N1308" s="49">
        <v>22.130000000000003</v>
      </c>
      <c r="O1308" s="47">
        <f t="shared" si="556"/>
        <v>1877.9518000000003</v>
      </c>
      <c r="P1308" s="164">
        <f t="shared" si="557"/>
        <v>22.130000000000003</v>
      </c>
      <c r="Q1308" s="165">
        <f t="shared" si="558"/>
        <v>1877.9518000000003</v>
      </c>
      <c r="R1308" s="166"/>
      <c r="S1308" s="167">
        <f t="shared" si="559"/>
        <v>0</v>
      </c>
      <c r="T1308" s="168">
        <f t="shared" si="560"/>
        <v>0</v>
      </c>
      <c r="U1308" s="169"/>
      <c r="V1308" s="170" t="s">
        <v>2455</v>
      </c>
      <c r="W1308" s="169"/>
      <c r="X1308" s="192"/>
      <c r="Y1308" s="160"/>
      <c r="Z1308" s="160" t="s">
        <v>3779</v>
      </c>
      <c r="AA1308" s="171" t="s">
        <v>2463</v>
      </c>
    </row>
    <row r="1309" spans="1:27" s="172" customFormat="1" x14ac:dyDescent="0.35">
      <c r="A1309" s="157">
        <v>28</v>
      </c>
      <c r="B1309" s="158" t="s">
        <v>3621</v>
      </c>
      <c r="C1309" s="159" t="s">
        <v>39</v>
      </c>
      <c r="D1309" s="158" t="s">
        <v>3711</v>
      </c>
      <c r="E1309" s="160" t="s">
        <v>3815</v>
      </c>
      <c r="F1309" s="160" t="s">
        <v>3832</v>
      </c>
      <c r="G1309" s="160" t="s">
        <v>3732</v>
      </c>
      <c r="H1309" s="161" t="s">
        <v>3718</v>
      </c>
      <c r="I1309" s="162" t="s">
        <v>45</v>
      </c>
      <c r="J1309" s="162"/>
      <c r="K1309" s="162" t="s">
        <v>45</v>
      </c>
      <c r="L1309" s="163" t="s">
        <v>2453</v>
      </c>
      <c r="M1309" s="163">
        <v>1</v>
      </c>
      <c r="N1309" s="49">
        <v>24.8</v>
      </c>
      <c r="O1309" s="47">
        <f t="shared" si="556"/>
        <v>2104.5280000000002</v>
      </c>
      <c r="P1309" s="164">
        <f t="shared" si="557"/>
        <v>24.8</v>
      </c>
      <c r="Q1309" s="165">
        <f t="shared" si="558"/>
        <v>2104.5280000000002</v>
      </c>
      <c r="R1309" s="166"/>
      <c r="S1309" s="167">
        <f t="shared" si="559"/>
        <v>0</v>
      </c>
      <c r="T1309" s="168">
        <f t="shared" si="560"/>
        <v>0</v>
      </c>
      <c r="U1309" s="169"/>
      <c r="V1309" s="170" t="s">
        <v>2455</v>
      </c>
      <c r="W1309" s="169"/>
      <c r="X1309" s="192"/>
      <c r="Y1309" s="160"/>
      <c r="Z1309" s="160" t="s">
        <v>3779</v>
      </c>
      <c r="AA1309" s="171" t="s">
        <v>2463</v>
      </c>
    </row>
    <row r="1310" spans="1:27" s="172" customFormat="1" x14ac:dyDescent="0.35">
      <c r="A1310" s="157">
        <v>27</v>
      </c>
      <c r="B1310" s="158" t="s">
        <v>3608</v>
      </c>
      <c r="C1310" s="159" t="s">
        <v>39</v>
      </c>
      <c r="D1310" s="158" t="s">
        <v>3711</v>
      </c>
      <c r="E1310" s="160" t="s">
        <v>3825</v>
      </c>
      <c r="F1310" s="160" t="s">
        <v>3832</v>
      </c>
      <c r="G1310" s="160" t="s">
        <v>3733</v>
      </c>
      <c r="H1310" s="161" t="s">
        <v>3648</v>
      </c>
      <c r="I1310" s="162" t="s">
        <v>45</v>
      </c>
      <c r="J1310" s="162"/>
      <c r="K1310" s="162" t="s">
        <v>45</v>
      </c>
      <c r="L1310" s="163" t="s">
        <v>2453</v>
      </c>
      <c r="M1310" s="163">
        <v>1</v>
      </c>
      <c r="N1310" s="49">
        <v>22.130000000000003</v>
      </c>
      <c r="O1310" s="47">
        <f t="shared" si="556"/>
        <v>1877.9518000000003</v>
      </c>
      <c r="P1310" s="164">
        <f t="shared" si="557"/>
        <v>22.130000000000003</v>
      </c>
      <c r="Q1310" s="165">
        <f t="shared" si="558"/>
        <v>1877.9518000000003</v>
      </c>
      <c r="R1310" s="166"/>
      <c r="S1310" s="167">
        <f t="shared" si="559"/>
        <v>0</v>
      </c>
      <c r="T1310" s="168">
        <f t="shared" si="560"/>
        <v>0</v>
      </c>
      <c r="U1310" s="169"/>
      <c r="V1310" s="170" t="s">
        <v>2455</v>
      </c>
      <c r="W1310" s="169"/>
      <c r="X1310" s="192"/>
      <c r="Y1310" s="160"/>
      <c r="Z1310" s="160" t="s">
        <v>3779</v>
      </c>
      <c r="AA1310" s="171" t="s">
        <v>2463</v>
      </c>
    </row>
    <row r="1311" spans="1:27" s="172" customFormat="1" x14ac:dyDescent="0.35">
      <c r="A1311" s="157">
        <v>32</v>
      </c>
      <c r="B1311" s="158" t="s">
        <v>3624</v>
      </c>
      <c r="C1311" s="159" t="s">
        <v>39</v>
      </c>
      <c r="D1311" s="158" t="s">
        <v>3711</v>
      </c>
      <c r="E1311" s="160" t="s">
        <v>3815</v>
      </c>
      <c r="F1311" s="160" t="s">
        <v>3832</v>
      </c>
      <c r="G1311" s="160" t="s">
        <v>3734</v>
      </c>
      <c r="H1311" s="161" t="s">
        <v>3648</v>
      </c>
      <c r="I1311" s="162" t="s">
        <v>45</v>
      </c>
      <c r="J1311" s="162"/>
      <c r="K1311" s="162" t="s">
        <v>45</v>
      </c>
      <c r="L1311" s="163" t="s">
        <v>2453</v>
      </c>
      <c r="M1311" s="163">
        <v>1</v>
      </c>
      <c r="N1311" s="49">
        <v>22.130000000000003</v>
      </c>
      <c r="O1311" s="47">
        <f t="shared" si="556"/>
        <v>1877.9518000000003</v>
      </c>
      <c r="P1311" s="164">
        <f t="shared" si="557"/>
        <v>22.130000000000003</v>
      </c>
      <c r="Q1311" s="165">
        <f t="shared" si="558"/>
        <v>1877.9518000000003</v>
      </c>
      <c r="R1311" s="166"/>
      <c r="S1311" s="167">
        <f t="shared" si="559"/>
        <v>0</v>
      </c>
      <c r="T1311" s="168">
        <f t="shared" si="560"/>
        <v>0</v>
      </c>
      <c r="U1311" s="169"/>
      <c r="V1311" s="170" t="s">
        <v>2455</v>
      </c>
      <c r="W1311" s="169"/>
      <c r="X1311" s="192"/>
      <c r="Y1311" s="160"/>
      <c r="Z1311" s="160" t="s">
        <v>3781</v>
      </c>
      <c r="AA1311" s="171" t="s">
        <v>2463</v>
      </c>
    </row>
    <row r="1312" spans="1:27" s="172" customFormat="1" x14ac:dyDescent="0.35">
      <c r="A1312" s="157">
        <v>66</v>
      </c>
      <c r="B1312" s="158" t="s">
        <v>3623</v>
      </c>
      <c r="C1312" s="159" t="s">
        <v>39</v>
      </c>
      <c r="D1312" s="158" t="s">
        <v>3711</v>
      </c>
      <c r="E1312" s="160" t="s">
        <v>3815</v>
      </c>
      <c r="F1312" s="160" t="s">
        <v>3832</v>
      </c>
      <c r="G1312" s="160" t="s">
        <v>3734</v>
      </c>
      <c r="H1312" s="161" t="s">
        <v>3718</v>
      </c>
      <c r="I1312" s="162" t="s">
        <v>45</v>
      </c>
      <c r="J1312" s="162"/>
      <c r="K1312" s="162" t="s">
        <v>45</v>
      </c>
      <c r="L1312" s="163" t="s">
        <v>2453</v>
      </c>
      <c r="M1312" s="163">
        <v>1</v>
      </c>
      <c r="N1312" s="49">
        <v>24.8</v>
      </c>
      <c r="O1312" s="47">
        <f t="shared" si="556"/>
        <v>2104.5280000000002</v>
      </c>
      <c r="P1312" s="164">
        <f t="shared" si="557"/>
        <v>24.8</v>
      </c>
      <c r="Q1312" s="165">
        <f t="shared" si="558"/>
        <v>2104.5280000000002</v>
      </c>
      <c r="R1312" s="166"/>
      <c r="S1312" s="167">
        <f t="shared" si="559"/>
        <v>0</v>
      </c>
      <c r="T1312" s="168">
        <f t="shared" si="560"/>
        <v>0</v>
      </c>
      <c r="U1312" s="169"/>
      <c r="V1312" s="170" t="s">
        <v>2455</v>
      </c>
      <c r="W1312" s="169"/>
      <c r="X1312" s="192"/>
      <c r="Y1312" s="160"/>
      <c r="Z1312" s="160" t="s">
        <v>3781</v>
      </c>
      <c r="AA1312" s="171" t="s">
        <v>2463</v>
      </c>
    </row>
    <row r="1313" spans="1:27" s="172" customFormat="1" x14ac:dyDescent="0.35">
      <c r="A1313" s="157">
        <v>27</v>
      </c>
      <c r="B1313" s="158" t="s">
        <v>3625</v>
      </c>
      <c r="C1313" s="159" t="s">
        <v>39</v>
      </c>
      <c r="D1313" s="158" t="s">
        <v>3711</v>
      </c>
      <c r="E1313" s="160" t="s">
        <v>3815</v>
      </c>
      <c r="F1313" s="160" t="s">
        <v>3832</v>
      </c>
      <c r="G1313" s="160" t="s">
        <v>3735</v>
      </c>
      <c r="H1313" s="161" t="s">
        <v>3718</v>
      </c>
      <c r="I1313" s="162" t="s">
        <v>45</v>
      </c>
      <c r="J1313" s="162"/>
      <c r="K1313" s="162" t="s">
        <v>45</v>
      </c>
      <c r="L1313" s="163" t="s">
        <v>2453</v>
      </c>
      <c r="M1313" s="163">
        <v>1</v>
      </c>
      <c r="N1313" s="49">
        <v>24.8</v>
      </c>
      <c r="O1313" s="47">
        <f t="shared" si="556"/>
        <v>2104.5280000000002</v>
      </c>
      <c r="P1313" s="164">
        <f t="shared" si="557"/>
        <v>24.8</v>
      </c>
      <c r="Q1313" s="165">
        <f t="shared" si="558"/>
        <v>2104.5280000000002</v>
      </c>
      <c r="R1313" s="166"/>
      <c r="S1313" s="167">
        <f t="shared" si="559"/>
        <v>0</v>
      </c>
      <c r="T1313" s="168">
        <f t="shared" si="560"/>
        <v>0</v>
      </c>
      <c r="U1313" s="169"/>
      <c r="V1313" s="170" t="s">
        <v>2455</v>
      </c>
      <c r="W1313" s="169"/>
      <c r="X1313" s="192"/>
      <c r="Y1313" s="160"/>
      <c r="Z1313" s="160" t="s">
        <v>3784</v>
      </c>
      <c r="AA1313" s="171" t="s">
        <v>2463</v>
      </c>
    </row>
    <row r="1314" spans="1:27" s="172" customFormat="1" x14ac:dyDescent="0.35">
      <c r="A1314" s="157">
        <v>37</v>
      </c>
      <c r="B1314" s="158" t="s">
        <v>3699</v>
      </c>
      <c r="C1314" s="159" t="s">
        <v>208</v>
      </c>
      <c r="D1314" s="158" t="s">
        <v>3711</v>
      </c>
      <c r="E1314" s="160" t="s">
        <v>3820</v>
      </c>
      <c r="F1314" s="160" t="s">
        <v>3832</v>
      </c>
      <c r="G1314" s="160" t="s">
        <v>3700</v>
      </c>
      <c r="H1314" s="161" t="s">
        <v>50</v>
      </c>
      <c r="I1314" s="162" t="s">
        <v>45</v>
      </c>
      <c r="J1314" s="162"/>
      <c r="K1314" s="162" t="s">
        <v>45</v>
      </c>
      <c r="L1314" s="163" t="s">
        <v>2453</v>
      </c>
      <c r="M1314" s="163">
        <v>1</v>
      </c>
      <c r="N1314" s="49">
        <f t="shared" ref="N1314" si="563">O1314/$R$8</f>
        <v>26.384633514023097</v>
      </c>
      <c r="O1314" s="47">
        <v>2239</v>
      </c>
      <c r="P1314" s="176">
        <f t="shared" si="557"/>
        <v>26.384633514023097</v>
      </c>
      <c r="Q1314" s="177">
        <f t="shared" si="558"/>
        <v>2239</v>
      </c>
      <c r="R1314" s="166"/>
      <c r="S1314" s="167">
        <f t="shared" si="559"/>
        <v>0</v>
      </c>
      <c r="T1314" s="168">
        <f t="shared" si="560"/>
        <v>0</v>
      </c>
      <c r="U1314" s="169" t="s">
        <v>36</v>
      </c>
      <c r="V1314" s="170" t="s">
        <v>2455</v>
      </c>
      <c r="W1314" s="169"/>
      <c r="X1314" s="193"/>
      <c r="Y1314" s="160"/>
      <c r="Z1314" s="160" t="s">
        <v>3786</v>
      </c>
      <c r="AA1314" s="171" t="s">
        <v>2463</v>
      </c>
    </row>
    <row r="1315" spans="1:27" s="172" customFormat="1" x14ac:dyDescent="0.35">
      <c r="A1315" s="157">
        <v>45</v>
      </c>
      <c r="B1315" s="158" t="s">
        <v>3626</v>
      </c>
      <c r="C1315" s="159" t="s">
        <v>39</v>
      </c>
      <c r="D1315" s="158" t="s">
        <v>3711</v>
      </c>
      <c r="E1315" s="160" t="s">
        <v>3815</v>
      </c>
      <c r="F1315" s="160" t="s">
        <v>3832</v>
      </c>
      <c r="G1315" s="160" t="s">
        <v>3700</v>
      </c>
      <c r="H1315" s="161" t="s">
        <v>3736</v>
      </c>
      <c r="I1315" s="162" t="s">
        <v>45</v>
      </c>
      <c r="J1315" s="162"/>
      <c r="K1315" s="162" t="s">
        <v>45</v>
      </c>
      <c r="L1315" s="163" t="s">
        <v>2453</v>
      </c>
      <c r="M1315" s="163">
        <v>1</v>
      </c>
      <c r="N1315" s="49">
        <v>31.040000000000003</v>
      </c>
      <c r="O1315" s="47">
        <f t="shared" si="556"/>
        <v>2634.0544</v>
      </c>
      <c r="P1315" s="164">
        <f t="shared" si="557"/>
        <v>31.040000000000003</v>
      </c>
      <c r="Q1315" s="165">
        <f t="shared" si="558"/>
        <v>2634.0544</v>
      </c>
      <c r="R1315" s="166"/>
      <c r="S1315" s="167">
        <f t="shared" si="559"/>
        <v>0</v>
      </c>
      <c r="T1315" s="168">
        <f t="shared" si="560"/>
        <v>0</v>
      </c>
      <c r="U1315" s="169"/>
      <c r="V1315" s="170" t="s">
        <v>2455</v>
      </c>
      <c r="W1315" s="169"/>
      <c r="X1315" s="192"/>
      <c r="Y1315" s="160"/>
      <c r="Z1315" s="160" t="s">
        <v>3786</v>
      </c>
      <c r="AA1315" s="171" t="s">
        <v>2463</v>
      </c>
    </row>
    <row r="1316" spans="1:27" s="172" customFormat="1" x14ac:dyDescent="0.35">
      <c r="A1316" s="157">
        <v>36</v>
      </c>
      <c r="B1316" s="158" t="s">
        <v>3627</v>
      </c>
      <c r="C1316" s="159" t="s">
        <v>39</v>
      </c>
      <c r="D1316" s="158" t="s">
        <v>3711</v>
      </c>
      <c r="E1316" s="160" t="s">
        <v>3815</v>
      </c>
      <c r="F1316" s="160" t="s">
        <v>3832</v>
      </c>
      <c r="G1316" s="160" t="s">
        <v>3737</v>
      </c>
      <c r="H1316" s="161" t="s">
        <v>3648</v>
      </c>
      <c r="I1316" s="162" t="s">
        <v>45</v>
      </c>
      <c r="J1316" s="162"/>
      <c r="K1316" s="162" t="s">
        <v>45</v>
      </c>
      <c r="L1316" s="163" t="s">
        <v>2453</v>
      </c>
      <c r="M1316" s="163">
        <v>1</v>
      </c>
      <c r="N1316" s="49">
        <v>22.130000000000003</v>
      </c>
      <c r="O1316" s="47">
        <f t="shared" si="556"/>
        <v>1877.9518000000003</v>
      </c>
      <c r="P1316" s="164">
        <f t="shared" si="557"/>
        <v>22.130000000000003</v>
      </c>
      <c r="Q1316" s="165">
        <f t="shared" si="558"/>
        <v>1877.9518000000003</v>
      </c>
      <c r="R1316" s="166"/>
      <c r="S1316" s="167">
        <f t="shared" si="559"/>
        <v>0</v>
      </c>
      <c r="T1316" s="168">
        <f t="shared" si="560"/>
        <v>0</v>
      </c>
      <c r="U1316" s="169"/>
      <c r="V1316" s="170" t="s">
        <v>2455</v>
      </c>
      <c r="W1316" s="169"/>
      <c r="X1316" s="192"/>
      <c r="Y1316" s="160"/>
      <c r="Z1316" s="160" t="s">
        <v>3787</v>
      </c>
      <c r="AA1316" s="171" t="s">
        <v>2463</v>
      </c>
    </row>
    <row r="1317" spans="1:27" s="172" customFormat="1" x14ac:dyDescent="0.35">
      <c r="A1317" s="157">
        <v>14</v>
      </c>
      <c r="B1317" s="158" t="s">
        <v>3628</v>
      </c>
      <c r="C1317" s="159" t="s">
        <v>39</v>
      </c>
      <c r="D1317" s="158" t="s">
        <v>3711</v>
      </c>
      <c r="E1317" s="160" t="s">
        <v>3815</v>
      </c>
      <c r="F1317" s="160" t="s">
        <v>3832</v>
      </c>
      <c r="G1317" s="160" t="s">
        <v>3684</v>
      </c>
      <c r="H1317" s="161" t="s">
        <v>3740</v>
      </c>
      <c r="I1317" s="162" t="s">
        <v>45</v>
      </c>
      <c r="J1317" s="162"/>
      <c r="K1317" s="162" t="s">
        <v>45</v>
      </c>
      <c r="L1317" s="163" t="s">
        <v>2453</v>
      </c>
      <c r="M1317" s="163">
        <v>1</v>
      </c>
      <c r="N1317" s="49">
        <v>24.8</v>
      </c>
      <c r="O1317" s="47">
        <f t="shared" si="556"/>
        <v>2104.5280000000002</v>
      </c>
      <c r="P1317" s="164">
        <f t="shared" si="557"/>
        <v>24.8</v>
      </c>
      <c r="Q1317" s="165">
        <f t="shared" si="558"/>
        <v>2104.5280000000002</v>
      </c>
      <c r="R1317" s="166"/>
      <c r="S1317" s="167">
        <f t="shared" si="559"/>
        <v>0</v>
      </c>
      <c r="T1317" s="168">
        <f t="shared" si="560"/>
        <v>0</v>
      </c>
      <c r="U1317" s="169"/>
      <c r="V1317" s="170" t="s">
        <v>2455</v>
      </c>
      <c r="W1317" s="169"/>
      <c r="X1317" s="192"/>
      <c r="Y1317" s="160"/>
      <c r="Z1317" s="160" t="s">
        <v>3790</v>
      </c>
      <c r="AA1317" s="171" t="s">
        <v>2463</v>
      </c>
    </row>
    <row r="1318" spans="1:27" s="172" customFormat="1" x14ac:dyDescent="0.35">
      <c r="A1318" s="157">
        <v>72</v>
      </c>
      <c r="B1318" s="158" t="s">
        <v>3629</v>
      </c>
      <c r="C1318" s="159" t="s">
        <v>208</v>
      </c>
      <c r="D1318" s="158" t="s">
        <v>3711</v>
      </c>
      <c r="E1318" s="160" t="s">
        <v>3820</v>
      </c>
      <c r="F1318" s="160" t="s">
        <v>3832</v>
      </c>
      <c r="G1318" s="160" t="s">
        <v>3683</v>
      </c>
      <c r="H1318" s="161" t="s">
        <v>50</v>
      </c>
      <c r="I1318" s="162" t="s">
        <v>45</v>
      </c>
      <c r="J1318" s="162"/>
      <c r="K1318" s="162" t="s">
        <v>45</v>
      </c>
      <c r="L1318" s="163" t="s">
        <v>2453</v>
      </c>
      <c r="M1318" s="163">
        <v>1</v>
      </c>
      <c r="N1318" s="49">
        <f t="shared" ref="N1318" si="564">O1318/$R$8</f>
        <v>23.096865425406552</v>
      </c>
      <c r="O1318" s="47">
        <v>1960</v>
      </c>
      <c r="P1318" s="176">
        <f t="shared" si="557"/>
        <v>23.096865425406552</v>
      </c>
      <c r="Q1318" s="177">
        <f t="shared" si="558"/>
        <v>1960</v>
      </c>
      <c r="R1318" s="166"/>
      <c r="S1318" s="167">
        <f t="shared" si="559"/>
        <v>0</v>
      </c>
      <c r="T1318" s="168">
        <f t="shared" si="560"/>
        <v>0</v>
      </c>
      <c r="U1318" s="169" t="s">
        <v>36</v>
      </c>
      <c r="V1318" s="170" t="s">
        <v>2455</v>
      </c>
      <c r="W1318" s="169"/>
      <c r="X1318" s="193"/>
      <c r="Y1318" s="160"/>
      <c r="Z1318" s="160" t="s">
        <v>3791</v>
      </c>
      <c r="AA1318" s="171" t="s">
        <v>2463</v>
      </c>
    </row>
    <row r="1319" spans="1:27" s="172" customFormat="1" x14ac:dyDescent="0.35">
      <c r="A1319" s="157">
        <v>72</v>
      </c>
      <c r="B1319" s="158" t="s">
        <v>3629</v>
      </c>
      <c r="C1319" s="159" t="s">
        <v>39</v>
      </c>
      <c r="D1319" s="158" t="s">
        <v>3711</v>
      </c>
      <c r="E1319" s="160" t="s">
        <v>3820</v>
      </c>
      <c r="F1319" s="160" t="s">
        <v>3832</v>
      </c>
      <c r="G1319" s="160" t="s">
        <v>3683</v>
      </c>
      <c r="H1319" s="161" t="s">
        <v>3719</v>
      </c>
      <c r="I1319" s="162" t="s">
        <v>45</v>
      </c>
      <c r="J1319" s="162"/>
      <c r="K1319" s="162" t="s">
        <v>45</v>
      </c>
      <c r="L1319" s="163" t="s">
        <v>2453</v>
      </c>
      <c r="M1319" s="163">
        <v>1</v>
      </c>
      <c r="N1319" s="49">
        <v>23.060000000000002</v>
      </c>
      <c r="O1319" s="47">
        <f t="shared" si="556"/>
        <v>1956.8716000000002</v>
      </c>
      <c r="P1319" s="164">
        <f t="shared" si="557"/>
        <v>23.060000000000002</v>
      </c>
      <c r="Q1319" s="165">
        <f t="shared" si="558"/>
        <v>1956.8716000000002</v>
      </c>
      <c r="R1319" s="166"/>
      <c r="S1319" s="167">
        <f t="shared" si="559"/>
        <v>0</v>
      </c>
      <c r="T1319" s="168">
        <f t="shared" si="560"/>
        <v>0</v>
      </c>
      <c r="U1319" s="169"/>
      <c r="V1319" s="170" t="s">
        <v>2455</v>
      </c>
      <c r="W1319" s="169"/>
      <c r="X1319" s="192"/>
      <c r="Y1319" s="160"/>
      <c r="Z1319" s="160" t="s">
        <v>3791</v>
      </c>
      <c r="AA1319" s="171" t="s">
        <v>2463</v>
      </c>
    </row>
    <row r="1320" spans="1:27" s="172" customFormat="1" x14ac:dyDescent="0.35">
      <c r="A1320" s="157">
        <v>62</v>
      </c>
      <c r="B1320" s="158" t="s">
        <v>3631</v>
      </c>
      <c r="C1320" s="159" t="s">
        <v>39</v>
      </c>
      <c r="D1320" s="158" t="s">
        <v>3711</v>
      </c>
      <c r="E1320" s="160" t="s">
        <v>3815</v>
      </c>
      <c r="F1320" s="160" t="s">
        <v>3832</v>
      </c>
      <c r="G1320" s="160" t="s">
        <v>3742</v>
      </c>
      <c r="H1320" s="161" t="s">
        <v>3648</v>
      </c>
      <c r="I1320" s="162" t="s">
        <v>45</v>
      </c>
      <c r="J1320" s="162"/>
      <c r="K1320" s="162" t="s">
        <v>45</v>
      </c>
      <c r="L1320" s="163" t="s">
        <v>2453</v>
      </c>
      <c r="M1320" s="163">
        <v>1</v>
      </c>
      <c r="N1320" s="49">
        <v>22.130000000000003</v>
      </c>
      <c r="O1320" s="47">
        <f t="shared" si="556"/>
        <v>1877.9518000000003</v>
      </c>
      <c r="P1320" s="164">
        <f t="shared" si="557"/>
        <v>22.130000000000003</v>
      </c>
      <c r="Q1320" s="165">
        <f t="shared" si="558"/>
        <v>1877.9518000000003</v>
      </c>
      <c r="R1320" s="166"/>
      <c r="S1320" s="167">
        <f t="shared" si="559"/>
        <v>0</v>
      </c>
      <c r="T1320" s="168">
        <f t="shared" si="560"/>
        <v>0</v>
      </c>
      <c r="U1320" s="169"/>
      <c r="V1320" s="170" t="s">
        <v>2455</v>
      </c>
      <c r="W1320" s="169"/>
      <c r="X1320" s="192"/>
      <c r="Y1320" s="160"/>
      <c r="Z1320" s="160" t="s">
        <v>3800</v>
      </c>
      <c r="AA1320" s="171" t="s">
        <v>2463</v>
      </c>
    </row>
    <row r="1321" spans="1:27" s="172" customFormat="1" x14ac:dyDescent="0.35">
      <c r="A1321" s="157">
        <v>45</v>
      </c>
      <c r="B1321" s="158" t="s">
        <v>3630</v>
      </c>
      <c r="C1321" s="159" t="s">
        <v>39</v>
      </c>
      <c r="D1321" s="158" t="s">
        <v>3711</v>
      </c>
      <c r="E1321" s="160" t="s">
        <v>3815</v>
      </c>
      <c r="F1321" s="160" t="s">
        <v>3832</v>
      </c>
      <c r="G1321" s="160" t="s">
        <v>3742</v>
      </c>
      <c r="H1321" s="161" t="s">
        <v>3718</v>
      </c>
      <c r="I1321" s="162" t="s">
        <v>45</v>
      </c>
      <c r="J1321" s="162"/>
      <c r="K1321" s="162" t="s">
        <v>45</v>
      </c>
      <c r="L1321" s="163" t="s">
        <v>2453</v>
      </c>
      <c r="M1321" s="163">
        <v>1</v>
      </c>
      <c r="N1321" s="49">
        <v>24.8</v>
      </c>
      <c r="O1321" s="47">
        <f t="shared" si="556"/>
        <v>2104.5280000000002</v>
      </c>
      <c r="P1321" s="164">
        <f t="shared" si="557"/>
        <v>24.8</v>
      </c>
      <c r="Q1321" s="165">
        <f t="shared" si="558"/>
        <v>2104.5280000000002</v>
      </c>
      <c r="R1321" s="166"/>
      <c r="S1321" s="167">
        <f t="shared" si="559"/>
        <v>0</v>
      </c>
      <c r="T1321" s="168">
        <f t="shared" si="560"/>
        <v>0</v>
      </c>
      <c r="U1321" s="169"/>
      <c r="V1321" s="170" t="s">
        <v>2455</v>
      </c>
      <c r="W1321" s="169"/>
      <c r="X1321" s="192"/>
      <c r="Y1321" s="160"/>
      <c r="Z1321" s="160" t="s">
        <v>3800</v>
      </c>
      <c r="AA1321" s="171" t="s">
        <v>2463</v>
      </c>
    </row>
    <row r="1322" spans="1:27" s="172" customFormat="1" x14ac:dyDescent="0.35">
      <c r="A1322" s="157">
        <v>20</v>
      </c>
      <c r="B1322" s="158" t="s">
        <v>3632</v>
      </c>
      <c r="C1322" s="159" t="s">
        <v>39</v>
      </c>
      <c r="D1322" s="158" t="s">
        <v>3711</v>
      </c>
      <c r="E1322" s="160" t="s">
        <v>3815</v>
      </c>
      <c r="F1322" s="160" t="s">
        <v>3832</v>
      </c>
      <c r="G1322" s="160" t="s">
        <v>3682</v>
      </c>
      <c r="H1322" s="161" t="s">
        <v>3648</v>
      </c>
      <c r="I1322" s="162" t="s">
        <v>45</v>
      </c>
      <c r="J1322" s="162"/>
      <c r="K1322" s="162" t="s">
        <v>45</v>
      </c>
      <c r="L1322" s="163" t="s">
        <v>2453</v>
      </c>
      <c r="M1322" s="163">
        <v>1</v>
      </c>
      <c r="N1322" s="49">
        <v>22.130000000000003</v>
      </c>
      <c r="O1322" s="47">
        <f t="shared" si="556"/>
        <v>1877.9518000000003</v>
      </c>
      <c r="P1322" s="164">
        <f t="shared" si="557"/>
        <v>22.130000000000003</v>
      </c>
      <c r="Q1322" s="165">
        <f t="shared" si="558"/>
        <v>1877.9518000000003</v>
      </c>
      <c r="R1322" s="166"/>
      <c r="S1322" s="167">
        <f t="shared" si="559"/>
        <v>0</v>
      </c>
      <c r="T1322" s="168">
        <f t="shared" si="560"/>
        <v>0</v>
      </c>
      <c r="U1322" s="169"/>
      <c r="V1322" s="170" t="s">
        <v>2455</v>
      </c>
      <c r="W1322" s="169"/>
      <c r="X1322" s="192"/>
      <c r="Y1322" s="160"/>
      <c r="Z1322" s="160" t="s">
        <v>3802</v>
      </c>
      <c r="AA1322" s="171" t="s">
        <v>2463</v>
      </c>
    </row>
    <row r="1323" spans="1:27" s="172" customFormat="1" x14ac:dyDescent="0.35">
      <c r="A1323" s="157">
        <v>5</v>
      </c>
      <c r="B1323" s="158" t="s">
        <v>3681</v>
      </c>
      <c r="C1323" s="159" t="s">
        <v>208</v>
      </c>
      <c r="D1323" s="158" t="s">
        <v>3711</v>
      </c>
      <c r="E1323" s="160" t="s">
        <v>3820</v>
      </c>
      <c r="F1323" s="160" t="s">
        <v>3832</v>
      </c>
      <c r="G1323" s="160" t="s">
        <v>3682</v>
      </c>
      <c r="H1323" s="161" t="s">
        <v>50</v>
      </c>
      <c r="I1323" s="162" t="s">
        <v>45</v>
      </c>
      <c r="J1323" s="162"/>
      <c r="K1323" s="162" t="s">
        <v>45</v>
      </c>
      <c r="L1323" s="163" t="s">
        <v>2453</v>
      </c>
      <c r="M1323" s="163">
        <v>1</v>
      </c>
      <c r="N1323" s="49">
        <f t="shared" ref="N1323" si="565">O1323/$R$8</f>
        <v>26.384633514023097</v>
      </c>
      <c r="O1323" s="47">
        <v>2239</v>
      </c>
      <c r="P1323" s="176">
        <f t="shared" si="557"/>
        <v>26.384633514023097</v>
      </c>
      <c r="Q1323" s="177">
        <f t="shared" si="558"/>
        <v>2239</v>
      </c>
      <c r="R1323" s="166"/>
      <c r="S1323" s="167">
        <f t="shared" si="559"/>
        <v>0</v>
      </c>
      <c r="T1323" s="168">
        <f t="shared" si="560"/>
        <v>0</v>
      </c>
      <c r="U1323" s="169" t="s">
        <v>36</v>
      </c>
      <c r="V1323" s="170" t="s">
        <v>2455</v>
      </c>
      <c r="W1323" s="169"/>
      <c r="X1323" s="193"/>
      <c r="Y1323" s="160"/>
      <c r="Z1323" s="160" t="s">
        <v>3803</v>
      </c>
      <c r="AA1323" s="171" t="s">
        <v>2463</v>
      </c>
    </row>
    <row r="1324" spans="1:27" s="172" customFormat="1" x14ac:dyDescent="0.35">
      <c r="A1324" s="157">
        <v>14</v>
      </c>
      <c r="B1324" s="158" t="s">
        <v>3633</v>
      </c>
      <c r="C1324" s="159" t="s">
        <v>39</v>
      </c>
      <c r="D1324" s="158" t="s">
        <v>3711</v>
      </c>
      <c r="E1324" s="160" t="s">
        <v>3815</v>
      </c>
      <c r="F1324" s="160" t="s">
        <v>3832</v>
      </c>
      <c r="G1324" s="160" t="s">
        <v>3746</v>
      </c>
      <c r="H1324" s="161" t="s">
        <v>3648</v>
      </c>
      <c r="I1324" s="162" t="s">
        <v>45</v>
      </c>
      <c r="J1324" s="162"/>
      <c r="K1324" s="162" t="s">
        <v>45</v>
      </c>
      <c r="L1324" s="163" t="s">
        <v>2453</v>
      </c>
      <c r="M1324" s="163">
        <v>1</v>
      </c>
      <c r="N1324" s="49">
        <v>22.130000000000003</v>
      </c>
      <c r="O1324" s="47">
        <f t="shared" si="556"/>
        <v>1877.9518000000003</v>
      </c>
      <c r="P1324" s="164">
        <f t="shared" ref="P1324:P1355" si="566">IF($R$9="-",N1324,IF($R$9="в кассу предприятия",N1324,IF($R$9="на р/счет.",N1324*1.075,"-")))</f>
        <v>22.130000000000003</v>
      </c>
      <c r="Q1324" s="165">
        <f t="shared" ref="Q1324:Q1355" si="567">IF($R$9="-",O1324,IF($R$9="в кассу предприятия",O1324,IF($R$9="на р/счет.",O1324*1.075,"-")))</f>
        <v>1877.9518000000003</v>
      </c>
      <c r="R1324" s="166"/>
      <c r="S1324" s="167">
        <f t="shared" ref="S1324:S1355" si="568">IF($R$9="","-",P1324*R1324)</f>
        <v>0</v>
      </c>
      <c r="T1324" s="168">
        <f t="shared" ref="T1324:T1355" si="569">IF($R$9="","-",Q1324*R1324)</f>
        <v>0</v>
      </c>
      <c r="U1324" s="169"/>
      <c r="V1324" s="170" t="s">
        <v>2455</v>
      </c>
      <c r="W1324" s="169"/>
      <c r="X1324" s="192"/>
      <c r="Y1324" s="160"/>
      <c r="Z1324" s="160" t="s">
        <v>3808</v>
      </c>
      <c r="AA1324" s="171" t="s">
        <v>2463</v>
      </c>
    </row>
    <row r="1325" spans="1:27" s="126" customFormat="1" hidden="1" x14ac:dyDescent="0.35">
      <c r="A1325" s="144">
        <v>0</v>
      </c>
      <c r="B1325" s="109" t="s">
        <v>3634</v>
      </c>
      <c r="C1325" s="127" t="s">
        <v>208</v>
      </c>
      <c r="D1325" s="109" t="s">
        <v>3711</v>
      </c>
      <c r="E1325" s="115" t="s">
        <v>3820</v>
      </c>
      <c r="F1325" s="115" t="s">
        <v>3832</v>
      </c>
      <c r="G1325" s="115" t="s">
        <v>3685</v>
      </c>
      <c r="H1325" s="116" t="s">
        <v>50</v>
      </c>
      <c r="I1325" s="117" t="s">
        <v>45</v>
      </c>
      <c r="J1325" s="117"/>
      <c r="K1325" s="117" t="s">
        <v>45</v>
      </c>
      <c r="L1325" s="114" t="s">
        <v>2453</v>
      </c>
      <c r="M1325" s="114">
        <v>1</v>
      </c>
      <c r="N1325" s="151">
        <f t="shared" ref="N1325" si="570">O1325/$R$8</f>
        <v>26.384633514023097</v>
      </c>
      <c r="O1325" s="149">
        <v>2239</v>
      </c>
      <c r="P1325" s="135">
        <f t="shared" si="566"/>
        <v>26.384633514023097</v>
      </c>
      <c r="Q1325" s="136">
        <f t="shared" si="567"/>
        <v>2239</v>
      </c>
      <c r="R1325" s="120"/>
      <c r="S1325" s="121">
        <f t="shared" si="568"/>
        <v>0</v>
      </c>
      <c r="T1325" s="122">
        <f t="shared" si="569"/>
        <v>0</v>
      </c>
      <c r="U1325" s="129" t="s">
        <v>36</v>
      </c>
      <c r="V1325" s="124" t="s">
        <v>2455</v>
      </c>
      <c r="W1325" s="129"/>
      <c r="X1325" s="143"/>
      <c r="Y1325" s="115"/>
      <c r="Z1325" s="115" t="s">
        <v>3810</v>
      </c>
      <c r="AA1325" s="125" t="s">
        <v>2463</v>
      </c>
    </row>
    <row r="1326" spans="1:27" s="172" customFormat="1" x14ac:dyDescent="0.35">
      <c r="A1326" s="157">
        <v>3</v>
      </c>
      <c r="B1326" s="158" t="s">
        <v>3635</v>
      </c>
      <c r="C1326" s="159" t="s">
        <v>39</v>
      </c>
      <c r="D1326" s="158" t="s">
        <v>3711</v>
      </c>
      <c r="E1326" s="160" t="s">
        <v>3815</v>
      </c>
      <c r="F1326" s="160" t="s">
        <v>3832</v>
      </c>
      <c r="G1326" s="160" t="s">
        <v>3748</v>
      </c>
      <c r="H1326" s="161" t="s">
        <v>3648</v>
      </c>
      <c r="I1326" s="162" t="s">
        <v>45</v>
      </c>
      <c r="J1326" s="162"/>
      <c r="K1326" s="162" t="s">
        <v>45</v>
      </c>
      <c r="L1326" s="163" t="s">
        <v>2453</v>
      </c>
      <c r="M1326" s="163">
        <v>1</v>
      </c>
      <c r="N1326" s="49">
        <v>22.130000000000003</v>
      </c>
      <c r="O1326" s="47">
        <f t="shared" si="556"/>
        <v>1877.9518000000003</v>
      </c>
      <c r="P1326" s="164">
        <f t="shared" si="566"/>
        <v>22.130000000000003</v>
      </c>
      <c r="Q1326" s="165">
        <f t="shared" si="567"/>
        <v>1877.9518000000003</v>
      </c>
      <c r="R1326" s="166"/>
      <c r="S1326" s="167">
        <f t="shared" si="568"/>
        <v>0</v>
      </c>
      <c r="T1326" s="168">
        <f t="shared" si="569"/>
        <v>0</v>
      </c>
      <c r="U1326" s="169"/>
      <c r="V1326" s="170" t="s">
        <v>2455</v>
      </c>
      <c r="W1326" s="169"/>
      <c r="X1326" s="192"/>
      <c r="Y1326" s="160"/>
      <c r="Z1326" s="160" t="s">
        <v>3779</v>
      </c>
      <c r="AA1326" s="171" t="s">
        <v>2463</v>
      </c>
    </row>
    <row r="1327" spans="1:27" s="172" customFormat="1" x14ac:dyDescent="0.35">
      <c r="A1327" s="157">
        <v>8</v>
      </c>
      <c r="B1327" s="158" t="s">
        <v>3661</v>
      </c>
      <c r="C1327" s="159" t="s">
        <v>208</v>
      </c>
      <c r="D1327" s="158" t="s">
        <v>3711</v>
      </c>
      <c r="E1327" s="160" t="s">
        <v>3814</v>
      </c>
      <c r="F1327" s="160" t="s">
        <v>3813</v>
      </c>
      <c r="G1327" s="160" t="s">
        <v>3662</v>
      </c>
      <c r="H1327" s="161" t="s">
        <v>50</v>
      </c>
      <c r="I1327" s="162" t="s">
        <v>45</v>
      </c>
      <c r="J1327" s="162"/>
      <c r="K1327" s="162" t="s">
        <v>45</v>
      </c>
      <c r="L1327" s="163" t="s">
        <v>2453</v>
      </c>
      <c r="M1327" s="163">
        <v>1</v>
      </c>
      <c r="N1327" s="49">
        <f t="shared" ref="N1327:N1329" si="571">O1327/$R$8</f>
        <v>32.276691020504359</v>
      </c>
      <c r="O1327" s="47">
        <v>2739</v>
      </c>
      <c r="P1327" s="176">
        <f t="shared" si="566"/>
        <v>32.276691020504359</v>
      </c>
      <c r="Q1327" s="177">
        <f t="shared" si="567"/>
        <v>2739</v>
      </c>
      <c r="R1327" s="166"/>
      <c r="S1327" s="167">
        <f t="shared" si="568"/>
        <v>0</v>
      </c>
      <c r="T1327" s="168">
        <f t="shared" si="569"/>
        <v>0</v>
      </c>
      <c r="U1327" s="169" t="s">
        <v>36</v>
      </c>
      <c r="V1327" s="170" t="s">
        <v>2455</v>
      </c>
      <c r="W1327" s="169"/>
      <c r="X1327" s="193"/>
      <c r="Y1327" s="160"/>
      <c r="Z1327" s="160" t="s">
        <v>3749</v>
      </c>
      <c r="AA1327" s="171" t="s">
        <v>2463</v>
      </c>
    </row>
    <row r="1328" spans="1:27" s="172" customFormat="1" x14ac:dyDescent="0.35">
      <c r="A1328" s="157">
        <v>45</v>
      </c>
      <c r="B1328" s="158" t="s">
        <v>3703</v>
      </c>
      <c r="C1328" s="159" t="s">
        <v>208</v>
      </c>
      <c r="D1328" s="158" t="s">
        <v>3711</v>
      </c>
      <c r="E1328" s="160" t="s">
        <v>3814</v>
      </c>
      <c r="F1328" s="160" t="s">
        <v>3813</v>
      </c>
      <c r="G1328" s="160" t="s">
        <v>3704</v>
      </c>
      <c r="H1328" s="161" t="s">
        <v>50</v>
      </c>
      <c r="I1328" s="162" t="s">
        <v>45</v>
      </c>
      <c r="J1328" s="162"/>
      <c r="K1328" s="162" t="s">
        <v>45</v>
      </c>
      <c r="L1328" s="163" t="s">
        <v>2453</v>
      </c>
      <c r="M1328" s="163">
        <v>1</v>
      </c>
      <c r="N1328" s="49">
        <f t="shared" si="571"/>
        <v>32.276691020504359</v>
      </c>
      <c r="O1328" s="47">
        <v>2739</v>
      </c>
      <c r="P1328" s="176">
        <f t="shared" si="566"/>
        <v>32.276691020504359</v>
      </c>
      <c r="Q1328" s="177">
        <f t="shared" si="567"/>
        <v>2739</v>
      </c>
      <c r="R1328" s="166"/>
      <c r="S1328" s="167">
        <f t="shared" si="568"/>
        <v>0</v>
      </c>
      <c r="T1328" s="168">
        <f t="shared" si="569"/>
        <v>0</v>
      </c>
      <c r="U1328" s="169" t="s">
        <v>36</v>
      </c>
      <c r="V1328" s="170" t="s">
        <v>2455</v>
      </c>
      <c r="W1328" s="169"/>
      <c r="X1328" s="193"/>
      <c r="Y1328" s="160"/>
      <c r="Z1328" s="160" t="s">
        <v>3750</v>
      </c>
      <c r="AA1328" s="171" t="s">
        <v>2463</v>
      </c>
    </row>
    <row r="1329" spans="1:27" s="172" customFormat="1" x14ac:dyDescent="0.35">
      <c r="A1329" s="157">
        <v>4</v>
      </c>
      <c r="B1329" s="158" t="s">
        <v>3663</v>
      </c>
      <c r="C1329" s="159" t="s">
        <v>208</v>
      </c>
      <c r="D1329" s="158" t="s">
        <v>3711</v>
      </c>
      <c r="E1329" s="160" t="s">
        <v>3814</v>
      </c>
      <c r="F1329" s="160" t="s">
        <v>3813</v>
      </c>
      <c r="G1329" s="160" t="s">
        <v>3664</v>
      </c>
      <c r="H1329" s="161" t="s">
        <v>50</v>
      </c>
      <c r="I1329" s="162" t="s">
        <v>45</v>
      </c>
      <c r="J1329" s="162"/>
      <c r="K1329" s="162" t="s">
        <v>45</v>
      </c>
      <c r="L1329" s="163" t="s">
        <v>2453</v>
      </c>
      <c r="M1329" s="163">
        <v>1</v>
      </c>
      <c r="N1329" s="49">
        <f t="shared" si="571"/>
        <v>32.276691020504359</v>
      </c>
      <c r="O1329" s="47">
        <v>2739</v>
      </c>
      <c r="P1329" s="176">
        <f t="shared" si="566"/>
        <v>32.276691020504359</v>
      </c>
      <c r="Q1329" s="177">
        <f t="shared" si="567"/>
        <v>2739</v>
      </c>
      <c r="R1329" s="166"/>
      <c r="S1329" s="167">
        <f t="shared" si="568"/>
        <v>0</v>
      </c>
      <c r="T1329" s="168">
        <f t="shared" si="569"/>
        <v>0</v>
      </c>
      <c r="U1329" s="169" t="s">
        <v>36</v>
      </c>
      <c r="V1329" s="170" t="s">
        <v>2455</v>
      </c>
      <c r="W1329" s="169"/>
      <c r="X1329" s="193"/>
      <c r="Y1329" s="160"/>
      <c r="Z1329" s="160" t="s">
        <v>3753</v>
      </c>
      <c r="AA1329" s="171" t="s">
        <v>2463</v>
      </c>
    </row>
    <row r="1330" spans="1:27" s="172" customFormat="1" x14ac:dyDescent="0.35">
      <c r="A1330" s="157">
        <v>15</v>
      </c>
      <c r="B1330" s="158" t="s">
        <v>3586</v>
      </c>
      <c r="C1330" s="159" t="s">
        <v>39</v>
      </c>
      <c r="D1330" s="158" t="s">
        <v>3711</v>
      </c>
      <c r="E1330" s="160" t="s">
        <v>3819</v>
      </c>
      <c r="F1330" s="160" t="s">
        <v>3813</v>
      </c>
      <c r="G1330" s="160" t="s">
        <v>3715</v>
      </c>
      <c r="H1330" s="161" t="s">
        <v>3714</v>
      </c>
      <c r="I1330" s="162" t="s">
        <v>45</v>
      </c>
      <c r="J1330" s="162"/>
      <c r="K1330" s="162" t="s">
        <v>45</v>
      </c>
      <c r="L1330" s="163" t="s">
        <v>2453</v>
      </c>
      <c r="M1330" s="163">
        <v>1</v>
      </c>
      <c r="N1330" s="49">
        <v>65.64</v>
      </c>
      <c r="O1330" s="47">
        <f t="shared" ref="O1330" si="572">N1330*$R$8</f>
        <v>5570.2103999999999</v>
      </c>
      <c r="P1330" s="164">
        <f t="shared" si="566"/>
        <v>65.64</v>
      </c>
      <c r="Q1330" s="165">
        <f t="shared" si="567"/>
        <v>5570.2103999999999</v>
      </c>
      <c r="R1330" s="166"/>
      <c r="S1330" s="167">
        <f t="shared" si="568"/>
        <v>0</v>
      </c>
      <c r="T1330" s="168">
        <f t="shared" si="569"/>
        <v>0</v>
      </c>
      <c r="U1330" s="169"/>
      <c r="V1330" s="170" t="s">
        <v>2455</v>
      </c>
      <c r="W1330" s="169"/>
      <c r="X1330" s="192"/>
      <c r="Y1330" s="160"/>
      <c r="Z1330" s="160" t="s">
        <v>3754</v>
      </c>
      <c r="AA1330" s="171" t="s">
        <v>2463</v>
      </c>
    </row>
    <row r="1331" spans="1:27" s="172" customFormat="1" x14ac:dyDescent="0.35">
      <c r="A1331" s="157" t="s">
        <v>3900</v>
      </c>
      <c r="B1331" s="158" t="s">
        <v>3649</v>
      </c>
      <c r="C1331" s="159" t="s">
        <v>208</v>
      </c>
      <c r="D1331" s="158" t="s">
        <v>3711</v>
      </c>
      <c r="E1331" s="160" t="s">
        <v>3814</v>
      </c>
      <c r="F1331" s="160" t="s">
        <v>3813</v>
      </c>
      <c r="G1331" s="160" t="s">
        <v>3650</v>
      </c>
      <c r="H1331" s="161" t="s">
        <v>98</v>
      </c>
      <c r="I1331" s="162" t="s">
        <v>45</v>
      </c>
      <c r="J1331" s="162"/>
      <c r="K1331" s="162" t="s">
        <v>45</v>
      </c>
      <c r="L1331" s="163" t="s">
        <v>2452</v>
      </c>
      <c r="M1331" s="163">
        <v>5</v>
      </c>
      <c r="N1331" s="49">
        <f t="shared" ref="N1331" si="573">O1331/$R$8</f>
        <v>7.0586848927645534</v>
      </c>
      <c r="O1331" s="47">
        <v>599</v>
      </c>
      <c r="P1331" s="176">
        <f t="shared" si="566"/>
        <v>7.0586848927645534</v>
      </c>
      <c r="Q1331" s="177">
        <f t="shared" si="567"/>
        <v>599</v>
      </c>
      <c r="R1331" s="166"/>
      <c r="S1331" s="167">
        <f t="shared" si="568"/>
        <v>0</v>
      </c>
      <c r="T1331" s="168">
        <f t="shared" si="569"/>
        <v>0</v>
      </c>
      <c r="U1331" s="169" t="s">
        <v>36</v>
      </c>
      <c r="V1331" s="170" t="s">
        <v>2455</v>
      </c>
      <c r="W1331" s="169"/>
      <c r="X1331" s="193"/>
      <c r="Y1331" s="160"/>
      <c r="Z1331" s="160" t="s">
        <v>3755</v>
      </c>
      <c r="AA1331" s="171" t="s">
        <v>2463</v>
      </c>
    </row>
    <row r="1332" spans="1:27" s="172" customFormat="1" x14ac:dyDescent="0.35">
      <c r="A1332" s="157">
        <v>3</v>
      </c>
      <c r="B1332" s="158" t="s">
        <v>3587</v>
      </c>
      <c r="C1332" s="159" t="s">
        <v>39</v>
      </c>
      <c r="D1332" s="158" t="s">
        <v>3711</v>
      </c>
      <c r="E1332" s="160" t="s">
        <v>3819</v>
      </c>
      <c r="F1332" s="160" t="s">
        <v>3813</v>
      </c>
      <c r="G1332" s="160" t="s">
        <v>3650</v>
      </c>
      <c r="H1332" s="161" t="s">
        <v>3714</v>
      </c>
      <c r="I1332" s="162" t="s">
        <v>45</v>
      </c>
      <c r="J1332" s="162"/>
      <c r="K1332" s="162" t="s">
        <v>45</v>
      </c>
      <c r="L1332" s="163" t="s">
        <v>2453</v>
      </c>
      <c r="M1332" s="163">
        <v>1</v>
      </c>
      <c r="N1332" s="49">
        <v>70.45</v>
      </c>
      <c r="O1332" s="47">
        <f t="shared" ref="O1332" si="574">N1332*$R$8</f>
        <v>5978.3870000000006</v>
      </c>
      <c r="P1332" s="164">
        <f t="shared" si="566"/>
        <v>70.45</v>
      </c>
      <c r="Q1332" s="165">
        <f t="shared" si="567"/>
        <v>5978.3870000000006</v>
      </c>
      <c r="R1332" s="166"/>
      <c r="S1332" s="167">
        <f t="shared" si="568"/>
        <v>0</v>
      </c>
      <c r="T1332" s="168">
        <f t="shared" si="569"/>
        <v>0</v>
      </c>
      <c r="U1332" s="169"/>
      <c r="V1332" s="170" t="s">
        <v>2455</v>
      </c>
      <c r="W1332" s="169"/>
      <c r="X1332" s="192"/>
      <c r="Y1332" s="160"/>
      <c r="Z1332" s="160" t="s">
        <v>3755</v>
      </c>
      <c r="AA1332" s="171" t="s">
        <v>2463</v>
      </c>
    </row>
    <row r="1333" spans="1:27" s="172" customFormat="1" x14ac:dyDescent="0.35">
      <c r="A1333" s="157">
        <v>31</v>
      </c>
      <c r="B1333" s="158" t="s">
        <v>3669</v>
      </c>
      <c r="C1333" s="159" t="s">
        <v>208</v>
      </c>
      <c r="D1333" s="158" t="s">
        <v>3711</v>
      </c>
      <c r="E1333" s="160" t="s">
        <v>3814</v>
      </c>
      <c r="F1333" s="160" t="s">
        <v>3813</v>
      </c>
      <c r="G1333" s="160" t="s">
        <v>3670</v>
      </c>
      <c r="H1333" s="161" t="s">
        <v>50</v>
      </c>
      <c r="I1333" s="162" t="s">
        <v>45</v>
      </c>
      <c r="J1333" s="162"/>
      <c r="K1333" s="162" t="s">
        <v>45</v>
      </c>
      <c r="L1333" s="163" t="s">
        <v>2453</v>
      </c>
      <c r="M1333" s="163">
        <v>1</v>
      </c>
      <c r="N1333" s="49">
        <f t="shared" ref="N1333" si="575">O1333/$R$8</f>
        <v>32.276691020504359</v>
      </c>
      <c r="O1333" s="47">
        <v>2739</v>
      </c>
      <c r="P1333" s="176">
        <f t="shared" si="566"/>
        <v>32.276691020504359</v>
      </c>
      <c r="Q1333" s="177">
        <f t="shared" si="567"/>
        <v>2739</v>
      </c>
      <c r="R1333" s="166"/>
      <c r="S1333" s="167">
        <f t="shared" si="568"/>
        <v>0</v>
      </c>
      <c r="T1333" s="168">
        <f t="shared" si="569"/>
        <v>0</v>
      </c>
      <c r="U1333" s="169" t="s">
        <v>36</v>
      </c>
      <c r="V1333" s="170" t="s">
        <v>2455</v>
      </c>
      <c r="W1333" s="169"/>
      <c r="X1333" s="193"/>
      <c r="Y1333" s="160"/>
      <c r="Z1333" s="160" t="s">
        <v>3756</v>
      </c>
      <c r="AA1333" s="171" t="s">
        <v>2463</v>
      </c>
    </row>
    <row r="1334" spans="1:27" s="172" customFormat="1" x14ac:dyDescent="0.35">
      <c r="A1334" s="157" t="s">
        <v>3900</v>
      </c>
      <c r="B1334" s="158" t="s">
        <v>3588</v>
      </c>
      <c r="C1334" s="159" t="s">
        <v>39</v>
      </c>
      <c r="D1334" s="158" t="s">
        <v>3711</v>
      </c>
      <c r="E1334" s="160" t="s">
        <v>3819</v>
      </c>
      <c r="F1334" s="160" t="s">
        <v>3813</v>
      </c>
      <c r="G1334" s="160" t="s">
        <v>3654</v>
      </c>
      <c r="H1334" s="161" t="s">
        <v>3716</v>
      </c>
      <c r="I1334" s="162" t="s">
        <v>45</v>
      </c>
      <c r="J1334" s="162"/>
      <c r="K1334" s="162" t="s">
        <v>45</v>
      </c>
      <c r="L1334" s="163" t="s">
        <v>2453</v>
      </c>
      <c r="M1334" s="163">
        <v>5</v>
      </c>
      <c r="N1334" s="49">
        <v>5.2</v>
      </c>
      <c r="O1334" s="47">
        <f t="shared" ref="O1334" si="576">N1334*$R$8</f>
        <v>441.27199999999999</v>
      </c>
      <c r="P1334" s="164">
        <f t="shared" si="566"/>
        <v>5.2</v>
      </c>
      <c r="Q1334" s="165">
        <f t="shared" si="567"/>
        <v>441.27199999999999</v>
      </c>
      <c r="R1334" s="166"/>
      <c r="S1334" s="167">
        <f t="shared" si="568"/>
        <v>0</v>
      </c>
      <c r="T1334" s="168">
        <f t="shared" si="569"/>
        <v>0</v>
      </c>
      <c r="U1334" s="169"/>
      <c r="V1334" s="170" t="s">
        <v>2455</v>
      </c>
      <c r="W1334" s="169"/>
      <c r="X1334" s="192"/>
      <c r="Y1334" s="160"/>
      <c r="Z1334" s="160" t="s">
        <v>3757</v>
      </c>
      <c r="AA1334" s="171" t="s">
        <v>2463</v>
      </c>
    </row>
    <row r="1335" spans="1:27" s="172" customFormat="1" x14ac:dyDescent="0.35">
      <c r="A1335" s="157" t="s">
        <v>3900</v>
      </c>
      <c r="B1335" s="158" t="s">
        <v>3653</v>
      </c>
      <c r="C1335" s="159" t="s">
        <v>208</v>
      </c>
      <c r="D1335" s="158" t="s">
        <v>3711</v>
      </c>
      <c r="E1335" s="160" t="s">
        <v>3814</v>
      </c>
      <c r="F1335" s="160" t="s">
        <v>3813</v>
      </c>
      <c r="G1335" s="160" t="s">
        <v>3654</v>
      </c>
      <c r="H1335" s="161" t="s">
        <v>98</v>
      </c>
      <c r="I1335" s="162" t="s">
        <v>45</v>
      </c>
      <c r="J1335" s="162"/>
      <c r="K1335" s="162" t="s">
        <v>45</v>
      </c>
      <c r="L1335" s="163" t="s">
        <v>2452</v>
      </c>
      <c r="M1335" s="163">
        <v>5</v>
      </c>
      <c r="N1335" s="49">
        <f t="shared" ref="N1335" si="577">O1335/$R$8</f>
        <v>7.0586848927645534</v>
      </c>
      <c r="O1335" s="47">
        <v>599</v>
      </c>
      <c r="P1335" s="176">
        <f t="shared" si="566"/>
        <v>7.0586848927645534</v>
      </c>
      <c r="Q1335" s="177">
        <f t="shared" si="567"/>
        <v>599</v>
      </c>
      <c r="R1335" s="166"/>
      <c r="S1335" s="167">
        <f t="shared" si="568"/>
        <v>0</v>
      </c>
      <c r="T1335" s="168">
        <f t="shared" si="569"/>
        <v>0</v>
      </c>
      <c r="U1335" s="169" t="s">
        <v>36</v>
      </c>
      <c r="V1335" s="170" t="s">
        <v>2455</v>
      </c>
      <c r="W1335" s="169"/>
      <c r="X1335" s="193"/>
      <c r="Y1335" s="160"/>
      <c r="Z1335" s="160" t="s">
        <v>3758</v>
      </c>
      <c r="AA1335" s="171" t="s">
        <v>2463</v>
      </c>
    </row>
    <row r="1336" spans="1:27" s="172" customFormat="1" x14ac:dyDescent="0.35">
      <c r="A1336" s="157">
        <v>79</v>
      </c>
      <c r="B1336" s="158" t="s">
        <v>3589</v>
      </c>
      <c r="C1336" s="159" t="s">
        <v>39</v>
      </c>
      <c r="D1336" s="158" t="s">
        <v>3711</v>
      </c>
      <c r="E1336" s="160" t="s">
        <v>3819</v>
      </c>
      <c r="F1336" s="160" t="s">
        <v>3813</v>
      </c>
      <c r="G1336" s="160" t="s">
        <v>3721</v>
      </c>
      <c r="H1336" s="161" t="s">
        <v>3719</v>
      </c>
      <c r="I1336" s="162" t="s">
        <v>45</v>
      </c>
      <c r="J1336" s="162"/>
      <c r="K1336" s="162" t="s">
        <v>45</v>
      </c>
      <c r="L1336" s="163" t="s">
        <v>2451</v>
      </c>
      <c r="M1336" s="163">
        <v>1</v>
      </c>
      <c r="N1336" s="49">
        <v>24.21</v>
      </c>
      <c r="O1336" s="47">
        <f t="shared" ref="O1336:O1337" si="578">N1336*$R$8</f>
        <v>2054.4605999999999</v>
      </c>
      <c r="P1336" s="164">
        <f t="shared" si="566"/>
        <v>24.21</v>
      </c>
      <c r="Q1336" s="165">
        <f t="shared" si="567"/>
        <v>2054.4605999999999</v>
      </c>
      <c r="R1336" s="166"/>
      <c r="S1336" s="167">
        <f t="shared" si="568"/>
        <v>0</v>
      </c>
      <c r="T1336" s="168">
        <f t="shared" si="569"/>
        <v>0</v>
      </c>
      <c r="U1336" s="169"/>
      <c r="V1336" s="170" t="s">
        <v>2455</v>
      </c>
      <c r="W1336" s="169"/>
      <c r="X1336" s="192"/>
      <c r="Y1336" s="160"/>
      <c r="Z1336" s="160" t="s">
        <v>3762</v>
      </c>
      <c r="AA1336" s="171" t="s">
        <v>2463</v>
      </c>
    </row>
    <row r="1337" spans="1:27" s="172" customFormat="1" x14ac:dyDescent="0.35">
      <c r="A1337" s="157">
        <v>93</v>
      </c>
      <c r="B1337" s="158" t="s">
        <v>3591</v>
      </c>
      <c r="C1337" s="159" t="s">
        <v>39</v>
      </c>
      <c r="D1337" s="158" t="s">
        <v>3711</v>
      </c>
      <c r="E1337" s="160" t="s">
        <v>3819</v>
      </c>
      <c r="F1337" s="160" t="s">
        <v>3813</v>
      </c>
      <c r="G1337" s="160" t="s">
        <v>3689</v>
      </c>
      <c r="H1337" s="161" t="s">
        <v>3719</v>
      </c>
      <c r="I1337" s="162" t="s">
        <v>45</v>
      </c>
      <c r="J1337" s="162"/>
      <c r="K1337" s="162" t="s">
        <v>45</v>
      </c>
      <c r="L1337" s="163" t="s">
        <v>2451</v>
      </c>
      <c r="M1337" s="163">
        <v>1</v>
      </c>
      <c r="N1337" s="49">
        <v>24.21</v>
      </c>
      <c r="O1337" s="47">
        <f t="shared" si="578"/>
        <v>2054.4605999999999</v>
      </c>
      <c r="P1337" s="164">
        <f t="shared" si="566"/>
        <v>24.21</v>
      </c>
      <c r="Q1337" s="165">
        <f t="shared" si="567"/>
        <v>2054.4605999999999</v>
      </c>
      <c r="R1337" s="166"/>
      <c r="S1337" s="167">
        <f t="shared" si="568"/>
        <v>0</v>
      </c>
      <c r="T1337" s="168">
        <f t="shared" si="569"/>
        <v>0</v>
      </c>
      <c r="U1337" s="169"/>
      <c r="V1337" s="170" t="s">
        <v>2455</v>
      </c>
      <c r="W1337" s="169"/>
      <c r="X1337" s="192"/>
      <c r="Y1337" s="160"/>
      <c r="Z1337" s="160" t="s">
        <v>3765</v>
      </c>
      <c r="AA1337" s="171" t="s">
        <v>2463</v>
      </c>
    </row>
    <row r="1338" spans="1:27" s="172" customFormat="1" x14ac:dyDescent="0.35">
      <c r="A1338" s="157">
        <v>5</v>
      </c>
      <c r="B1338" s="158" t="s">
        <v>3688</v>
      </c>
      <c r="C1338" s="159" t="s">
        <v>208</v>
      </c>
      <c r="D1338" s="158" t="s">
        <v>3711</v>
      </c>
      <c r="E1338" s="160" t="s">
        <v>3814</v>
      </c>
      <c r="F1338" s="160" t="s">
        <v>3813</v>
      </c>
      <c r="G1338" s="160" t="s">
        <v>3689</v>
      </c>
      <c r="H1338" s="161" t="s">
        <v>50</v>
      </c>
      <c r="I1338" s="162" t="s">
        <v>45</v>
      </c>
      <c r="J1338" s="162"/>
      <c r="K1338" s="162" t="s">
        <v>45</v>
      </c>
      <c r="L1338" s="163" t="s">
        <v>2453</v>
      </c>
      <c r="M1338" s="163">
        <v>1</v>
      </c>
      <c r="N1338" s="49">
        <f t="shared" ref="N1338" si="579">O1338/$R$8</f>
        <v>32.276691020504359</v>
      </c>
      <c r="O1338" s="47">
        <v>2739</v>
      </c>
      <c r="P1338" s="176">
        <f t="shared" si="566"/>
        <v>32.276691020504359</v>
      </c>
      <c r="Q1338" s="177">
        <f t="shared" si="567"/>
        <v>2739</v>
      </c>
      <c r="R1338" s="166"/>
      <c r="S1338" s="167">
        <f t="shared" si="568"/>
        <v>0</v>
      </c>
      <c r="T1338" s="168">
        <f t="shared" si="569"/>
        <v>0</v>
      </c>
      <c r="U1338" s="169" t="s">
        <v>36</v>
      </c>
      <c r="V1338" s="170" t="s">
        <v>2455</v>
      </c>
      <c r="W1338" s="169"/>
      <c r="X1338" s="193"/>
      <c r="Y1338" s="160"/>
      <c r="Z1338" s="160" t="s">
        <v>3766</v>
      </c>
      <c r="AA1338" s="171" t="s">
        <v>2463</v>
      </c>
    </row>
    <row r="1339" spans="1:27" s="172" customFormat="1" x14ac:dyDescent="0.35">
      <c r="A1339" s="157">
        <v>3</v>
      </c>
      <c r="B1339" s="158" t="s">
        <v>3590</v>
      </c>
      <c r="C1339" s="159" t="s">
        <v>39</v>
      </c>
      <c r="D1339" s="158" t="s">
        <v>3711</v>
      </c>
      <c r="E1339" s="160" t="s">
        <v>3819</v>
      </c>
      <c r="F1339" s="160" t="s">
        <v>3813</v>
      </c>
      <c r="G1339" s="160" t="s">
        <v>3689</v>
      </c>
      <c r="H1339" s="161" t="s">
        <v>3714</v>
      </c>
      <c r="I1339" s="162" t="s">
        <v>45</v>
      </c>
      <c r="J1339" s="162"/>
      <c r="K1339" s="162" t="s">
        <v>45</v>
      </c>
      <c r="L1339" s="163" t="s">
        <v>2453</v>
      </c>
      <c r="M1339" s="163">
        <v>1</v>
      </c>
      <c r="N1339" s="49">
        <v>70.45</v>
      </c>
      <c r="O1339" s="47">
        <f t="shared" ref="O1339" si="580">N1339*$R$8</f>
        <v>5978.3870000000006</v>
      </c>
      <c r="P1339" s="164">
        <f t="shared" si="566"/>
        <v>70.45</v>
      </c>
      <c r="Q1339" s="165">
        <f t="shared" si="567"/>
        <v>5978.3870000000006</v>
      </c>
      <c r="R1339" s="166"/>
      <c r="S1339" s="167">
        <f t="shared" si="568"/>
        <v>0</v>
      </c>
      <c r="T1339" s="168">
        <f t="shared" si="569"/>
        <v>0</v>
      </c>
      <c r="U1339" s="169"/>
      <c r="V1339" s="170" t="s">
        <v>2455</v>
      </c>
      <c r="W1339" s="169"/>
      <c r="X1339" s="192"/>
      <c r="Y1339" s="160"/>
      <c r="Z1339" s="160" t="s">
        <v>3765</v>
      </c>
      <c r="AA1339" s="171" t="s">
        <v>2463</v>
      </c>
    </row>
    <row r="1340" spans="1:27" s="172" customFormat="1" x14ac:dyDescent="0.35">
      <c r="A1340" s="157">
        <v>60</v>
      </c>
      <c r="B1340" s="158" t="s">
        <v>3651</v>
      </c>
      <c r="C1340" s="159" t="s">
        <v>208</v>
      </c>
      <c r="D1340" s="158" t="s">
        <v>3711</v>
      </c>
      <c r="E1340" s="160" t="s">
        <v>3814</v>
      </c>
      <c r="F1340" s="160" t="s">
        <v>3813</v>
      </c>
      <c r="G1340" s="160" t="s">
        <v>3652</v>
      </c>
      <c r="H1340" s="161" t="s">
        <v>98</v>
      </c>
      <c r="I1340" s="162" t="s">
        <v>45</v>
      </c>
      <c r="J1340" s="162"/>
      <c r="K1340" s="162" t="s">
        <v>45</v>
      </c>
      <c r="L1340" s="163" t="s">
        <v>2452</v>
      </c>
      <c r="M1340" s="163">
        <v>5</v>
      </c>
      <c r="N1340" s="49">
        <f t="shared" ref="N1340:N1344" si="581">O1340/$R$8</f>
        <v>7.0586848927645534</v>
      </c>
      <c r="O1340" s="47">
        <v>599</v>
      </c>
      <c r="P1340" s="176">
        <f t="shared" si="566"/>
        <v>7.0586848927645534</v>
      </c>
      <c r="Q1340" s="177">
        <f t="shared" si="567"/>
        <v>599</v>
      </c>
      <c r="R1340" s="166"/>
      <c r="S1340" s="167">
        <f t="shared" si="568"/>
        <v>0</v>
      </c>
      <c r="T1340" s="168">
        <f t="shared" si="569"/>
        <v>0</v>
      </c>
      <c r="U1340" s="169" t="s">
        <v>36</v>
      </c>
      <c r="V1340" s="170" t="s">
        <v>2455</v>
      </c>
      <c r="W1340" s="169"/>
      <c r="X1340" s="193"/>
      <c r="Y1340" s="160"/>
      <c r="Z1340" s="160" t="s">
        <v>3769</v>
      </c>
      <c r="AA1340" s="171" t="s">
        <v>2463</v>
      </c>
    </row>
    <row r="1341" spans="1:27" s="172" customFormat="1" x14ac:dyDescent="0.35">
      <c r="A1341" s="157">
        <v>18</v>
      </c>
      <c r="B1341" s="158" t="s">
        <v>3671</v>
      </c>
      <c r="C1341" s="159" t="s">
        <v>208</v>
      </c>
      <c r="D1341" s="158" t="s">
        <v>3711</v>
      </c>
      <c r="E1341" s="160" t="s">
        <v>3814</v>
      </c>
      <c r="F1341" s="160" t="s">
        <v>3813</v>
      </c>
      <c r="G1341" s="160" t="s">
        <v>3672</v>
      </c>
      <c r="H1341" s="161" t="s">
        <v>50</v>
      </c>
      <c r="I1341" s="162" t="s">
        <v>45</v>
      </c>
      <c r="J1341" s="162"/>
      <c r="K1341" s="162" t="s">
        <v>45</v>
      </c>
      <c r="L1341" s="163" t="s">
        <v>2453</v>
      </c>
      <c r="M1341" s="163">
        <v>1</v>
      </c>
      <c r="N1341" s="49">
        <f t="shared" si="581"/>
        <v>36.884279990572708</v>
      </c>
      <c r="O1341" s="47">
        <v>3130</v>
      </c>
      <c r="P1341" s="176">
        <f t="shared" si="566"/>
        <v>36.884279990572708</v>
      </c>
      <c r="Q1341" s="177">
        <f t="shared" si="567"/>
        <v>3130</v>
      </c>
      <c r="R1341" s="166"/>
      <c r="S1341" s="167">
        <f t="shared" si="568"/>
        <v>0</v>
      </c>
      <c r="T1341" s="168">
        <f t="shared" si="569"/>
        <v>0</v>
      </c>
      <c r="U1341" s="169" t="s">
        <v>36</v>
      </c>
      <c r="V1341" s="170" t="s">
        <v>2455</v>
      </c>
      <c r="W1341" s="169"/>
      <c r="X1341" s="193"/>
      <c r="Y1341" s="160"/>
      <c r="Z1341" s="160" t="s">
        <v>3771</v>
      </c>
      <c r="AA1341" s="171" t="s">
        <v>2463</v>
      </c>
    </row>
    <row r="1342" spans="1:27" s="172" customFormat="1" x14ac:dyDescent="0.35">
      <c r="A1342" s="157">
        <v>6</v>
      </c>
      <c r="B1342" s="158" t="s">
        <v>3673</v>
      </c>
      <c r="C1342" s="159" t="s">
        <v>208</v>
      </c>
      <c r="D1342" s="158" t="s">
        <v>3711</v>
      </c>
      <c r="E1342" s="160" t="s">
        <v>3814</v>
      </c>
      <c r="F1342" s="160" t="s">
        <v>3813</v>
      </c>
      <c r="G1342" s="160" t="s">
        <v>3674</v>
      </c>
      <c r="H1342" s="161" t="s">
        <v>50</v>
      </c>
      <c r="I1342" s="162" t="s">
        <v>45</v>
      </c>
      <c r="J1342" s="162"/>
      <c r="K1342" s="162" t="s">
        <v>45</v>
      </c>
      <c r="L1342" s="163" t="s">
        <v>2453</v>
      </c>
      <c r="M1342" s="163">
        <v>1</v>
      </c>
      <c r="N1342" s="49">
        <f t="shared" si="581"/>
        <v>34.350695262785763</v>
      </c>
      <c r="O1342" s="47">
        <v>2915</v>
      </c>
      <c r="P1342" s="176">
        <f t="shared" si="566"/>
        <v>34.350695262785763</v>
      </c>
      <c r="Q1342" s="177">
        <f t="shared" si="567"/>
        <v>2915</v>
      </c>
      <c r="R1342" s="166"/>
      <c r="S1342" s="167">
        <f t="shared" si="568"/>
        <v>0</v>
      </c>
      <c r="T1342" s="168">
        <f t="shared" si="569"/>
        <v>0</v>
      </c>
      <c r="U1342" s="169" t="s">
        <v>36</v>
      </c>
      <c r="V1342" s="170" t="s">
        <v>2455</v>
      </c>
      <c r="W1342" s="169"/>
      <c r="X1342" s="193"/>
      <c r="Y1342" s="160"/>
      <c r="Z1342" s="160" t="s">
        <v>3772</v>
      </c>
      <c r="AA1342" s="171" t="s">
        <v>2463</v>
      </c>
    </row>
    <row r="1343" spans="1:27" s="172" customFormat="1" x14ac:dyDescent="0.35">
      <c r="A1343" s="157">
        <v>10</v>
      </c>
      <c r="B1343" s="158" t="s">
        <v>3659</v>
      </c>
      <c r="C1343" s="159" t="s">
        <v>208</v>
      </c>
      <c r="D1343" s="158" t="s">
        <v>3711</v>
      </c>
      <c r="E1343" s="160" t="s">
        <v>3814</v>
      </c>
      <c r="F1343" s="160" t="s">
        <v>3813</v>
      </c>
      <c r="G1343" s="160" t="s">
        <v>3660</v>
      </c>
      <c r="H1343" s="161" t="s">
        <v>50</v>
      </c>
      <c r="I1343" s="162" t="s">
        <v>45</v>
      </c>
      <c r="J1343" s="162"/>
      <c r="K1343" s="162" t="s">
        <v>45</v>
      </c>
      <c r="L1343" s="163" t="s">
        <v>2453</v>
      </c>
      <c r="M1343" s="163">
        <v>1</v>
      </c>
      <c r="N1343" s="49">
        <f t="shared" si="581"/>
        <v>32.276691020504359</v>
      </c>
      <c r="O1343" s="47">
        <v>2739</v>
      </c>
      <c r="P1343" s="176">
        <f t="shared" si="566"/>
        <v>32.276691020504359</v>
      </c>
      <c r="Q1343" s="177">
        <f t="shared" si="567"/>
        <v>2739</v>
      </c>
      <c r="R1343" s="166"/>
      <c r="S1343" s="167">
        <f t="shared" si="568"/>
        <v>0</v>
      </c>
      <c r="T1343" s="168">
        <f t="shared" si="569"/>
        <v>0</v>
      </c>
      <c r="U1343" s="169" t="s">
        <v>36</v>
      </c>
      <c r="V1343" s="170" t="s">
        <v>2455</v>
      </c>
      <c r="W1343" s="169"/>
      <c r="X1343" s="193"/>
      <c r="Y1343" s="160"/>
      <c r="Z1343" s="160" t="s">
        <v>3778</v>
      </c>
      <c r="AA1343" s="171" t="s">
        <v>2463</v>
      </c>
    </row>
    <row r="1344" spans="1:27" s="172" customFormat="1" x14ac:dyDescent="0.35">
      <c r="A1344" s="157">
        <v>18</v>
      </c>
      <c r="B1344" s="158" t="s">
        <v>3690</v>
      </c>
      <c r="C1344" s="159" t="s">
        <v>208</v>
      </c>
      <c r="D1344" s="158" t="s">
        <v>3711</v>
      </c>
      <c r="E1344" s="160" t="s">
        <v>3814</v>
      </c>
      <c r="F1344" s="160" t="s">
        <v>3813</v>
      </c>
      <c r="G1344" s="160" t="s">
        <v>3691</v>
      </c>
      <c r="H1344" s="161" t="s">
        <v>50</v>
      </c>
      <c r="I1344" s="162" t="s">
        <v>45</v>
      </c>
      <c r="J1344" s="162"/>
      <c r="K1344" s="162" t="s">
        <v>45</v>
      </c>
      <c r="L1344" s="163" t="s">
        <v>2453</v>
      </c>
      <c r="M1344" s="163">
        <v>1</v>
      </c>
      <c r="N1344" s="49">
        <f t="shared" si="581"/>
        <v>32.276691020504359</v>
      </c>
      <c r="O1344" s="47">
        <v>2739</v>
      </c>
      <c r="P1344" s="176">
        <f t="shared" si="566"/>
        <v>32.276691020504359</v>
      </c>
      <c r="Q1344" s="177">
        <f t="shared" si="567"/>
        <v>2739</v>
      </c>
      <c r="R1344" s="166"/>
      <c r="S1344" s="167">
        <f t="shared" si="568"/>
        <v>0</v>
      </c>
      <c r="T1344" s="168">
        <f t="shared" si="569"/>
        <v>0</v>
      </c>
      <c r="U1344" s="169" t="s">
        <v>36</v>
      </c>
      <c r="V1344" s="170" t="s">
        <v>2455</v>
      </c>
      <c r="W1344" s="169"/>
      <c r="X1344" s="193"/>
      <c r="Y1344" s="160"/>
      <c r="Z1344" s="160" t="s">
        <v>3780</v>
      </c>
      <c r="AA1344" s="171" t="s">
        <v>2463</v>
      </c>
    </row>
    <row r="1345" spans="1:27" s="172" customFormat="1" x14ac:dyDescent="0.35">
      <c r="A1345" s="157">
        <v>20</v>
      </c>
      <c r="B1345" s="158" t="s">
        <v>3592</v>
      </c>
      <c r="C1345" s="159" t="s">
        <v>39</v>
      </c>
      <c r="D1345" s="158" t="s">
        <v>3711</v>
      </c>
      <c r="E1345" s="160" t="s">
        <v>3819</v>
      </c>
      <c r="F1345" s="160" t="s">
        <v>3813</v>
      </c>
      <c r="G1345" s="160" t="s">
        <v>3665</v>
      </c>
      <c r="H1345" s="161" t="s">
        <v>3716</v>
      </c>
      <c r="I1345" s="162" t="s">
        <v>45</v>
      </c>
      <c r="J1345" s="162"/>
      <c r="K1345" s="162" t="s">
        <v>45</v>
      </c>
      <c r="L1345" s="163" t="s">
        <v>2453</v>
      </c>
      <c r="M1345" s="163">
        <v>5</v>
      </c>
      <c r="N1345" s="49">
        <v>5.2</v>
      </c>
      <c r="O1345" s="47">
        <f t="shared" ref="O1345:O1346" si="582">N1345*$R$8</f>
        <v>441.27199999999999</v>
      </c>
      <c r="P1345" s="164">
        <f t="shared" si="566"/>
        <v>5.2</v>
      </c>
      <c r="Q1345" s="165">
        <f t="shared" si="567"/>
        <v>441.27199999999999</v>
      </c>
      <c r="R1345" s="166"/>
      <c r="S1345" s="167">
        <f t="shared" si="568"/>
        <v>0</v>
      </c>
      <c r="T1345" s="168">
        <f t="shared" si="569"/>
        <v>0</v>
      </c>
      <c r="U1345" s="169"/>
      <c r="V1345" s="170" t="s">
        <v>2455</v>
      </c>
      <c r="W1345" s="169"/>
      <c r="X1345" s="192"/>
      <c r="Y1345" s="160"/>
      <c r="Z1345" s="160" t="s">
        <v>3782</v>
      </c>
      <c r="AA1345" s="171" t="s">
        <v>2463</v>
      </c>
    </row>
    <row r="1346" spans="1:27" s="172" customFormat="1" x14ac:dyDescent="0.35">
      <c r="A1346" s="157">
        <v>6</v>
      </c>
      <c r="B1346" s="158" t="s">
        <v>3593</v>
      </c>
      <c r="C1346" s="159" t="s">
        <v>39</v>
      </c>
      <c r="D1346" s="158" t="s">
        <v>3711</v>
      </c>
      <c r="E1346" s="160" t="s">
        <v>3819</v>
      </c>
      <c r="F1346" s="160" t="s">
        <v>3813</v>
      </c>
      <c r="G1346" s="160" t="s">
        <v>3665</v>
      </c>
      <c r="H1346" s="161" t="s">
        <v>3719</v>
      </c>
      <c r="I1346" s="162" t="s">
        <v>45</v>
      </c>
      <c r="J1346" s="162"/>
      <c r="K1346" s="162" t="s">
        <v>45</v>
      </c>
      <c r="L1346" s="163" t="s">
        <v>2453</v>
      </c>
      <c r="M1346" s="163">
        <v>1</v>
      </c>
      <c r="N1346" s="49">
        <v>31.580000000000002</v>
      </c>
      <c r="O1346" s="47">
        <f t="shared" si="582"/>
        <v>2679.8788</v>
      </c>
      <c r="P1346" s="164">
        <f t="shared" si="566"/>
        <v>31.580000000000002</v>
      </c>
      <c r="Q1346" s="165">
        <f t="shared" si="567"/>
        <v>2679.8788</v>
      </c>
      <c r="R1346" s="166"/>
      <c r="S1346" s="167">
        <f t="shared" si="568"/>
        <v>0</v>
      </c>
      <c r="T1346" s="168">
        <f t="shared" si="569"/>
        <v>0</v>
      </c>
      <c r="U1346" s="169"/>
      <c r="V1346" s="170" t="s">
        <v>2455</v>
      </c>
      <c r="W1346" s="169"/>
      <c r="X1346" s="192"/>
      <c r="Y1346" s="160"/>
      <c r="Z1346" s="160" t="s">
        <v>3782</v>
      </c>
      <c r="AA1346" s="171" t="s">
        <v>2463</v>
      </c>
    </row>
    <row r="1347" spans="1:27" s="172" customFormat="1" x14ac:dyDescent="0.35">
      <c r="A1347" s="157">
        <v>23</v>
      </c>
      <c r="B1347" s="158" t="s">
        <v>3692</v>
      </c>
      <c r="C1347" s="159" t="s">
        <v>208</v>
      </c>
      <c r="D1347" s="158" t="s">
        <v>3711</v>
      </c>
      <c r="E1347" s="160" t="s">
        <v>3814</v>
      </c>
      <c r="F1347" s="160" t="s">
        <v>3813</v>
      </c>
      <c r="G1347" s="160" t="s">
        <v>3693</v>
      </c>
      <c r="H1347" s="161" t="s">
        <v>50</v>
      </c>
      <c r="I1347" s="162" t="s">
        <v>45</v>
      </c>
      <c r="J1347" s="162"/>
      <c r="K1347" s="162" t="s">
        <v>45</v>
      </c>
      <c r="L1347" s="163" t="s">
        <v>2453</v>
      </c>
      <c r="M1347" s="163">
        <v>1</v>
      </c>
      <c r="N1347" s="49">
        <f t="shared" ref="N1347" si="583">O1347/$R$8</f>
        <v>31.711053499882158</v>
      </c>
      <c r="O1347" s="47">
        <v>2691</v>
      </c>
      <c r="P1347" s="176">
        <f t="shared" si="566"/>
        <v>31.711053499882158</v>
      </c>
      <c r="Q1347" s="177">
        <f t="shared" si="567"/>
        <v>2691</v>
      </c>
      <c r="R1347" s="166"/>
      <c r="S1347" s="167">
        <f t="shared" si="568"/>
        <v>0</v>
      </c>
      <c r="T1347" s="168">
        <f t="shared" si="569"/>
        <v>0</v>
      </c>
      <c r="U1347" s="169" t="s">
        <v>36</v>
      </c>
      <c r="V1347" s="170" t="s">
        <v>2455</v>
      </c>
      <c r="W1347" s="169"/>
      <c r="X1347" s="193"/>
      <c r="Y1347" s="160"/>
      <c r="Z1347" s="160" t="s">
        <v>3783</v>
      </c>
      <c r="AA1347" s="171" t="s">
        <v>2463</v>
      </c>
    </row>
    <row r="1348" spans="1:27" s="172" customFormat="1" x14ac:dyDescent="0.35">
      <c r="A1348" s="157">
        <v>26</v>
      </c>
      <c r="B1348" s="158" t="s">
        <v>3594</v>
      </c>
      <c r="C1348" s="159" t="s">
        <v>39</v>
      </c>
      <c r="D1348" s="158" t="s">
        <v>3711</v>
      </c>
      <c r="E1348" s="160" t="s">
        <v>3819</v>
      </c>
      <c r="F1348" s="160" t="s">
        <v>3813</v>
      </c>
      <c r="G1348" s="160" t="s">
        <v>3738</v>
      </c>
      <c r="H1348" s="161" t="s">
        <v>3739</v>
      </c>
      <c r="I1348" s="162" t="s">
        <v>45</v>
      </c>
      <c r="J1348" s="162"/>
      <c r="K1348" s="162" t="s">
        <v>45</v>
      </c>
      <c r="L1348" s="163" t="s">
        <v>2453</v>
      </c>
      <c r="M1348" s="163">
        <v>1</v>
      </c>
      <c r="N1348" s="49">
        <v>33.76</v>
      </c>
      <c r="O1348" s="47">
        <f t="shared" ref="O1348:O1351" si="584">N1348*$R$8</f>
        <v>2864.8735999999999</v>
      </c>
      <c r="P1348" s="164">
        <f t="shared" si="566"/>
        <v>33.76</v>
      </c>
      <c r="Q1348" s="165">
        <f t="shared" si="567"/>
        <v>2864.8735999999999</v>
      </c>
      <c r="R1348" s="166"/>
      <c r="S1348" s="167">
        <f t="shared" si="568"/>
        <v>0</v>
      </c>
      <c r="T1348" s="168">
        <f t="shared" si="569"/>
        <v>0</v>
      </c>
      <c r="U1348" s="169"/>
      <c r="V1348" s="170" t="s">
        <v>2455</v>
      </c>
      <c r="W1348" s="169"/>
      <c r="X1348" s="192"/>
      <c r="Y1348" s="160"/>
      <c r="Z1348" s="160" t="s">
        <v>3812</v>
      </c>
      <c r="AA1348" s="171" t="s">
        <v>2463</v>
      </c>
    </row>
    <row r="1349" spans="1:27" s="172" customFormat="1" x14ac:dyDescent="0.35">
      <c r="A1349" s="157" t="s">
        <v>3900</v>
      </c>
      <c r="B1349" s="158" t="s">
        <v>3595</v>
      </c>
      <c r="C1349" s="159" t="s">
        <v>39</v>
      </c>
      <c r="D1349" s="158" t="s">
        <v>3711</v>
      </c>
      <c r="E1349" s="160" t="s">
        <v>3819</v>
      </c>
      <c r="F1349" s="160" t="s">
        <v>3813</v>
      </c>
      <c r="G1349" s="160" t="s">
        <v>3698</v>
      </c>
      <c r="H1349" s="161" t="s">
        <v>3716</v>
      </c>
      <c r="I1349" s="162" t="s">
        <v>45</v>
      </c>
      <c r="J1349" s="162"/>
      <c r="K1349" s="162" t="s">
        <v>45</v>
      </c>
      <c r="L1349" s="163" t="s">
        <v>2453</v>
      </c>
      <c r="M1349" s="163">
        <v>5</v>
      </c>
      <c r="N1349" s="49">
        <v>5.2</v>
      </c>
      <c r="O1349" s="47">
        <f t="shared" si="584"/>
        <v>441.27199999999999</v>
      </c>
      <c r="P1349" s="164">
        <f t="shared" si="566"/>
        <v>5.2</v>
      </c>
      <c r="Q1349" s="165">
        <f t="shared" si="567"/>
        <v>441.27199999999999</v>
      </c>
      <c r="R1349" s="166"/>
      <c r="S1349" s="167">
        <f t="shared" si="568"/>
        <v>0</v>
      </c>
      <c r="T1349" s="168">
        <f t="shared" si="569"/>
        <v>0</v>
      </c>
      <c r="U1349" s="169"/>
      <c r="V1349" s="170" t="s">
        <v>2455</v>
      </c>
      <c r="W1349" s="169"/>
      <c r="X1349" s="192"/>
      <c r="Y1349" s="160"/>
      <c r="Z1349" s="160" t="s">
        <v>3789</v>
      </c>
      <c r="AA1349" s="171" t="s">
        <v>2463</v>
      </c>
    </row>
    <row r="1350" spans="1:27" s="172" customFormat="1" x14ac:dyDescent="0.35">
      <c r="A1350" s="157" t="s">
        <v>3900</v>
      </c>
      <c r="B1350" s="158" t="s">
        <v>3596</v>
      </c>
      <c r="C1350" s="159" t="s">
        <v>39</v>
      </c>
      <c r="D1350" s="158" t="s">
        <v>3711</v>
      </c>
      <c r="E1350" s="160" t="s">
        <v>3819</v>
      </c>
      <c r="F1350" s="160" t="s">
        <v>3813</v>
      </c>
      <c r="G1350" s="160" t="s">
        <v>3698</v>
      </c>
      <c r="H1350" s="161" t="s">
        <v>3719</v>
      </c>
      <c r="I1350" s="162" t="s">
        <v>45</v>
      </c>
      <c r="J1350" s="162"/>
      <c r="K1350" s="162" t="s">
        <v>45</v>
      </c>
      <c r="L1350" s="163" t="s">
        <v>2451</v>
      </c>
      <c r="M1350" s="163">
        <v>1</v>
      </c>
      <c r="N1350" s="49">
        <v>24.21</v>
      </c>
      <c r="O1350" s="47">
        <f t="shared" si="584"/>
        <v>2054.4605999999999</v>
      </c>
      <c r="P1350" s="164">
        <f t="shared" si="566"/>
        <v>24.21</v>
      </c>
      <c r="Q1350" s="165">
        <f t="shared" si="567"/>
        <v>2054.4605999999999</v>
      </c>
      <c r="R1350" s="166"/>
      <c r="S1350" s="167">
        <f t="shared" si="568"/>
        <v>0</v>
      </c>
      <c r="T1350" s="168">
        <f t="shared" si="569"/>
        <v>0</v>
      </c>
      <c r="U1350" s="169"/>
      <c r="V1350" s="170" t="s">
        <v>2455</v>
      </c>
      <c r="W1350" s="169"/>
      <c r="X1350" s="192"/>
      <c r="Y1350" s="160"/>
      <c r="Z1350" s="160" t="s">
        <v>3789</v>
      </c>
      <c r="AA1350" s="171" t="s">
        <v>2463</v>
      </c>
    </row>
    <row r="1351" spans="1:27" s="172" customFormat="1" x14ac:dyDescent="0.35">
      <c r="A1351" s="157" t="s">
        <v>3900</v>
      </c>
      <c r="B1351" s="158" t="s">
        <v>3597</v>
      </c>
      <c r="C1351" s="159" t="s">
        <v>39</v>
      </c>
      <c r="D1351" s="158" t="s">
        <v>3711</v>
      </c>
      <c r="E1351" s="160" t="s">
        <v>3819</v>
      </c>
      <c r="F1351" s="160" t="s">
        <v>3813</v>
      </c>
      <c r="G1351" s="160" t="s">
        <v>3741</v>
      </c>
      <c r="H1351" s="161" t="s">
        <v>3716</v>
      </c>
      <c r="I1351" s="162" t="s">
        <v>45</v>
      </c>
      <c r="J1351" s="162"/>
      <c r="K1351" s="162" t="s">
        <v>45</v>
      </c>
      <c r="L1351" s="163" t="s">
        <v>2453</v>
      </c>
      <c r="M1351" s="163">
        <v>5</v>
      </c>
      <c r="N1351" s="49">
        <v>5.2</v>
      </c>
      <c r="O1351" s="47">
        <f t="shared" si="584"/>
        <v>441.27199999999999</v>
      </c>
      <c r="P1351" s="164">
        <f t="shared" si="566"/>
        <v>5.2</v>
      </c>
      <c r="Q1351" s="165">
        <f t="shared" si="567"/>
        <v>441.27199999999999</v>
      </c>
      <c r="R1351" s="166"/>
      <c r="S1351" s="167">
        <f t="shared" si="568"/>
        <v>0</v>
      </c>
      <c r="T1351" s="168">
        <f t="shared" si="569"/>
        <v>0</v>
      </c>
      <c r="U1351" s="169"/>
      <c r="V1351" s="170" t="s">
        <v>2455</v>
      </c>
      <c r="W1351" s="169"/>
      <c r="X1351" s="192"/>
      <c r="Y1351" s="160"/>
      <c r="Z1351" s="160" t="s">
        <v>3792</v>
      </c>
      <c r="AA1351" s="171" t="s">
        <v>2463</v>
      </c>
    </row>
    <row r="1352" spans="1:27" s="172" customFormat="1" x14ac:dyDescent="0.35">
      <c r="A1352" s="157">
        <v>22</v>
      </c>
      <c r="B1352" s="158" t="s">
        <v>3666</v>
      </c>
      <c r="C1352" s="159" t="s">
        <v>208</v>
      </c>
      <c r="D1352" s="158" t="s">
        <v>3711</v>
      </c>
      <c r="E1352" s="160" t="s">
        <v>3814</v>
      </c>
      <c r="F1352" s="160" t="s">
        <v>3813</v>
      </c>
      <c r="G1352" s="160" t="s">
        <v>3667</v>
      </c>
      <c r="H1352" s="161" t="s">
        <v>50</v>
      </c>
      <c r="I1352" s="162" t="s">
        <v>45</v>
      </c>
      <c r="J1352" s="162"/>
      <c r="K1352" s="162" t="s">
        <v>45</v>
      </c>
      <c r="L1352" s="163" t="s">
        <v>2453</v>
      </c>
      <c r="M1352" s="163">
        <v>1</v>
      </c>
      <c r="N1352" s="49">
        <f t="shared" ref="N1352" si="585">O1352/$R$8</f>
        <v>32.276691020504359</v>
      </c>
      <c r="O1352" s="47">
        <v>2739</v>
      </c>
      <c r="P1352" s="176">
        <f t="shared" si="566"/>
        <v>32.276691020504359</v>
      </c>
      <c r="Q1352" s="177">
        <f t="shared" si="567"/>
        <v>2739</v>
      </c>
      <c r="R1352" s="166"/>
      <c r="S1352" s="167">
        <f t="shared" si="568"/>
        <v>0</v>
      </c>
      <c r="T1352" s="168">
        <f t="shared" si="569"/>
        <v>0</v>
      </c>
      <c r="U1352" s="169" t="s">
        <v>36</v>
      </c>
      <c r="V1352" s="170" t="s">
        <v>2455</v>
      </c>
      <c r="W1352" s="169"/>
      <c r="X1352" s="193"/>
      <c r="Y1352" s="160"/>
      <c r="Z1352" s="160" t="s">
        <v>3793</v>
      </c>
      <c r="AA1352" s="171" t="s">
        <v>2463</v>
      </c>
    </row>
    <row r="1353" spans="1:27" s="172" customFormat="1" x14ac:dyDescent="0.35">
      <c r="A1353" s="157">
        <v>39</v>
      </c>
      <c r="B1353" s="158" t="s">
        <v>3598</v>
      </c>
      <c r="C1353" s="159" t="s">
        <v>39</v>
      </c>
      <c r="D1353" s="158" t="s">
        <v>3711</v>
      </c>
      <c r="E1353" s="160" t="s">
        <v>3819</v>
      </c>
      <c r="F1353" s="160" t="s">
        <v>3813</v>
      </c>
      <c r="G1353" s="160" t="s">
        <v>3668</v>
      </c>
      <c r="H1353" s="161" t="s">
        <v>3719</v>
      </c>
      <c r="I1353" s="162" t="s">
        <v>45</v>
      </c>
      <c r="J1353" s="162"/>
      <c r="K1353" s="162" t="s">
        <v>45</v>
      </c>
      <c r="L1353" s="163" t="s">
        <v>2453</v>
      </c>
      <c r="M1353" s="163">
        <v>1</v>
      </c>
      <c r="N1353" s="49">
        <v>32.119999999999997</v>
      </c>
      <c r="O1353" s="47">
        <f t="shared" ref="O1353" si="586">N1353*$R$8</f>
        <v>2725.7031999999999</v>
      </c>
      <c r="P1353" s="164">
        <f t="shared" si="566"/>
        <v>32.119999999999997</v>
      </c>
      <c r="Q1353" s="165">
        <f t="shared" si="567"/>
        <v>2725.7031999999999</v>
      </c>
      <c r="R1353" s="166"/>
      <c r="S1353" s="167">
        <f t="shared" si="568"/>
        <v>0</v>
      </c>
      <c r="T1353" s="168">
        <f t="shared" si="569"/>
        <v>0</v>
      </c>
      <c r="U1353" s="169"/>
      <c r="V1353" s="170" t="s">
        <v>2455</v>
      </c>
      <c r="W1353" s="169"/>
      <c r="X1353" s="192"/>
      <c r="Y1353" s="160"/>
      <c r="Z1353" s="160" t="s">
        <v>3794</v>
      </c>
      <c r="AA1353" s="171" t="s">
        <v>2463</v>
      </c>
    </row>
    <row r="1354" spans="1:27" s="172" customFormat="1" x14ac:dyDescent="0.35">
      <c r="A1354" s="157">
        <v>12</v>
      </c>
      <c r="B1354" s="158" t="s">
        <v>3694</v>
      </c>
      <c r="C1354" s="159" t="s">
        <v>208</v>
      </c>
      <c r="D1354" s="158" t="s">
        <v>3711</v>
      </c>
      <c r="E1354" s="160" t="s">
        <v>3814</v>
      </c>
      <c r="F1354" s="160" t="s">
        <v>3813</v>
      </c>
      <c r="G1354" s="160" t="s">
        <v>3695</v>
      </c>
      <c r="H1354" s="161" t="s">
        <v>50</v>
      </c>
      <c r="I1354" s="162" t="s">
        <v>45</v>
      </c>
      <c r="J1354" s="162"/>
      <c r="K1354" s="162" t="s">
        <v>45</v>
      </c>
      <c r="L1354" s="163" t="s">
        <v>2453</v>
      </c>
      <c r="M1354" s="163">
        <v>1</v>
      </c>
      <c r="N1354" s="49">
        <f t="shared" ref="N1354" si="587">O1354/$R$8</f>
        <v>32.276691020504359</v>
      </c>
      <c r="O1354" s="47">
        <v>2739</v>
      </c>
      <c r="P1354" s="176">
        <f t="shared" si="566"/>
        <v>32.276691020504359</v>
      </c>
      <c r="Q1354" s="177">
        <f t="shared" si="567"/>
        <v>2739</v>
      </c>
      <c r="R1354" s="166"/>
      <c r="S1354" s="167">
        <f t="shared" si="568"/>
        <v>0</v>
      </c>
      <c r="T1354" s="168">
        <f t="shared" si="569"/>
        <v>0</v>
      </c>
      <c r="U1354" s="169" t="s">
        <v>36</v>
      </c>
      <c r="V1354" s="170" t="s">
        <v>2455</v>
      </c>
      <c r="W1354" s="169"/>
      <c r="X1354" s="193"/>
      <c r="Y1354" s="160"/>
      <c r="Z1354" s="160" t="s">
        <v>3795</v>
      </c>
      <c r="AA1354" s="171" t="s">
        <v>2463</v>
      </c>
    </row>
    <row r="1355" spans="1:27" s="172" customFormat="1" x14ac:dyDescent="0.35">
      <c r="A1355" s="157">
        <v>15</v>
      </c>
      <c r="B1355" s="158" t="s">
        <v>3599</v>
      </c>
      <c r="C1355" s="159" t="s">
        <v>39</v>
      </c>
      <c r="D1355" s="158" t="s">
        <v>3711</v>
      </c>
      <c r="E1355" s="160" t="s">
        <v>3819</v>
      </c>
      <c r="F1355" s="160" t="s">
        <v>3813</v>
      </c>
      <c r="G1355" s="160" t="s">
        <v>2027</v>
      </c>
      <c r="H1355" s="161" t="s">
        <v>3331</v>
      </c>
      <c r="I1355" s="162" t="s">
        <v>45</v>
      </c>
      <c r="J1355" s="162"/>
      <c r="K1355" s="162" t="s">
        <v>45</v>
      </c>
      <c r="L1355" s="163" t="s">
        <v>2453</v>
      </c>
      <c r="M1355" s="163">
        <v>5</v>
      </c>
      <c r="N1355" s="49">
        <v>12.01</v>
      </c>
      <c r="O1355" s="47">
        <f t="shared" ref="O1355" si="588">N1355*$R$8</f>
        <v>1019.1686</v>
      </c>
      <c r="P1355" s="164">
        <f t="shared" si="566"/>
        <v>12.01</v>
      </c>
      <c r="Q1355" s="165">
        <f t="shared" si="567"/>
        <v>1019.1686</v>
      </c>
      <c r="R1355" s="166"/>
      <c r="S1355" s="167">
        <f t="shared" si="568"/>
        <v>0</v>
      </c>
      <c r="T1355" s="168">
        <f t="shared" si="569"/>
        <v>0</v>
      </c>
      <c r="U1355" s="169"/>
      <c r="V1355" s="170" t="s">
        <v>2455</v>
      </c>
      <c r="W1355" s="169"/>
      <c r="X1355" s="192"/>
      <c r="Y1355" s="160"/>
      <c r="Z1355" s="160" t="s">
        <v>3796</v>
      </c>
      <c r="AA1355" s="171" t="s">
        <v>2463</v>
      </c>
    </row>
    <row r="1356" spans="1:27" s="172" customFormat="1" x14ac:dyDescent="0.35">
      <c r="A1356" s="157">
        <v>40</v>
      </c>
      <c r="B1356" s="158" t="s">
        <v>3675</v>
      </c>
      <c r="C1356" s="159" t="s">
        <v>208</v>
      </c>
      <c r="D1356" s="158" t="s">
        <v>3711</v>
      </c>
      <c r="E1356" s="160" t="s">
        <v>3814</v>
      </c>
      <c r="F1356" s="160" t="s">
        <v>3813</v>
      </c>
      <c r="G1356" s="160" t="s">
        <v>2027</v>
      </c>
      <c r="H1356" s="161" t="s">
        <v>50</v>
      </c>
      <c r="I1356" s="162" t="s">
        <v>45</v>
      </c>
      <c r="J1356" s="162"/>
      <c r="K1356" s="162" t="s">
        <v>45</v>
      </c>
      <c r="L1356" s="163" t="s">
        <v>2453</v>
      </c>
      <c r="M1356" s="163">
        <v>1</v>
      </c>
      <c r="N1356" s="49">
        <f t="shared" ref="N1356:N1357" si="589">O1356/$R$8</f>
        <v>37.709168041480083</v>
      </c>
      <c r="O1356" s="47">
        <v>3200</v>
      </c>
      <c r="P1356" s="176">
        <f t="shared" ref="P1356:P1383" si="590">IF($R$9="-",N1356,IF($R$9="в кассу предприятия",N1356,IF($R$9="на р/счет.",N1356*1.075,"-")))</f>
        <v>37.709168041480083</v>
      </c>
      <c r="Q1356" s="177">
        <f t="shared" ref="Q1356:Q1383" si="591">IF($R$9="-",O1356,IF($R$9="в кассу предприятия",O1356,IF($R$9="на р/счет.",O1356*1.075,"-")))</f>
        <v>3200</v>
      </c>
      <c r="R1356" s="166"/>
      <c r="S1356" s="167">
        <f t="shared" ref="S1356:S1383" si="592">IF($R$9="","-",P1356*R1356)</f>
        <v>0</v>
      </c>
      <c r="T1356" s="168">
        <f t="shared" ref="T1356:T1383" si="593">IF($R$9="","-",Q1356*R1356)</f>
        <v>0</v>
      </c>
      <c r="U1356" s="169" t="s">
        <v>36</v>
      </c>
      <c r="V1356" s="170" t="s">
        <v>2455</v>
      </c>
      <c r="W1356" s="169"/>
      <c r="X1356" s="193"/>
      <c r="Y1356" s="160"/>
      <c r="Z1356" s="160" t="s">
        <v>3797</v>
      </c>
      <c r="AA1356" s="171" t="s">
        <v>2463</v>
      </c>
    </row>
    <row r="1357" spans="1:27" s="172" customFormat="1" x14ac:dyDescent="0.35">
      <c r="A1357" s="157">
        <v>34</v>
      </c>
      <c r="B1357" s="158" t="s">
        <v>3701</v>
      </c>
      <c r="C1357" s="159" t="s">
        <v>208</v>
      </c>
      <c r="D1357" s="158" t="s">
        <v>3711</v>
      </c>
      <c r="E1357" s="160" t="s">
        <v>3814</v>
      </c>
      <c r="F1357" s="160" t="s">
        <v>3813</v>
      </c>
      <c r="G1357" s="160" t="s">
        <v>3702</v>
      </c>
      <c r="H1357" s="161" t="s">
        <v>50</v>
      </c>
      <c r="I1357" s="162" t="s">
        <v>45</v>
      </c>
      <c r="J1357" s="162"/>
      <c r="K1357" s="162" t="s">
        <v>45</v>
      </c>
      <c r="L1357" s="163" t="s">
        <v>2453</v>
      </c>
      <c r="M1357" s="163">
        <v>1</v>
      </c>
      <c r="N1357" s="49">
        <f t="shared" si="589"/>
        <v>34.350695262785763</v>
      </c>
      <c r="O1357" s="47">
        <v>2915</v>
      </c>
      <c r="P1357" s="176">
        <f t="shared" si="590"/>
        <v>34.350695262785763</v>
      </c>
      <c r="Q1357" s="177">
        <f t="shared" si="591"/>
        <v>2915</v>
      </c>
      <c r="R1357" s="166"/>
      <c r="S1357" s="167">
        <f t="shared" si="592"/>
        <v>0</v>
      </c>
      <c r="T1357" s="168">
        <f t="shared" si="593"/>
        <v>0</v>
      </c>
      <c r="U1357" s="169" t="s">
        <v>36</v>
      </c>
      <c r="V1357" s="170" t="s">
        <v>2455</v>
      </c>
      <c r="W1357" s="169"/>
      <c r="X1357" s="193"/>
      <c r="Y1357" s="160"/>
      <c r="Z1357" s="160" t="s">
        <v>3798</v>
      </c>
      <c r="AA1357" s="171" t="s">
        <v>2463</v>
      </c>
    </row>
    <row r="1358" spans="1:27" s="172" customFormat="1" x14ac:dyDescent="0.35">
      <c r="A1358" s="157">
        <v>35</v>
      </c>
      <c r="B1358" s="158" t="s">
        <v>3606</v>
      </c>
      <c r="C1358" s="159" t="s">
        <v>39</v>
      </c>
      <c r="D1358" s="158" t="s">
        <v>3711</v>
      </c>
      <c r="E1358" s="160" t="s">
        <v>3819</v>
      </c>
      <c r="F1358" s="160" t="s">
        <v>3813</v>
      </c>
      <c r="G1358" s="160" t="s">
        <v>3655</v>
      </c>
      <c r="H1358" s="161" t="s">
        <v>3716</v>
      </c>
      <c r="I1358" s="162" t="s">
        <v>45</v>
      </c>
      <c r="J1358" s="162"/>
      <c r="K1358" s="162" t="s">
        <v>45</v>
      </c>
      <c r="L1358" s="163" t="s">
        <v>2453</v>
      </c>
      <c r="M1358" s="163">
        <v>5</v>
      </c>
      <c r="N1358" s="49">
        <v>5.2</v>
      </c>
      <c r="O1358" s="47">
        <f t="shared" ref="O1358:O1366" si="594">N1358*$R$8</f>
        <v>441.27199999999999</v>
      </c>
      <c r="P1358" s="164">
        <f t="shared" si="590"/>
        <v>5.2</v>
      </c>
      <c r="Q1358" s="165">
        <f t="shared" si="591"/>
        <v>441.27199999999999</v>
      </c>
      <c r="R1358" s="166"/>
      <c r="S1358" s="167">
        <f t="shared" si="592"/>
        <v>0</v>
      </c>
      <c r="T1358" s="168">
        <f t="shared" si="593"/>
        <v>0</v>
      </c>
      <c r="U1358" s="169"/>
      <c r="V1358" s="170" t="s">
        <v>2455</v>
      </c>
      <c r="W1358" s="169"/>
      <c r="X1358" s="192"/>
      <c r="Y1358" s="160"/>
      <c r="Z1358" s="160" t="s">
        <v>3799</v>
      </c>
      <c r="AA1358" s="171" t="s">
        <v>2463</v>
      </c>
    </row>
    <row r="1359" spans="1:27" s="172" customFormat="1" x14ac:dyDescent="0.35">
      <c r="A1359" s="157">
        <v>64</v>
      </c>
      <c r="B1359" s="158" t="s">
        <v>3600</v>
      </c>
      <c r="C1359" s="159" t="s">
        <v>39</v>
      </c>
      <c r="D1359" s="158" t="s">
        <v>3711</v>
      </c>
      <c r="E1359" s="160" t="s">
        <v>3819</v>
      </c>
      <c r="F1359" s="160" t="s">
        <v>3813</v>
      </c>
      <c r="G1359" s="160" t="s">
        <v>3655</v>
      </c>
      <c r="H1359" s="161" t="s">
        <v>3719</v>
      </c>
      <c r="I1359" s="162" t="s">
        <v>45</v>
      </c>
      <c r="J1359" s="162"/>
      <c r="K1359" s="162" t="s">
        <v>45</v>
      </c>
      <c r="L1359" s="163" t="s">
        <v>2451</v>
      </c>
      <c r="M1359" s="163">
        <v>1</v>
      </c>
      <c r="N1359" s="49">
        <v>23.48</v>
      </c>
      <c r="O1359" s="47">
        <f t="shared" si="594"/>
        <v>1992.5128</v>
      </c>
      <c r="P1359" s="164">
        <f t="shared" si="590"/>
        <v>23.48</v>
      </c>
      <c r="Q1359" s="165">
        <f t="shared" si="591"/>
        <v>1992.5128</v>
      </c>
      <c r="R1359" s="166"/>
      <c r="S1359" s="167">
        <f t="shared" si="592"/>
        <v>0</v>
      </c>
      <c r="T1359" s="168">
        <f t="shared" si="593"/>
        <v>0</v>
      </c>
      <c r="U1359" s="169"/>
      <c r="V1359" s="170" t="s">
        <v>2455</v>
      </c>
      <c r="W1359" s="169"/>
      <c r="X1359" s="192"/>
      <c r="Y1359" s="160"/>
      <c r="Z1359" s="160" t="s">
        <v>3799</v>
      </c>
      <c r="AA1359" s="171" t="s">
        <v>2463</v>
      </c>
    </row>
    <row r="1360" spans="1:27" s="172" customFormat="1" x14ac:dyDescent="0.35">
      <c r="A1360" s="157">
        <v>7</v>
      </c>
      <c r="B1360" s="158" t="s">
        <v>3607</v>
      </c>
      <c r="C1360" s="159" t="s">
        <v>39</v>
      </c>
      <c r="D1360" s="158" t="s">
        <v>3711</v>
      </c>
      <c r="E1360" s="160" t="s">
        <v>3819</v>
      </c>
      <c r="F1360" s="160" t="s">
        <v>3813</v>
      </c>
      <c r="G1360" s="160" t="s">
        <v>3655</v>
      </c>
      <c r="H1360" s="161" t="s">
        <v>3714</v>
      </c>
      <c r="I1360" s="162" t="s">
        <v>45</v>
      </c>
      <c r="J1360" s="162"/>
      <c r="K1360" s="162" t="s">
        <v>45</v>
      </c>
      <c r="L1360" s="163" t="s">
        <v>2453</v>
      </c>
      <c r="M1360" s="163">
        <v>1</v>
      </c>
      <c r="N1360" s="49">
        <v>62.35</v>
      </c>
      <c r="O1360" s="47">
        <f t="shared" si="594"/>
        <v>5291.0209999999997</v>
      </c>
      <c r="P1360" s="164">
        <f t="shared" si="590"/>
        <v>62.35</v>
      </c>
      <c r="Q1360" s="165">
        <f t="shared" si="591"/>
        <v>5291.0209999999997</v>
      </c>
      <c r="R1360" s="166"/>
      <c r="S1360" s="167">
        <f t="shared" si="592"/>
        <v>0</v>
      </c>
      <c r="T1360" s="168">
        <f t="shared" si="593"/>
        <v>0</v>
      </c>
      <c r="U1360" s="169"/>
      <c r="V1360" s="170" t="s">
        <v>2455</v>
      </c>
      <c r="W1360" s="169"/>
      <c r="X1360" s="192"/>
      <c r="Y1360" s="160"/>
      <c r="Z1360" s="160" t="s">
        <v>3799</v>
      </c>
      <c r="AA1360" s="171" t="s">
        <v>2463</v>
      </c>
    </row>
    <row r="1361" spans="1:27" s="172" customFormat="1" x14ac:dyDescent="0.35">
      <c r="A1361" s="157">
        <v>15</v>
      </c>
      <c r="B1361" s="158" t="s">
        <v>3601</v>
      </c>
      <c r="C1361" s="159" t="s">
        <v>39</v>
      </c>
      <c r="D1361" s="158" t="s">
        <v>3711</v>
      </c>
      <c r="E1361" s="160" t="s">
        <v>3819</v>
      </c>
      <c r="F1361" s="160" t="s">
        <v>3813</v>
      </c>
      <c r="G1361" s="160" t="s">
        <v>3744</v>
      </c>
      <c r="H1361" s="161" t="s">
        <v>3716</v>
      </c>
      <c r="I1361" s="162" t="s">
        <v>45</v>
      </c>
      <c r="J1361" s="162"/>
      <c r="K1361" s="162" t="s">
        <v>45</v>
      </c>
      <c r="L1361" s="163" t="s">
        <v>2453</v>
      </c>
      <c r="M1361" s="163">
        <v>5</v>
      </c>
      <c r="N1361" s="49">
        <v>5.2</v>
      </c>
      <c r="O1361" s="47">
        <f t="shared" si="594"/>
        <v>441.27199999999999</v>
      </c>
      <c r="P1361" s="164">
        <f t="shared" si="590"/>
        <v>5.2</v>
      </c>
      <c r="Q1361" s="165">
        <f t="shared" si="591"/>
        <v>441.27199999999999</v>
      </c>
      <c r="R1361" s="166"/>
      <c r="S1361" s="167">
        <f t="shared" si="592"/>
        <v>0</v>
      </c>
      <c r="T1361" s="168">
        <f t="shared" si="593"/>
        <v>0</v>
      </c>
      <c r="U1361" s="169"/>
      <c r="V1361" s="170" t="s">
        <v>2455</v>
      </c>
      <c r="W1361" s="169"/>
      <c r="X1361" s="192"/>
      <c r="Y1361" s="160"/>
      <c r="Z1361" s="160" t="s">
        <v>3807</v>
      </c>
      <c r="AA1361" s="171" t="s">
        <v>2463</v>
      </c>
    </row>
    <row r="1362" spans="1:27" s="172" customFormat="1" x14ac:dyDescent="0.35">
      <c r="A1362" s="157">
        <v>19</v>
      </c>
      <c r="B1362" s="158" t="s">
        <v>3603</v>
      </c>
      <c r="C1362" s="159" t="s">
        <v>39</v>
      </c>
      <c r="D1362" s="158" t="s">
        <v>3711</v>
      </c>
      <c r="E1362" s="160" t="s">
        <v>3819</v>
      </c>
      <c r="F1362" s="160" t="s">
        <v>3813</v>
      </c>
      <c r="G1362" s="160" t="s">
        <v>3744</v>
      </c>
      <c r="H1362" s="161" t="s">
        <v>3745</v>
      </c>
      <c r="I1362" s="162" t="s">
        <v>45</v>
      </c>
      <c r="J1362" s="162"/>
      <c r="K1362" s="162" t="s">
        <v>45</v>
      </c>
      <c r="L1362" s="163" t="s">
        <v>2453</v>
      </c>
      <c r="M1362" s="163">
        <v>1</v>
      </c>
      <c r="N1362" s="49">
        <v>32.119999999999997</v>
      </c>
      <c r="O1362" s="47">
        <f t="shared" si="594"/>
        <v>2725.7031999999999</v>
      </c>
      <c r="P1362" s="164">
        <f t="shared" si="590"/>
        <v>32.119999999999997</v>
      </c>
      <c r="Q1362" s="165">
        <f t="shared" si="591"/>
        <v>2725.7031999999999</v>
      </c>
      <c r="R1362" s="166"/>
      <c r="S1362" s="167">
        <f t="shared" si="592"/>
        <v>0</v>
      </c>
      <c r="T1362" s="168">
        <f t="shared" si="593"/>
        <v>0</v>
      </c>
      <c r="U1362" s="169"/>
      <c r="V1362" s="170" t="s">
        <v>2455</v>
      </c>
      <c r="W1362" s="169"/>
      <c r="X1362" s="192"/>
      <c r="Y1362" s="160"/>
      <c r="Z1362" s="160" t="s">
        <v>3807</v>
      </c>
      <c r="AA1362" s="171" t="s">
        <v>2463</v>
      </c>
    </row>
    <row r="1363" spans="1:27" s="172" customFormat="1" x14ac:dyDescent="0.35">
      <c r="A1363" s="157">
        <v>1</v>
      </c>
      <c r="B1363" s="158" t="s">
        <v>3602</v>
      </c>
      <c r="C1363" s="159" t="s">
        <v>39</v>
      </c>
      <c r="D1363" s="158" t="s">
        <v>3711</v>
      </c>
      <c r="E1363" s="160" t="s">
        <v>3819</v>
      </c>
      <c r="F1363" s="160" t="s">
        <v>3813</v>
      </c>
      <c r="G1363" s="160" t="s">
        <v>3744</v>
      </c>
      <c r="H1363" s="161" t="s">
        <v>3714</v>
      </c>
      <c r="I1363" s="162" t="s">
        <v>45</v>
      </c>
      <c r="J1363" s="162"/>
      <c r="K1363" s="162" t="s">
        <v>45</v>
      </c>
      <c r="L1363" s="163" t="s">
        <v>2453</v>
      </c>
      <c r="M1363" s="163">
        <v>1</v>
      </c>
      <c r="N1363" s="49">
        <v>70.45</v>
      </c>
      <c r="O1363" s="47">
        <f t="shared" si="594"/>
        <v>5978.3870000000006</v>
      </c>
      <c r="P1363" s="164">
        <f t="shared" si="590"/>
        <v>70.45</v>
      </c>
      <c r="Q1363" s="165">
        <f t="shared" si="591"/>
        <v>5978.3870000000006</v>
      </c>
      <c r="R1363" s="166"/>
      <c r="S1363" s="167">
        <f t="shared" si="592"/>
        <v>0</v>
      </c>
      <c r="T1363" s="168">
        <f t="shared" si="593"/>
        <v>0</v>
      </c>
      <c r="U1363" s="169"/>
      <c r="V1363" s="170" t="s">
        <v>2455</v>
      </c>
      <c r="W1363" s="169"/>
      <c r="X1363" s="192"/>
      <c r="Y1363" s="160"/>
      <c r="Z1363" s="160" t="s">
        <v>3807</v>
      </c>
      <c r="AA1363" s="171" t="s">
        <v>2463</v>
      </c>
    </row>
    <row r="1364" spans="1:27" s="172" customFormat="1" x14ac:dyDescent="0.35">
      <c r="A1364" s="157" t="s">
        <v>3900</v>
      </c>
      <c r="B1364" s="158" t="s">
        <v>3604</v>
      </c>
      <c r="C1364" s="159" t="s">
        <v>39</v>
      </c>
      <c r="D1364" s="158" t="s">
        <v>3711</v>
      </c>
      <c r="E1364" s="160" t="s">
        <v>3819</v>
      </c>
      <c r="F1364" s="160" t="s">
        <v>3813</v>
      </c>
      <c r="G1364" s="160" t="s">
        <v>3747</v>
      </c>
      <c r="H1364" s="161" t="s">
        <v>3716</v>
      </c>
      <c r="I1364" s="162" t="s">
        <v>45</v>
      </c>
      <c r="J1364" s="162"/>
      <c r="K1364" s="162" t="s">
        <v>45</v>
      </c>
      <c r="L1364" s="163" t="s">
        <v>2453</v>
      </c>
      <c r="M1364" s="163">
        <v>5</v>
      </c>
      <c r="N1364" s="49">
        <v>5.2</v>
      </c>
      <c r="O1364" s="47">
        <f t="shared" si="594"/>
        <v>441.27199999999999</v>
      </c>
      <c r="P1364" s="164">
        <f t="shared" si="590"/>
        <v>5.2</v>
      </c>
      <c r="Q1364" s="165">
        <f t="shared" si="591"/>
        <v>441.27199999999999</v>
      </c>
      <c r="R1364" s="166"/>
      <c r="S1364" s="167">
        <f t="shared" si="592"/>
        <v>0</v>
      </c>
      <c r="T1364" s="168">
        <f t="shared" si="593"/>
        <v>0</v>
      </c>
      <c r="U1364" s="169"/>
      <c r="V1364" s="170" t="s">
        <v>2455</v>
      </c>
      <c r="W1364" s="169"/>
      <c r="X1364" s="192"/>
      <c r="Y1364" s="160"/>
      <c r="Z1364" s="160" t="s">
        <v>3809</v>
      </c>
      <c r="AA1364" s="171" t="s">
        <v>2463</v>
      </c>
    </row>
    <row r="1365" spans="1:27" s="172" customFormat="1" x14ac:dyDescent="0.35">
      <c r="A1365" s="157">
        <v>1</v>
      </c>
      <c r="B1365" s="158" t="s">
        <v>3889</v>
      </c>
      <c r="C1365" s="159" t="s">
        <v>39</v>
      </c>
      <c r="D1365" s="158" t="s">
        <v>3711</v>
      </c>
      <c r="E1365" s="160" t="s">
        <v>3819</v>
      </c>
      <c r="F1365" s="160" t="s">
        <v>3813</v>
      </c>
      <c r="G1365" s="160" t="s">
        <v>3888</v>
      </c>
      <c r="H1365" s="161" t="s">
        <v>3714</v>
      </c>
      <c r="I1365" s="162"/>
      <c r="J1365" s="162"/>
      <c r="K1365" s="162"/>
      <c r="L1365" s="163" t="s">
        <v>2453</v>
      </c>
      <c r="M1365" s="163">
        <v>1</v>
      </c>
      <c r="N1365" s="108">
        <v>70.45</v>
      </c>
      <c r="O1365" s="105">
        <f t="shared" ref="O1365" si="595">N1365*$R$8</f>
        <v>5978.3870000000006</v>
      </c>
      <c r="P1365" s="164">
        <f t="shared" ref="P1365" si="596">IF($R$9="-",N1365,IF($R$9="в кассу предприятия",N1365,IF($R$9="на р/счет.",N1365*1.075,"-")))</f>
        <v>70.45</v>
      </c>
      <c r="Q1365" s="165">
        <f t="shared" ref="Q1365" si="597">IF($R$9="-",O1365,IF($R$9="в кассу предприятия",O1365,IF($R$9="на р/счет.",O1365*1.075,"-")))</f>
        <v>5978.3870000000006</v>
      </c>
      <c r="R1365" s="166"/>
      <c r="S1365" s="167">
        <f t="shared" ref="S1365" si="598">IF($R$9="","-",P1365*R1365)</f>
        <v>0</v>
      </c>
      <c r="T1365" s="168">
        <f t="shared" ref="T1365" si="599">IF($R$9="","-",Q1365*R1365)</f>
        <v>0</v>
      </c>
      <c r="U1365" s="169"/>
      <c r="V1365" s="170" t="s">
        <v>2455</v>
      </c>
      <c r="W1365" s="169"/>
      <c r="X1365" s="192"/>
      <c r="Y1365" s="160"/>
      <c r="Z1365" s="160"/>
      <c r="AA1365" s="171"/>
    </row>
    <row r="1366" spans="1:27" s="172" customFormat="1" x14ac:dyDescent="0.35">
      <c r="A1366" s="157" t="s">
        <v>3900</v>
      </c>
      <c r="B1366" s="158" t="s">
        <v>3605</v>
      </c>
      <c r="C1366" s="159" t="s">
        <v>39</v>
      </c>
      <c r="D1366" s="158" t="s">
        <v>3711</v>
      </c>
      <c r="E1366" s="160" t="s">
        <v>3824</v>
      </c>
      <c r="F1366" s="160" t="s">
        <v>3823</v>
      </c>
      <c r="G1366" s="160" t="s">
        <v>3647</v>
      </c>
      <c r="H1366" s="161" t="s">
        <v>3716</v>
      </c>
      <c r="I1366" s="162" t="s">
        <v>45</v>
      </c>
      <c r="J1366" s="162"/>
      <c r="K1366" s="162" t="s">
        <v>45</v>
      </c>
      <c r="L1366" s="163" t="s">
        <v>2453</v>
      </c>
      <c r="M1366" s="163">
        <v>5</v>
      </c>
      <c r="N1366" s="49">
        <v>5.2</v>
      </c>
      <c r="O1366" s="47">
        <f t="shared" si="594"/>
        <v>441.27199999999999</v>
      </c>
      <c r="P1366" s="164">
        <f t="shared" si="590"/>
        <v>5.2</v>
      </c>
      <c r="Q1366" s="165">
        <f t="shared" si="591"/>
        <v>441.27199999999999</v>
      </c>
      <c r="R1366" s="166"/>
      <c r="S1366" s="167">
        <f t="shared" si="592"/>
        <v>0</v>
      </c>
      <c r="T1366" s="168">
        <f t="shared" si="593"/>
        <v>0</v>
      </c>
      <c r="U1366" s="169"/>
      <c r="V1366" s="170" t="s">
        <v>2455</v>
      </c>
      <c r="W1366" s="169"/>
      <c r="X1366" s="192"/>
      <c r="Y1366" s="160"/>
      <c r="Z1366" s="160" t="s">
        <v>3770</v>
      </c>
      <c r="AA1366" s="171" t="s">
        <v>2463</v>
      </c>
    </row>
    <row r="1367" spans="1:27" s="172" customFormat="1" x14ac:dyDescent="0.35">
      <c r="A1367" s="157" t="s">
        <v>3900</v>
      </c>
      <c r="B1367" s="158" t="s">
        <v>3646</v>
      </c>
      <c r="C1367" s="159" t="s">
        <v>208</v>
      </c>
      <c r="D1367" s="158" t="s">
        <v>3711</v>
      </c>
      <c r="E1367" s="160" t="s">
        <v>3824</v>
      </c>
      <c r="F1367" s="160" t="s">
        <v>3823</v>
      </c>
      <c r="G1367" s="160" t="s">
        <v>3647</v>
      </c>
      <c r="H1367" s="161" t="s">
        <v>64</v>
      </c>
      <c r="I1367" s="162" t="s">
        <v>45</v>
      </c>
      <c r="J1367" s="162"/>
      <c r="K1367" s="162" t="s">
        <v>45</v>
      </c>
      <c r="L1367" s="163" t="s">
        <v>2452</v>
      </c>
      <c r="M1367" s="163">
        <v>5</v>
      </c>
      <c r="N1367" s="49">
        <f t="shared" ref="N1367:N1368" si="600">O1367/$R$8</f>
        <v>8.4256422342682065</v>
      </c>
      <c r="O1367" s="47">
        <v>715</v>
      </c>
      <c r="P1367" s="176">
        <f t="shared" si="590"/>
        <v>8.4256422342682065</v>
      </c>
      <c r="Q1367" s="177">
        <f t="shared" si="591"/>
        <v>715</v>
      </c>
      <c r="R1367" s="166"/>
      <c r="S1367" s="167">
        <f t="shared" si="592"/>
        <v>0</v>
      </c>
      <c r="T1367" s="168">
        <f t="shared" si="593"/>
        <v>0</v>
      </c>
      <c r="U1367" s="169" t="s">
        <v>36</v>
      </c>
      <c r="V1367" s="170" t="s">
        <v>2455</v>
      </c>
      <c r="W1367" s="169"/>
      <c r="X1367" s="193"/>
      <c r="Y1367" s="160"/>
      <c r="Z1367" s="160" t="s">
        <v>3770</v>
      </c>
      <c r="AA1367" s="171" t="s">
        <v>2463</v>
      </c>
    </row>
    <row r="1368" spans="1:27" s="172" customFormat="1" x14ac:dyDescent="0.35">
      <c r="A1368" s="157">
        <v>19</v>
      </c>
      <c r="B1368" s="158" t="s">
        <v>3656</v>
      </c>
      <c r="C1368" s="159" t="s">
        <v>208</v>
      </c>
      <c r="D1368" s="158" t="s">
        <v>3711</v>
      </c>
      <c r="E1368" s="160" t="s">
        <v>3830</v>
      </c>
      <c r="F1368" s="160" t="s">
        <v>3829</v>
      </c>
      <c r="G1368" s="160" t="s">
        <v>3657</v>
      </c>
      <c r="H1368" s="161" t="s">
        <v>368</v>
      </c>
      <c r="I1368" s="162" t="s">
        <v>45</v>
      </c>
      <c r="J1368" s="162"/>
      <c r="K1368" s="162" t="s">
        <v>45</v>
      </c>
      <c r="L1368" s="163" t="s">
        <v>2452</v>
      </c>
      <c r="M1368" s="163">
        <v>5</v>
      </c>
      <c r="N1368" s="49">
        <f t="shared" si="600"/>
        <v>5.8331369314164503</v>
      </c>
      <c r="O1368" s="47">
        <v>495</v>
      </c>
      <c r="P1368" s="176">
        <f t="shared" si="590"/>
        <v>5.8331369314164503</v>
      </c>
      <c r="Q1368" s="177">
        <f t="shared" si="591"/>
        <v>495</v>
      </c>
      <c r="R1368" s="166"/>
      <c r="S1368" s="167">
        <f t="shared" si="592"/>
        <v>0</v>
      </c>
      <c r="T1368" s="168">
        <f t="shared" si="593"/>
        <v>0</v>
      </c>
      <c r="U1368" s="169" t="s">
        <v>36</v>
      </c>
      <c r="V1368" s="170" t="s">
        <v>2455</v>
      </c>
      <c r="W1368" s="169"/>
      <c r="X1368" s="193"/>
      <c r="Y1368" s="160"/>
      <c r="Z1368" s="160" t="s">
        <v>3805</v>
      </c>
      <c r="AA1368" s="171" t="s">
        <v>2463</v>
      </c>
    </row>
    <row r="1369" spans="1:27" s="172" customFormat="1" x14ac:dyDescent="0.35">
      <c r="A1369" s="157">
        <v>20</v>
      </c>
      <c r="B1369" s="158" t="s">
        <v>3637</v>
      </c>
      <c r="C1369" s="159" t="s">
        <v>39</v>
      </c>
      <c r="D1369" s="158" t="s">
        <v>3711</v>
      </c>
      <c r="E1369" s="160" t="s">
        <v>3822</v>
      </c>
      <c r="F1369" s="160" t="s">
        <v>3821</v>
      </c>
      <c r="G1369" s="160" t="s">
        <v>3722</v>
      </c>
      <c r="H1369" s="161" t="s">
        <v>3716</v>
      </c>
      <c r="I1369" s="162" t="s">
        <v>45</v>
      </c>
      <c r="J1369" s="162"/>
      <c r="K1369" s="162" t="s">
        <v>45</v>
      </c>
      <c r="L1369" s="163" t="s">
        <v>2453</v>
      </c>
      <c r="M1369" s="163">
        <v>5</v>
      </c>
      <c r="N1369" s="49">
        <v>5.2</v>
      </c>
      <c r="O1369" s="47">
        <f t="shared" ref="O1369" si="601">N1369*$R$8</f>
        <v>441.27199999999999</v>
      </c>
      <c r="P1369" s="164">
        <f t="shared" si="590"/>
        <v>5.2</v>
      </c>
      <c r="Q1369" s="165">
        <f t="shared" si="591"/>
        <v>441.27199999999999</v>
      </c>
      <c r="R1369" s="166"/>
      <c r="S1369" s="167">
        <f t="shared" si="592"/>
        <v>0</v>
      </c>
      <c r="T1369" s="168">
        <f t="shared" si="593"/>
        <v>0</v>
      </c>
      <c r="U1369" s="169"/>
      <c r="V1369" s="170" t="s">
        <v>2455</v>
      </c>
      <c r="W1369" s="169"/>
      <c r="X1369" s="192"/>
      <c r="Y1369" s="160"/>
      <c r="Z1369" s="160" t="s">
        <v>3764</v>
      </c>
      <c r="AA1369" s="171" t="s">
        <v>2463</v>
      </c>
    </row>
    <row r="1370" spans="1:27" s="172" customFormat="1" x14ac:dyDescent="0.35">
      <c r="A1370" s="157">
        <v>7</v>
      </c>
      <c r="B1370" s="158" t="s">
        <v>3709</v>
      </c>
      <c r="C1370" s="159" t="s">
        <v>208</v>
      </c>
      <c r="D1370" s="158" t="s">
        <v>3711</v>
      </c>
      <c r="E1370" s="160" t="s">
        <v>3828</v>
      </c>
      <c r="F1370" s="160" t="s">
        <v>3827</v>
      </c>
      <c r="G1370" s="160" t="s">
        <v>3697</v>
      </c>
      <c r="H1370" s="161" t="s">
        <v>98</v>
      </c>
      <c r="I1370" s="162" t="s">
        <v>45</v>
      </c>
      <c r="J1370" s="162"/>
      <c r="K1370" s="162" t="s">
        <v>45</v>
      </c>
      <c r="L1370" s="163" t="s">
        <v>2451</v>
      </c>
      <c r="M1370" s="163">
        <v>5</v>
      </c>
      <c r="N1370" s="49">
        <f t="shared" ref="N1370" si="602">O1370/$R$8</f>
        <v>7.0586848927645534</v>
      </c>
      <c r="O1370" s="47">
        <v>599</v>
      </c>
      <c r="P1370" s="176">
        <f t="shared" si="590"/>
        <v>7.0586848927645534</v>
      </c>
      <c r="Q1370" s="177">
        <f t="shared" si="591"/>
        <v>599</v>
      </c>
      <c r="R1370" s="166"/>
      <c r="S1370" s="167">
        <f t="shared" si="592"/>
        <v>0</v>
      </c>
      <c r="T1370" s="168">
        <f t="shared" si="593"/>
        <v>0</v>
      </c>
      <c r="U1370" s="169" t="s">
        <v>36</v>
      </c>
      <c r="V1370" s="170" t="s">
        <v>2455</v>
      </c>
      <c r="W1370" s="169"/>
      <c r="X1370" s="193"/>
      <c r="Y1370" s="160"/>
      <c r="Z1370" s="160" t="s">
        <v>3801</v>
      </c>
      <c r="AA1370" s="171" t="s">
        <v>2463</v>
      </c>
    </row>
    <row r="1371" spans="1:27" s="172" customFormat="1" x14ac:dyDescent="0.35">
      <c r="A1371" s="157">
        <v>20</v>
      </c>
      <c r="B1371" s="158" t="s">
        <v>3638</v>
      </c>
      <c r="C1371" s="159" t="s">
        <v>39</v>
      </c>
      <c r="D1371" s="158" t="s">
        <v>3711</v>
      </c>
      <c r="E1371" s="160" t="s">
        <v>3828</v>
      </c>
      <c r="F1371" s="160" t="s">
        <v>3827</v>
      </c>
      <c r="G1371" s="160" t="s">
        <v>3697</v>
      </c>
      <c r="H1371" s="161" t="s">
        <v>3331</v>
      </c>
      <c r="I1371" s="162" t="s">
        <v>45</v>
      </c>
      <c r="J1371" s="162"/>
      <c r="K1371" s="162" t="s">
        <v>45</v>
      </c>
      <c r="L1371" s="163" t="s">
        <v>2453</v>
      </c>
      <c r="M1371" s="163">
        <v>5</v>
      </c>
      <c r="N1371" s="49">
        <v>12.01</v>
      </c>
      <c r="O1371" s="47">
        <f t="shared" ref="O1371" si="603">N1371*$R$8</f>
        <v>1019.1686</v>
      </c>
      <c r="P1371" s="164">
        <f t="shared" si="590"/>
        <v>12.01</v>
      </c>
      <c r="Q1371" s="165">
        <f t="shared" si="591"/>
        <v>1019.1686</v>
      </c>
      <c r="R1371" s="166"/>
      <c r="S1371" s="167">
        <f t="shared" si="592"/>
        <v>0</v>
      </c>
      <c r="T1371" s="168">
        <f t="shared" si="593"/>
        <v>0</v>
      </c>
      <c r="U1371" s="169"/>
      <c r="V1371" s="170" t="s">
        <v>2455</v>
      </c>
      <c r="W1371" s="169"/>
      <c r="X1371" s="192"/>
      <c r="Y1371" s="160"/>
      <c r="Z1371" s="160" t="s">
        <v>3796</v>
      </c>
      <c r="AA1371" s="171" t="s">
        <v>2463</v>
      </c>
    </row>
    <row r="1372" spans="1:27" s="172" customFormat="1" x14ac:dyDescent="0.35">
      <c r="A1372" s="157">
        <v>14</v>
      </c>
      <c r="B1372" s="158" t="s">
        <v>3696</v>
      </c>
      <c r="C1372" s="159" t="s">
        <v>208</v>
      </c>
      <c r="D1372" s="158" t="s">
        <v>3711</v>
      </c>
      <c r="E1372" s="160" t="s">
        <v>3828</v>
      </c>
      <c r="F1372" s="160" t="s">
        <v>3827</v>
      </c>
      <c r="G1372" s="160" t="s">
        <v>3697</v>
      </c>
      <c r="H1372" s="161" t="s">
        <v>50</v>
      </c>
      <c r="I1372" s="162" t="s">
        <v>45</v>
      </c>
      <c r="J1372" s="162"/>
      <c r="K1372" s="162" t="s">
        <v>45</v>
      </c>
      <c r="L1372" s="163" t="s">
        <v>2453</v>
      </c>
      <c r="M1372" s="163">
        <v>1</v>
      </c>
      <c r="N1372" s="49">
        <f t="shared" ref="N1372" si="604">O1372/$R$8</f>
        <v>34.350695262785763</v>
      </c>
      <c r="O1372" s="47">
        <v>2915</v>
      </c>
      <c r="P1372" s="176">
        <f t="shared" si="590"/>
        <v>34.350695262785763</v>
      </c>
      <c r="Q1372" s="177">
        <f t="shared" si="591"/>
        <v>2915</v>
      </c>
      <c r="R1372" s="166"/>
      <c r="S1372" s="167">
        <f t="shared" si="592"/>
        <v>0</v>
      </c>
      <c r="T1372" s="168">
        <f t="shared" si="593"/>
        <v>0</v>
      </c>
      <c r="U1372" s="169" t="s">
        <v>36</v>
      </c>
      <c r="V1372" s="170" t="s">
        <v>2455</v>
      </c>
      <c r="W1372" s="169"/>
      <c r="X1372" s="193"/>
      <c r="Y1372" s="160"/>
      <c r="Z1372" s="160" t="s">
        <v>3801</v>
      </c>
      <c r="AA1372" s="171" t="s">
        <v>2463</v>
      </c>
    </row>
    <row r="1373" spans="1:27" s="172" customFormat="1" x14ac:dyDescent="0.35">
      <c r="A1373" s="157">
        <v>43</v>
      </c>
      <c r="B1373" s="158" t="s">
        <v>3640</v>
      </c>
      <c r="C1373" s="159" t="s">
        <v>39</v>
      </c>
      <c r="D1373" s="158" t="s">
        <v>3711</v>
      </c>
      <c r="E1373" s="160" t="s">
        <v>3817</v>
      </c>
      <c r="F1373" s="160" t="s">
        <v>3816</v>
      </c>
      <c r="G1373" s="160" t="s">
        <v>3658</v>
      </c>
      <c r="H1373" s="161" t="s">
        <v>3713</v>
      </c>
      <c r="I1373" s="162" t="s">
        <v>45</v>
      </c>
      <c r="J1373" s="162"/>
      <c r="K1373" s="162" t="s">
        <v>45</v>
      </c>
      <c r="L1373" s="163" t="s">
        <v>2453</v>
      </c>
      <c r="M1373" s="163">
        <v>1</v>
      </c>
      <c r="N1373" s="49">
        <v>31.580000000000002</v>
      </c>
      <c r="O1373" s="47">
        <f t="shared" ref="O1373:O1374" si="605">N1373*$R$8</f>
        <v>2679.8788</v>
      </c>
      <c r="P1373" s="164">
        <f t="shared" si="590"/>
        <v>31.580000000000002</v>
      </c>
      <c r="Q1373" s="165">
        <f t="shared" si="591"/>
        <v>2679.8788</v>
      </c>
      <c r="R1373" s="166"/>
      <c r="S1373" s="167">
        <f t="shared" si="592"/>
        <v>0</v>
      </c>
      <c r="T1373" s="168">
        <f t="shared" si="593"/>
        <v>0</v>
      </c>
      <c r="U1373" s="169"/>
      <c r="V1373" s="170" t="s">
        <v>2455</v>
      </c>
      <c r="W1373" s="169"/>
      <c r="X1373" s="192"/>
      <c r="Y1373" s="160"/>
      <c r="Z1373" s="160" t="s">
        <v>3752</v>
      </c>
      <c r="AA1373" s="171" t="s">
        <v>2463</v>
      </c>
    </row>
    <row r="1374" spans="1:27" s="172" customFormat="1" x14ac:dyDescent="0.35">
      <c r="A1374" s="157">
        <v>2</v>
      </c>
      <c r="B1374" s="158" t="s">
        <v>3639</v>
      </c>
      <c r="C1374" s="159" t="s">
        <v>39</v>
      </c>
      <c r="D1374" s="158" t="s">
        <v>3711</v>
      </c>
      <c r="E1374" s="160" t="s">
        <v>3817</v>
      </c>
      <c r="F1374" s="160" t="s">
        <v>3816</v>
      </c>
      <c r="G1374" s="160" t="s">
        <v>3658</v>
      </c>
      <c r="H1374" s="161" t="s">
        <v>3714</v>
      </c>
      <c r="I1374" s="162" t="s">
        <v>45</v>
      </c>
      <c r="J1374" s="162"/>
      <c r="K1374" s="162" t="s">
        <v>45</v>
      </c>
      <c r="L1374" s="163" t="s">
        <v>2453</v>
      </c>
      <c r="M1374" s="163">
        <v>1</v>
      </c>
      <c r="N1374" s="49">
        <v>70.45</v>
      </c>
      <c r="O1374" s="47">
        <f t="shared" si="605"/>
        <v>5978.3870000000006</v>
      </c>
      <c r="P1374" s="164">
        <f t="shared" si="590"/>
        <v>70.45</v>
      </c>
      <c r="Q1374" s="165">
        <f t="shared" si="591"/>
        <v>5978.3870000000006</v>
      </c>
      <c r="R1374" s="166"/>
      <c r="S1374" s="167">
        <f t="shared" si="592"/>
        <v>0</v>
      </c>
      <c r="T1374" s="168">
        <f t="shared" si="593"/>
        <v>0</v>
      </c>
      <c r="U1374" s="169"/>
      <c r="V1374" s="170" t="s">
        <v>2455</v>
      </c>
      <c r="W1374" s="169"/>
      <c r="X1374" s="192"/>
      <c r="Y1374" s="160"/>
      <c r="Z1374" s="160" t="s">
        <v>3752</v>
      </c>
      <c r="AA1374" s="171" t="s">
        <v>2463</v>
      </c>
    </row>
    <row r="1375" spans="1:27" s="172" customFormat="1" x14ac:dyDescent="0.35">
      <c r="A1375" s="157">
        <v>4</v>
      </c>
      <c r="B1375" s="158" t="s">
        <v>3676</v>
      </c>
      <c r="C1375" s="159" t="s">
        <v>208</v>
      </c>
      <c r="D1375" s="158" t="s">
        <v>3711</v>
      </c>
      <c r="E1375" s="160" t="s">
        <v>3818</v>
      </c>
      <c r="F1375" s="160" t="s">
        <v>3816</v>
      </c>
      <c r="G1375" s="160" t="s">
        <v>3677</v>
      </c>
      <c r="H1375" s="161" t="s">
        <v>50</v>
      </c>
      <c r="I1375" s="162" t="s">
        <v>45</v>
      </c>
      <c r="J1375" s="162"/>
      <c r="K1375" s="162" t="s">
        <v>45</v>
      </c>
      <c r="L1375" s="163" t="s">
        <v>2453</v>
      </c>
      <c r="M1375" s="163">
        <v>1</v>
      </c>
      <c r="N1375" s="49">
        <f t="shared" ref="N1375:N1376" si="606">O1375/$R$8</f>
        <v>34.350695262785763</v>
      </c>
      <c r="O1375" s="47">
        <v>2915</v>
      </c>
      <c r="P1375" s="176">
        <f t="shared" si="590"/>
        <v>34.350695262785763</v>
      </c>
      <c r="Q1375" s="177">
        <f t="shared" si="591"/>
        <v>2915</v>
      </c>
      <c r="R1375" s="166"/>
      <c r="S1375" s="167">
        <f t="shared" si="592"/>
        <v>0</v>
      </c>
      <c r="T1375" s="168">
        <f t="shared" si="593"/>
        <v>0</v>
      </c>
      <c r="U1375" s="169" t="s">
        <v>36</v>
      </c>
      <c r="V1375" s="170" t="s">
        <v>2455</v>
      </c>
      <c r="W1375" s="169"/>
      <c r="X1375" s="193"/>
      <c r="Y1375" s="160"/>
      <c r="Z1375" s="160" t="s">
        <v>3811</v>
      </c>
      <c r="AA1375" s="171" t="s">
        <v>2463</v>
      </c>
    </row>
    <row r="1376" spans="1:27" s="172" customFormat="1" x14ac:dyDescent="0.35">
      <c r="A1376" s="157">
        <v>13</v>
      </c>
      <c r="B1376" s="158" t="s">
        <v>3705</v>
      </c>
      <c r="C1376" s="159" t="s">
        <v>208</v>
      </c>
      <c r="D1376" s="158" t="s">
        <v>3711</v>
      </c>
      <c r="E1376" s="160" t="s">
        <v>3818</v>
      </c>
      <c r="F1376" s="160" t="s">
        <v>3816</v>
      </c>
      <c r="G1376" s="160" t="s">
        <v>3706</v>
      </c>
      <c r="H1376" s="161" t="s">
        <v>50</v>
      </c>
      <c r="I1376" s="162" t="s">
        <v>45</v>
      </c>
      <c r="J1376" s="162"/>
      <c r="K1376" s="162" t="s">
        <v>45</v>
      </c>
      <c r="L1376" s="163" t="s">
        <v>2453</v>
      </c>
      <c r="M1376" s="163">
        <v>1</v>
      </c>
      <c r="N1376" s="49">
        <f t="shared" si="606"/>
        <v>34.350695262785763</v>
      </c>
      <c r="O1376" s="47">
        <v>2915</v>
      </c>
      <c r="P1376" s="176">
        <f t="shared" si="590"/>
        <v>34.350695262785763</v>
      </c>
      <c r="Q1376" s="177">
        <f t="shared" si="591"/>
        <v>2915</v>
      </c>
      <c r="R1376" s="166"/>
      <c r="S1376" s="167">
        <f t="shared" si="592"/>
        <v>0</v>
      </c>
      <c r="T1376" s="168">
        <f t="shared" si="593"/>
        <v>0</v>
      </c>
      <c r="U1376" s="169" t="s">
        <v>36</v>
      </c>
      <c r="V1376" s="170" t="s">
        <v>2455</v>
      </c>
      <c r="W1376" s="169"/>
      <c r="X1376" s="193"/>
      <c r="Y1376" s="160"/>
      <c r="Z1376" s="160" t="s">
        <v>3763</v>
      </c>
      <c r="AA1376" s="171" t="s">
        <v>2463</v>
      </c>
    </row>
    <row r="1377" spans="1:27" s="172" customFormat="1" x14ac:dyDescent="0.35">
      <c r="A1377" s="157">
        <v>15</v>
      </c>
      <c r="B1377" s="158" t="s">
        <v>3641</v>
      </c>
      <c r="C1377" s="159" t="s">
        <v>39</v>
      </c>
      <c r="D1377" s="158" t="s">
        <v>3711</v>
      </c>
      <c r="E1377" s="160" t="s">
        <v>3817</v>
      </c>
      <c r="F1377" s="160" t="s">
        <v>3816</v>
      </c>
      <c r="G1377" s="160" t="s">
        <v>3728</v>
      </c>
      <c r="H1377" s="161" t="s">
        <v>3716</v>
      </c>
      <c r="I1377" s="162" t="s">
        <v>45</v>
      </c>
      <c r="J1377" s="162"/>
      <c r="K1377" s="162" t="s">
        <v>45</v>
      </c>
      <c r="L1377" s="163" t="s">
        <v>2453</v>
      </c>
      <c r="M1377" s="163">
        <v>5</v>
      </c>
      <c r="N1377" s="49">
        <v>5.2</v>
      </c>
      <c r="O1377" s="47">
        <f t="shared" ref="O1377:O1380" si="607">N1377*$R$8</f>
        <v>441.27199999999999</v>
      </c>
      <c r="P1377" s="164">
        <f t="shared" si="590"/>
        <v>5.2</v>
      </c>
      <c r="Q1377" s="165">
        <f t="shared" si="591"/>
        <v>441.27199999999999</v>
      </c>
      <c r="R1377" s="166"/>
      <c r="S1377" s="167">
        <f t="shared" si="592"/>
        <v>0</v>
      </c>
      <c r="T1377" s="168">
        <f t="shared" si="593"/>
        <v>0</v>
      </c>
      <c r="U1377" s="169"/>
      <c r="V1377" s="170" t="s">
        <v>2455</v>
      </c>
      <c r="W1377" s="169"/>
      <c r="X1377" s="192"/>
      <c r="Y1377" s="160"/>
      <c r="Z1377" s="160" t="s">
        <v>3775</v>
      </c>
      <c r="AA1377" s="171" t="s">
        <v>2463</v>
      </c>
    </row>
    <row r="1378" spans="1:27" s="172" customFormat="1" x14ac:dyDescent="0.35">
      <c r="A1378" s="157">
        <v>40</v>
      </c>
      <c r="B1378" s="158" t="s">
        <v>3644</v>
      </c>
      <c r="C1378" s="159" t="s">
        <v>39</v>
      </c>
      <c r="D1378" s="158" t="s">
        <v>3711</v>
      </c>
      <c r="E1378" s="160" t="s">
        <v>3817</v>
      </c>
      <c r="F1378" s="160" t="s">
        <v>3816</v>
      </c>
      <c r="G1378" s="160" t="s">
        <v>3728</v>
      </c>
      <c r="H1378" s="161" t="s">
        <v>3719</v>
      </c>
      <c r="I1378" s="162" t="s">
        <v>45</v>
      </c>
      <c r="J1378" s="162"/>
      <c r="K1378" s="162" t="s">
        <v>45</v>
      </c>
      <c r="L1378" s="163" t="s">
        <v>2453</v>
      </c>
      <c r="M1378" s="163">
        <v>1</v>
      </c>
      <c r="N1378" s="49">
        <v>31.580000000000002</v>
      </c>
      <c r="O1378" s="47">
        <f t="shared" si="607"/>
        <v>2679.8788</v>
      </c>
      <c r="P1378" s="164">
        <f t="shared" si="590"/>
        <v>31.580000000000002</v>
      </c>
      <c r="Q1378" s="165">
        <f t="shared" si="591"/>
        <v>2679.8788</v>
      </c>
      <c r="R1378" s="166"/>
      <c r="S1378" s="167">
        <f t="shared" si="592"/>
        <v>0</v>
      </c>
      <c r="T1378" s="168">
        <f t="shared" si="593"/>
        <v>0</v>
      </c>
      <c r="U1378" s="169"/>
      <c r="V1378" s="170" t="s">
        <v>2455</v>
      </c>
      <c r="W1378" s="169"/>
      <c r="X1378" s="192"/>
      <c r="Y1378" s="160"/>
      <c r="Z1378" s="160" t="s">
        <v>3775</v>
      </c>
      <c r="AA1378" s="171" t="s">
        <v>2463</v>
      </c>
    </row>
    <row r="1379" spans="1:27" s="172" customFormat="1" x14ac:dyDescent="0.35">
      <c r="A1379" s="157">
        <v>3</v>
      </c>
      <c r="B1379" s="158" t="s">
        <v>3643</v>
      </c>
      <c r="C1379" s="159" t="s">
        <v>39</v>
      </c>
      <c r="D1379" s="158" t="s">
        <v>3711</v>
      </c>
      <c r="E1379" s="160" t="s">
        <v>3817</v>
      </c>
      <c r="F1379" s="160" t="s">
        <v>3816</v>
      </c>
      <c r="G1379" s="160" t="s">
        <v>3728</v>
      </c>
      <c r="H1379" s="161" t="s">
        <v>3714</v>
      </c>
      <c r="I1379" s="162" t="s">
        <v>45</v>
      </c>
      <c r="J1379" s="162"/>
      <c r="K1379" s="162" t="s">
        <v>45</v>
      </c>
      <c r="L1379" s="163" t="s">
        <v>2453</v>
      </c>
      <c r="M1379" s="163">
        <v>1</v>
      </c>
      <c r="N1379" s="49">
        <v>70.45</v>
      </c>
      <c r="O1379" s="47">
        <f t="shared" si="607"/>
        <v>5978.3870000000006</v>
      </c>
      <c r="P1379" s="164">
        <f t="shared" si="590"/>
        <v>70.45</v>
      </c>
      <c r="Q1379" s="165">
        <f t="shared" si="591"/>
        <v>5978.3870000000006</v>
      </c>
      <c r="R1379" s="166"/>
      <c r="S1379" s="167">
        <f t="shared" si="592"/>
        <v>0</v>
      </c>
      <c r="T1379" s="168">
        <f t="shared" si="593"/>
        <v>0</v>
      </c>
      <c r="U1379" s="169"/>
      <c r="V1379" s="170" t="s">
        <v>2455</v>
      </c>
      <c r="W1379" s="169"/>
      <c r="X1379" s="192"/>
      <c r="Y1379" s="160"/>
      <c r="Z1379" s="160" t="s">
        <v>3775</v>
      </c>
      <c r="AA1379" s="171" t="s">
        <v>2463</v>
      </c>
    </row>
    <row r="1380" spans="1:27" s="172" customFormat="1" x14ac:dyDescent="0.35">
      <c r="A1380" s="157">
        <v>5</v>
      </c>
      <c r="B1380" s="158" t="s">
        <v>3642</v>
      </c>
      <c r="C1380" s="159" t="s">
        <v>39</v>
      </c>
      <c r="D1380" s="158" t="s">
        <v>3711</v>
      </c>
      <c r="E1380" s="160" t="s">
        <v>3817</v>
      </c>
      <c r="F1380" s="160" t="s">
        <v>3816</v>
      </c>
      <c r="G1380" s="160" t="s">
        <v>3728</v>
      </c>
      <c r="H1380" s="161" t="s">
        <v>3729</v>
      </c>
      <c r="I1380" s="162" t="s">
        <v>45</v>
      </c>
      <c r="J1380" s="162"/>
      <c r="K1380" s="162" t="s">
        <v>45</v>
      </c>
      <c r="L1380" s="163" t="s">
        <v>2453</v>
      </c>
      <c r="M1380" s="163">
        <v>1</v>
      </c>
      <c r="N1380" s="49">
        <v>70.45</v>
      </c>
      <c r="O1380" s="47">
        <f t="shared" si="607"/>
        <v>5978.3870000000006</v>
      </c>
      <c r="P1380" s="164">
        <f t="shared" si="590"/>
        <v>70.45</v>
      </c>
      <c r="Q1380" s="165">
        <f t="shared" si="591"/>
        <v>5978.3870000000006</v>
      </c>
      <c r="R1380" s="166"/>
      <c r="S1380" s="167">
        <f t="shared" si="592"/>
        <v>0</v>
      </c>
      <c r="T1380" s="168">
        <f t="shared" si="593"/>
        <v>0</v>
      </c>
      <c r="U1380" s="169"/>
      <c r="V1380" s="170" t="s">
        <v>2455</v>
      </c>
      <c r="W1380" s="169"/>
      <c r="X1380" s="192"/>
      <c r="Y1380" s="160"/>
      <c r="Z1380" s="160" t="s">
        <v>3775</v>
      </c>
      <c r="AA1380" s="171" t="s">
        <v>2463</v>
      </c>
    </row>
    <row r="1381" spans="1:27" s="172" customFormat="1" x14ac:dyDescent="0.35">
      <c r="A1381" s="157">
        <v>6</v>
      </c>
      <c r="B1381" s="158" t="s">
        <v>3707</v>
      </c>
      <c r="C1381" s="159" t="s">
        <v>208</v>
      </c>
      <c r="D1381" s="158" t="s">
        <v>3711</v>
      </c>
      <c r="E1381" s="160" t="s">
        <v>3818</v>
      </c>
      <c r="F1381" s="160" t="s">
        <v>3816</v>
      </c>
      <c r="G1381" s="160" t="s">
        <v>3708</v>
      </c>
      <c r="H1381" s="161" t="s">
        <v>50</v>
      </c>
      <c r="I1381" s="162" t="s">
        <v>45</v>
      </c>
      <c r="J1381" s="162"/>
      <c r="K1381" s="162" t="s">
        <v>45</v>
      </c>
      <c r="L1381" s="163" t="s">
        <v>2453</v>
      </c>
      <c r="M1381" s="163">
        <v>1</v>
      </c>
      <c r="N1381" s="49">
        <f t="shared" ref="N1381" si="608">O1381/$R$8</f>
        <v>34.350695262785763</v>
      </c>
      <c r="O1381" s="47">
        <v>2915</v>
      </c>
      <c r="P1381" s="176">
        <f t="shared" si="590"/>
        <v>34.350695262785763</v>
      </c>
      <c r="Q1381" s="177">
        <f t="shared" si="591"/>
        <v>2915</v>
      </c>
      <c r="R1381" s="166"/>
      <c r="S1381" s="167">
        <f t="shared" si="592"/>
        <v>0</v>
      </c>
      <c r="T1381" s="168">
        <f t="shared" si="593"/>
        <v>0</v>
      </c>
      <c r="U1381" s="169" t="s">
        <v>36</v>
      </c>
      <c r="V1381" s="170" t="s">
        <v>2455</v>
      </c>
      <c r="W1381" s="169"/>
      <c r="X1381" s="193"/>
      <c r="Y1381" s="160"/>
      <c r="Z1381" s="160" t="s">
        <v>3785</v>
      </c>
      <c r="AA1381" s="171" t="s">
        <v>2463</v>
      </c>
    </row>
    <row r="1382" spans="1:27" s="172" customFormat="1" x14ac:dyDescent="0.35">
      <c r="A1382" s="157">
        <v>65</v>
      </c>
      <c r="B1382" s="158" t="s">
        <v>3645</v>
      </c>
      <c r="C1382" s="159" t="s">
        <v>39</v>
      </c>
      <c r="D1382" s="158" t="s">
        <v>3711</v>
      </c>
      <c r="E1382" s="160" t="s">
        <v>3817</v>
      </c>
      <c r="F1382" s="160" t="s">
        <v>3816</v>
      </c>
      <c r="G1382" s="160" t="s">
        <v>3743</v>
      </c>
      <c r="H1382" s="161" t="s">
        <v>3716</v>
      </c>
      <c r="I1382" s="162" t="s">
        <v>45</v>
      </c>
      <c r="J1382" s="162"/>
      <c r="K1382" s="162" t="s">
        <v>45</v>
      </c>
      <c r="L1382" s="163" t="s">
        <v>2453</v>
      </c>
      <c r="M1382" s="163">
        <v>5</v>
      </c>
      <c r="N1382" s="49">
        <v>5.2</v>
      </c>
      <c r="O1382" s="47">
        <f t="shared" ref="O1382" si="609">N1382*$R$8</f>
        <v>441.27199999999999</v>
      </c>
      <c r="P1382" s="164">
        <f t="shared" si="590"/>
        <v>5.2</v>
      </c>
      <c r="Q1382" s="165">
        <f t="shared" si="591"/>
        <v>441.27199999999999</v>
      </c>
      <c r="R1382" s="166"/>
      <c r="S1382" s="167">
        <f t="shared" si="592"/>
        <v>0</v>
      </c>
      <c r="T1382" s="168">
        <f t="shared" si="593"/>
        <v>0</v>
      </c>
      <c r="U1382" s="169"/>
      <c r="V1382" s="170" t="s">
        <v>2455</v>
      </c>
      <c r="W1382" s="169"/>
      <c r="X1382" s="192"/>
      <c r="Y1382" s="160"/>
      <c r="Z1382" s="160" t="s">
        <v>3804</v>
      </c>
      <c r="AA1382" s="171" t="s">
        <v>2463</v>
      </c>
    </row>
    <row r="1383" spans="1:27" s="172" customFormat="1" x14ac:dyDescent="0.35">
      <c r="A1383" s="157">
        <v>5</v>
      </c>
      <c r="B1383" s="158" t="s">
        <v>3678</v>
      </c>
      <c r="C1383" s="159" t="s">
        <v>208</v>
      </c>
      <c r="D1383" s="158" t="s">
        <v>3711</v>
      </c>
      <c r="E1383" s="160" t="s">
        <v>3818</v>
      </c>
      <c r="F1383" s="160" t="s">
        <v>3816</v>
      </c>
      <c r="G1383" s="160" t="s">
        <v>3679</v>
      </c>
      <c r="H1383" s="161" t="s">
        <v>50</v>
      </c>
      <c r="I1383" s="162" t="s">
        <v>45</v>
      </c>
      <c r="J1383" s="162"/>
      <c r="K1383" s="162" t="s">
        <v>45</v>
      </c>
      <c r="L1383" s="163" t="s">
        <v>2453</v>
      </c>
      <c r="M1383" s="163">
        <v>1</v>
      </c>
      <c r="N1383" s="49">
        <f t="shared" ref="N1383" si="610">O1383/$R$8</f>
        <v>34.350695262785763</v>
      </c>
      <c r="O1383" s="47">
        <v>2915</v>
      </c>
      <c r="P1383" s="176">
        <f t="shared" si="590"/>
        <v>34.350695262785763</v>
      </c>
      <c r="Q1383" s="177">
        <f t="shared" si="591"/>
        <v>2915</v>
      </c>
      <c r="R1383" s="166"/>
      <c r="S1383" s="167">
        <f t="shared" si="592"/>
        <v>0</v>
      </c>
      <c r="T1383" s="168">
        <f t="shared" si="593"/>
        <v>0</v>
      </c>
      <c r="U1383" s="169" t="s">
        <v>36</v>
      </c>
      <c r="V1383" s="170" t="s">
        <v>2455</v>
      </c>
      <c r="W1383" s="169"/>
      <c r="X1383" s="193"/>
      <c r="Y1383" s="160"/>
      <c r="Z1383" s="160" t="s">
        <v>3806</v>
      </c>
      <c r="AA1383" s="171" t="s">
        <v>2463</v>
      </c>
    </row>
    <row r="1386" spans="1:27" x14ac:dyDescent="0.35">
      <c r="E1386" s="34" t="s">
        <v>2386</v>
      </c>
    </row>
  </sheetData>
  <sheetProtection formatCells="0" formatColumns="0" formatRows="0" insertColumns="0" insertRows="0" autoFilter="0"/>
  <autoFilter ref="B21:Z1383" xr:uid="{4C562DAA-A9FF-4CDE-85FF-8B00E581D15C}">
    <filterColumn colId="1">
      <colorFilter dxfId="6" cellColor="0"/>
    </filterColumn>
  </autoFilter>
  <sortState xmlns:xlrd2="http://schemas.microsoft.com/office/spreadsheetml/2017/richdata2" ref="B1292:Z1383">
    <sortCondition ref="F1292:F1383"/>
    <sortCondition ref="G1292:G1383"/>
    <sortCondition ref="N1292:N1383"/>
  </sortState>
  <mergeCells count="10">
    <mergeCell ref="R13:S13"/>
    <mergeCell ref="R14:S14"/>
    <mergeCell ref="R15:S15"/>
    <mergeCell ref="E19:P19"/>
    <mergeCell ref="S1:U1"/>
    <mergeCell ref="R8:S8"/>
    <mergeCell ref="R9:S9"/>
    <mergeCell ref="R10:S10"/>
    <mergeCell ref="R11:S11"/>
    <mergeCell ref="R12:S12"/>
  </mergeCells>
  <phoneticPr fontId="49" type="noConversion"/>
  <conditionalFormatting sqref="L6">
    <cfRule type="containsText" dxfId="5" priority="91" operator="containsText" text="нет">
      <formula>NOT(ISERROR(SEARCH("нет",L6)))</formula>
    </cfRule>
    <cfRule type="iconSet" priority="92">
      <iconSet iconSet="3Symbols">
        <cfvo type="percent" val="0"/>
        <cfvo type="percent" val="33"/>
        <cfvo type="percent" val="67"/>
      </iconSet>
    </cfRule>
  </conditionalFormatting>
  <conditionalFormatting sqref="R9:S9">
    <cfRule type="containsText" dxfId="4" priority="86" operator="containsText" text="ИП Водакова Т.Ю.">
      <formula>NOT(ISERROR(SEARCH("ИП Водакова Т.Ю.",R9)))</formula>
    </cfRule>
    <cfRule type="containsText" dxfId="3" priority="87" operator="containsText" text="в кассу предприятия">
      <formula>NOT(ISERROR(SEARCH("в кассу предприятия",R9)))</formula>
    </cfRule>
    <cfRule type="containsText" dxfId="2" priority="88" operator="containsText" text="на счет ООО (КФХ)">
      <formula>NOT(ISERROR(SEARCH("на счет ООО (КФХ)",R9)))</formula>
    </cfRule>
  </conditionalFormatting>
  <conditionalFormatting sqref="E1386">
    <cfRule type="duplicateValues" dxfId="1" priority="33"/>
  </conditionalFormatting>
  <dataValidations count="4">
    <dataValidation type="custom" allowBlank="1" showInputMessage="1" showErrorMessage="1" errorTitle="PlantMarket Cash&amp;Carry" error="Пожалуйста, ознакомьтесь с условими работы и подтвердите своё согласие с ними в шапке прайс-листа." sqref="R22" xr:uid="{215A7325-B691-40D7-B181-D0CFD090F2B4}">
      <formula1>$L$6&lt;&gt;"нет"</formula1>
    </dataValidation>
    <dataValidation type="list" allowBlank="1" showInputMessage="1" showErrorMessage="1" sqref="R9:S9" xr:uid="{2F9D80B7-51A7-4530-A30E-9B0E3DE62756}">
      <formula1>"на р/счет., в кассу предприятия,-"</formula1>
    </dataValidation>
    <dataValidation type="list" allowBlank="1" showInputMessage="1" showErrorMessage="1" sqref="L6" xr:uid="{1D897359-AF97-41B8-988E-37D60426D8B7}">
      <formula1>"да,нет"</formula1>
    </dataValidation>
    <dataValidation type="custom" allowBlank="1" showInputMessage="1" showErrorMessage="1" errorTitle="PlantMarket Cash&amp;Carry" error="Пожалуйста, выберите способ оплаты. А также ознакомьтесь с условими работы и подтвердите своё согласие с ними в шапке прайс-листа." sqref="R23:R1383" xr:uid="{0C55A23B-75D9-48BC-8962-F5488BA35CC7}">
      <formula1>$R$9&lt;&gt;"-"</formula1>
    </dataValidation>
  </dataValidations>
  <hyperlinks>
    <hyperlink ref="J5" location="'Условия работы'!A1" display="&gt;&gt;&gt; Условия работы &lt;&lt;&lt;" xr:uid="{3F55BF69-0E11-41AC-9A8C-850C06E8959D}"/>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9" operator="containsText" id="{897AF2E6-3B9E-4780-9964-EA44D112BA7E}">
            <xm:f>NOT(ISERROR(SEARCH("-",R9)))</xm:f>
            <xm:f>"-"</xm:f>
            <x14:dxf>
              <font>
                <color rgb="FF9C0006"/>
              </font>
              <fill>
                <patternFill>
                  <bgColor rgb="FFFFC7CE"/>
                </patternFill>
              </fill>
            </x14:dxf>
          </x14:cfRule>
          <xm:sqref>R9:S9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82E87-B189-4725-B179-259E25384585}">
  <dimension ref="B1:BH107"/>
  <sheetViews>
    <sheetView showGridLines="0" zoomScaleNormal="100" workbookViewId="0">
      <selection activeCell="C30" sqref="C30:O30"/>
    </sheetView>
  </sheetViews>
  <sheetFormatPr defaultColWidth="8.81640625" defaultRowHeight="14.5" x14ac:dyDescent="0.35"/>
  <cols>
    <col min="1" max="1" width="3.36328125" style="53" customWidth="1"/>
    <col min="2" max="2" width="5.81640625" style="53" customWidth="1"/>
    <col min="3" max="15" width="8.81640625" style="53"/>
    <col min="16" max="16" width="10" style="53" customWidth="1"/>
    <col min="17" max="16384" width="8.81640625" style="53"/>
  </cols>
  <sheetData>
    <row r="1" spans="2:16" ht="15" thickTop="1" x14ac:dyDescent="0.35">
      <c r="B1" s="50"/>
      <c r="C1" s="51"/>
      <c r="D1" s="51"/>
      <c r="E1" s="51"/>
      <c r="F1" s="51"/>
      <c r="G1" s="51"/>
      <c r="H1" s="51"/>
      <c r="I1" s="51"/>
      <c r="J1" s="51"/>
      <c r="K1" s="51"/>
      <c r="L1" s="51"/>
      <c r="M1" s="51"/>
      <c r="N1" s="51"/>
      <c r="O1" s="51"/>
      <c r="P1" s="52"/>
    </row>
    <row r="2" spans="2:16" x14ac:dyDescent="0.35">
      <c r="B2" s="54"/>
      <c r="P2" s="55"/>
    </row>
    <row r="3" spans="2:16" x14ac:dyDescent="0.35">
      <c r="B3" s="54"/>
      <c r="P3" s="55"/>
    </row>
    <row r="4" spans="2:16" x14ac:dyDescent="0.35">
      <c r="B4" s="54"/>
      <c r="P4" s="55"/>
    </row>
    <row r="5" spans="2:16" x14ac:dyDescent="0.35">
      <c r="B5" s="54"/>
      <c r="P5" s="55"/>
    </row>
    <row r="6" spans="2:16" s="58" customFormat="1" ht="16.5" customHeight="1" x14ac:dyDescent="0.3">
      <c r="B6" s="56"/>
      <c r="C6" s="57"/>
      <c r="P6" s="59"/>
    </row>
    <row r="7" spans="2:16" s="60" customFormat="1" ht="12" customHeight="1" x14ac:dyDescent="0.3">
      <c r="B7" s="56"/>
      <c r="C7" s="57"/>
      <c r="P7" s="61"/>
    </row>
    <row r="8" spans="2:16" ht="12" customHeight="1" x14ac:dyDescent="0.35">
      <c r="B8" s="54"/>
      <c r="C8" s="57"/>
      <c r="P8" s="55"/>
    </row>
    <row r="9" spans="2:16" ht="12" customHeight="1" x14ac:dyDescent="0.45">
      <c r="B9" s="62"/>
      <c r="C9" s="57"/>
      <c r="P9" s="55"/>
    </row>
    <row r="10" spans="2:16" ht="12" customHeight="1" x14ac:dyDescent="0.45">
      <c r="B10" s="62"/>
      <c r="C10" s="57"/>
      <c r="P10" s="55"/>
    </row>
    <row r="11" spans="2:16" ht="16.5" customHeight="1" x14ac:dyDescent="0.35">
      <c r="B11" s="54"/>
      <c r="P11" s="55"/>
    </row>
    <row r="12" spans="2:16" ht="20.25" customHeight="1" x14ac:dyDescent="0.35">
      <c r="B12" s="54"/>
      <c r="P12" s="55"/>
    </row>
    <row r="13" spans="2:16" s="65" customFormat="1" ht="17.25" customHeight="1" x14ac:dyDescent="0.3">
      <c r="B13" s="63" t="s">
        <v>2387</v>
      </c>
      <c r="C13" s="64" t="s">
        <v>2388</v>
      </c>
      <c r="D13" s="64"/>
      <c r="E13" s="64"/>
      <c r="F13" s="64"/>
      <c r="G13" s="64"/>
      <c r="H13" s="64"/>
      <c r="I13" s="64"/>
      <c r="J13" s="64"/>
      <c r="K13" s="64"/>
      <c r="L13" s="64"/>
      <c r="M13" s="64"/>
      <c r="N13" s="64"/>
      <c r="P13" s="66"/>
    </row>
    <row r="14" spans="2:16" s="71" customFormat="1" ht="15.5" x14ac:dyDescent="0.35">
      <c r="B14" s="67" t="s">
        <v>2389</v>
      </c>
      <c r="C14" s="68"/>
      <c r="D14" s="69"/>
      <c r="E14" s="69"/>
      <c r="F14" s="69"/>
      <c r="G14" s="69"/>
      <c r="H14" s="70" t="s">
        <v>2390</v>
      </c>
      <c r="I14" s="68"/>
      <c r="J14" s="69"/>
      <c r="K14" s="69"/>
      <c r="L14" s="69"/>
      <c r="M14" s="69"/>
      <c r="N14" s="69"/>
      <c r="P14" s="72"/>
    </row>
    <row r="15" spans="2:16" s="71" customFormat="1" x14ac:dyDescent="0.35">
      <c r="B15" s="73"/>
      <c r="C15" s="74" t="s">
        <v>2391</v>
      </c>
      <c r="D15" s="69"/>
      <c r="E15" s="69"/>
      <c r="F15" s="69"/>
      <c r="G15" s="69"/>
      <c r="H15" s="75" t="s">
        <v>2392</v>
      </c>
      <c r="I15" s="76" t="s">
        <v>2393</v>
      </c>
      <c r="J15" s="69"/>
      <c r="K15" s="69"/>
      <c r="L15" s="69"/>
      <c r="M15" s="69"/>
      <c r="N15" s="69"/>
      <c r="P15" s="72"/>
    </row>
    <row r="16" spans="2:16" s="71" customFormat="1" x14ac:dyDescent="0.35">
      <c r="B16" s="73"/>
      <c r="C16" s="74" t="s">
        <v>2394</v>
      </c>
      <c r="D16" s="69"/>
      <c r="E16" s="69"/>
      <c r="F16" s="69"/>
      <c r="G16" s="69"/>
      <c r="H16" s="75" t="s">
        <v>2392</v>
      </c>
      <c r="I16" s="76" t="s">
        <v>2395</v>
      </c>
      <c r="J16" s="69"/>
      <c r="K16" s="69"/>
      <c r="L16" s="69"/>
      <c r="M16" s="69"/>
      <c r="N16" s="69"/>
      <c r="P16" s="72"/>
    </row>
    <row r="17" spans="2:22" s="71" customFormat="1" x14ac:dyDescent="0.35">
      <c r="B17" s="73"/>
      <c r="C17" s="74" t="s">
        <v>2396</v>
      </c>
      <c r="D17" s="69"/>
      <c r="E17" s="69"/>
      <c r="F17" s="69"/>
      <c r="G17" s="69"/>
      <c r="H17" s="75" t="s">
        <v>2392</v>
      </c>
      <c r="I17" s="76" t="s">
        <v>2397</v>
      </c>
      <c r="J17" s="69"/>
      <c r="K17" s="69"/>
      <c r="L17" s="69"/>
      <c r="M17" s="69"/>
      <c r="N17" s="69"/>
      <c r="P17" s="72"/>
    </row>
    <row r="18" spans="2:22" s="71" customFormat="1" x14ac:dyDescent="0.35">
      <c r="B18" s="73"/>
      <c r="C18" s="74" t="s">
        <v>2398</v>
      </c>
      <c r="D18" s="69"/>
      <c r="E18" s="69"/>
      <c r="F18" s="69"/>
      <c r="G18" s="69"/>
      <c r="H18" s="75" t="s">
        <v>2392</v>
      </c>
      <c r="I18" s="76" t="s">
        <v>2399</v>
      </c>
      <c r="J18" s="69"/>
      <c r="K18" s="69"/>
      <c r="L18" s="69"/>
      <c r="M18" s="69"/>
      <c r="N18" s="69"/>
      <c r="P18" s="72"/>
      <c r="V18" s="77"/>
    </row>
    <row r="19" spans="2:22" x14ac:dyDescent="0.35">
      <c r="B19" s="78"/>
      <c r="C19" s="79"/>
      <c r="D19" s="79"/>
      <c r="E19" s="79"/>
      <c r="F19" s="79"/>
      <c r="G19" s="79"/>
      <c r="H19" s="79"/>
      <c r="I19" s="79"/>
      <c r="J19" s="79"/>
      <c r="K19" s="79"/>
      <c r="L19" s="79"/>
      <c r="M19" s="79"/>
      <c r="N19" s="79"/>
      <c r="P19" s="55"/>
    </row>
    <row r="20" spans="2:22" ht="15.5" x14ac:dyDescent="0.35">
      <c r="B20" s="63" t="s">
        <v>2387</v>
      </c>
      <c r="C20" s="64" t="s">
        <v>2400</v>
      </c>
      <c r="D20" s="79"/>
      <c r="E20" s="79"/>
      <c r="F20" s="79"/>
      <c r="G20" s="79"/>
      <c r="H20" s="79"/>
      <c r="I20" s="79"/>
      <c r="J20" s="79"/>
      <c r="K20" s="79"/>
      <c r="L20" s="79"/>
      <c r="M20" s="79"/>
      <c r="N20" s="79"/>
      <c r="P20" s="55"/>
    </row>
    <row r="21" spans="2:22" s="71" customFormat="1" x14ac:dyDescent="0.35">
      <c r="B21" s="73"/>
      <c r="C21" s="74" t="s">
        <v>2401</v>
      </c>
      <c r="D21" s="69"/>
      <c r="E21" s="69"/>
      <c r="F21" s="69"/>
      <c r="G21" s="69"/>
      <c r="H21" s="75"/>
      <c r="I21" s="76"/>
      <c r="J21" s="69"/>
      <c r="K21" s="69"/>
      <c r="L21" s="69"/>
      <c r="M21" s="69"/>
      <c r="N21" s="69"/>
      <c r="P21" s="72"/>
    </row>
    <row r="22" spans="2:22" x14ac:dyDescent="0.35">
      <c r="B22" s="78"/>
      <c r="C22" s="79"/>
      <c r="D22" s="79"/>
      <c r="E22" s="79"/>
      <c r="F22" s="79"/>
      <c r="G22" s="79"/>
      <c r="H22" s="79"/>
      <c r="I22" s="79"/>
      <c r="J22" s="79"/>
      <c r="K22" s="79"/>
      <c r="L22" s="79"/>
      <c r="M22" s="79"/>
      <c r="N22" s="79"/>
      <c r="P22" s="55"/>
    </row>
    <row r="23" spans="2:22" x14ac:dyDescent="0.35">
      <c r="B23" s="80"/>
      <c r="P23" s="55"/>
    </row>
    <row r="24" spans="2:22" x14ac:dyDescent="0.35">
      <c r="B24" s="80"/>
      <c r="P24" s="55"/>
    </row>
    <row r="25" spans="2:22" x14ac:dyDescent="0.35">
      <c r="B25" s="80"/>
      <c r="P25" s="55"/>
    </row>
    <row r="26" spans="2:22" s="83" customFormat="1" ht="15.5" x14ac:dyDescent="0.35">
      <c r="B26" s="81" t="s">
        <v>2387</v>
      </c>
      <c r="C26" s="82" t="s">
        <v>2402</v>
      </c>
      <c r="P26" s="84"/>
    </row>
    <row r="27" spans="2:22" x14ac:dyDescent="0.35">
      <c r="B27" s="80"/>
      <c r="C27" s="74" t="s">
        <v>2403</v>
      </c>
      <c r="P27" s="55"/>
    </row>
    <row r="28" spans="2:22" x14ac:dyDescent="0.35">
      <c r="B28" s="80"/>
      <c r="C28" s="74" t="s">
        <v>2404</v>
      </c>
      <c r="P28" s="55"/>
    </row>
    <row r="29" spans="2:22" s="83" customFormat="1" ht="15.5" x14ac:dyDescent="0.35">
      <c r="B29" s="81" t="s">
        <v>2387</v>
      </c>
      <c r="C29" s="82" t="s">
        <v>2405</v>
      </c>
      <c r="P29" s="84"/>
    </row>
    <row r="30" spans="2:22" s="87" customFormat="1" ht="45" customHeight="1" x14ac:dyDescent="0.35">
      <c r="B30" s="85" t="s">
        <v>2387</v>
      </c>
      <c r="C30" s="210" t="s">
        <v>2406</v>
      </c>
      <c r="D30" s="210"/>
      <c r="E30" s="210"/>
      <c r="F30" s="210"/>
      <c r="G30" s="210"/>
      <c r="H30" s="210"/>
      <c r="I30" s="210"/>
      <c r="J30" s="210"/>
      <c r="K30" s="210"/>
      <c r="L30" s="210"/>
      <c r="M30" s="210"/>
      <c r="N30" s="210"/>
      <c r="O30" s="210"/>
      <c r="P30" s="86"/>
    </row>
    <row r="31" spans="2:22" x14ac:dyDescent="0.35">
      <c r="B31" s="80"/>
      <c r="C31" s="208" t="s">
        <v>2407</v>
      </c>
      <c r="D31" s="208"/>
      <c r="E31" s="208"/>
      <c r="F31" s="208"/>
      <c r="G31" s="208"/>
      <c r="H31" s="208"/>
      <c r="I31" s="208"/>
      <c r="J31" s="208"/>
      <c r="K31" s="208"/>
      <c r="L31" s="208"/>
      <c r="M31" s="208"/>
      <c r="N31" s="208"/>
      <c r="O31" s="208"/>
      <c r="P31" s="55"/>
    </row>
    <row r="32" spans="2:22" ht="29.25" customHeight="1" x14ac:dyDescent="0.35">
      <c r="B32" s="80"/>
      <c r="C32" s="212" t="s">
        <v>2408</v>
      </c>
      <c r="D32" s="213"/>
      <c r="E32" s="213"/>
      <c r="F32" s="213"/>
      <c r="G32" s="213"/>
      <c r="H32" s="213"/>
      <c r="I32" s="213"/>
      <c r="J32" s="213"/>
      <c r="K32" s="213"/>
      <c r="L32" s="213"/>
      <c r="M32" s="213"/>
      <c r="N32" s="213"/>
      <c r="O32" s="213"/>
      <c r="P32" s="55"/>
    </row>
    <row r="33" spans="2:16" ht="30" customHeight="1" x14ac:dyDescent="0.35">
      <c r="B33" s="80"/>
      <c r="C33" s="212" t="s">
        <v>2409</v>
      </c>
      <c r="D33" s="212"/>
      <c r="E33" s="212"/>
      <c r="F33" s="212"/>
      <c r="G33" s="212"/>
      <c r="H33" s="212"/>
      <c r="I33" s="212"/>
      <c r="J33" s="212"/>
      <c r="K33" s="212"/>
      <c r="L33" s="212"/>
      <c r="M33" s="212"/>
      <c r="N33" s="212"/>
      <c r="O33" s="212"/>
      <c r="P33" s="55"/>
    </row>
    <row r="34" spans="2:16" ht="29.25" customHeight="1" x14ac:dyDescent="0.35">
      <c r="B34" s="80"/>
      <c r="C34" s="208" t="s">
        <v>2410</v>
      </c>
      <c r="D34" s="208"/>
      <c r="E34" s="208"/>
      <c r="F34" s="208"/>
      <c r="G34" s="208"/>
      <c r="H34" s="208"/>
      <c r="I34" s="208"/>
      <c r="J34" s="208"/>
      <c r="K34" s="208"/>
      <c r="L34" s="208"/>
      <c r="M34" s="208"/>
      <c r="N34" s="208"/>
      <c r="O34" s="208"/>
      <c r="P34" s="55"/>
    </row>
    <row r="35" spans="2:16" s="83" customFormat="1" ht="30.75" customHeight="1" x14ac:dyDescent="0.35">
      <c r="B35" s="85" t="s">
        <v>2387</v>
      </c>
      <c r="C35" s="210" t="s">
        <v>2411</v>
      </c>
      <c r="D35" s="210"/>
      <c r="E35" s="210"/>
      <c r="F35" s="210"/>
      <c r="G35" s="210"/>
      <c r="H35" s="210"/>
      <c r="I35" s="210"/>
      <c r="J35" s="210"/>
      <c r="K35" s="210"/>
      <c r="L35" s="210"/>
      <c r="M35" s="210"/>
      <c r="N35" s="210"/>
      <c r="O35" s="210"/>
      <c r="P35" s="84"/>
    </row>
    <row r="36" spans="2:16" ht="29.25" customHeight="1" x14ac:dyDescent="0.35">
      <c r="B36" s="80"/>
      <c r="C36" s="208" t="s">
        <v>2412</v>
      </c>
      <c r="D36" s="208"/>
      <c r="E36" s="208"/>
      <c r="F36" s="208"/>
      <c r="G36" s="208"/>
      <c r="H36" s="208"/>
      <c r="I36" s="208"/>
      <c r="J36" s="208"/>
      <c r="K36" s="208"/>
      <c r="L36" s="208"/>
      <c r="M36" s="208"/>
      <c r="N36" s="208"/>
      <c r="O36" s="208"/>
      <c r="P36" s="55"/>
    </row>
    <row r="37" spans="2:16" ht="29.25" customHeight="1" x14ac:dyDescent="0.35">
      <c r="B37" s="80"/>
      <c r="C37" s="208" t="s">
        <v>2413</v>
      </c>
      <c r="D37" s="208"/>
      <c r="E37" s="208"/>
      <c r="F37" s="208"/>
      <c r="G37" s="208"/>
      <c r="H37" s="208"/>
      <c r="I37" s="208"/>
      <c r="J37" s="208"/>
      <c r="K37" s="208"/>
      <c r="L37" s="208"/>
      <c r="M37" s="208"/>
      <c r="N37" s="208"/>
      <c r="O37" s="208"/>
      <c r="P37" s="55"/>
    </row>
    <row r="38" spans="2:16" s="83" customFormat="1" ht="30.75" customHeight="1" x14ac:dyDescent="0.35">
      <c r="B38" s="85" t="s">
        <v>2387</v>
      </c>
      <c r="C38" s="210" t="s">
        <v>2414</v>
      </c>
      <c r="D38" s="210"/>
      <c r="E38" s="210"/>
      <c r="F38" s="210"/>
      <c r="G38" s="210"/>
      <c r="H38" s="210"/>
      <c r="I38" s="210"/>
      <c r="J38" s="210"/>
      <c r="K38" s="210"/>
      <c r="L38" s="210"/>
      <c r="M38" s="210"/>
      <c r="N38" s="210"/>
      <c r="O38" s="210"/>
      <c r="P38" s="84"/>
    </row>
    <row r="39" spans="2:16" x14ac:dyDescent="0.35">
      <c r="B39" s="80"/>
      <c r="C39" s="88"/>
      <c r="D39" s="88"/>
      <c r="E39" s="88"/>
      <c r="F39" s="88"/>
      <c r="G39" s="88"/>
      <c r="H39" s="88"/>
      <c r="I39" s="88"/>
      <c r="J39" s="88"/>
      <c r="K39" s="88"/>
      <c r="L39" s="88"/>
      <c r="M39" s="88"/>
      <c r="N39" s="88"/>
      <c r="O39" s="88"/>
      <c r="P39" s="55"/>
    </row>
    <row r="40" spans="2:16" x14ac:dyDescent="0.35">
      <c r="B40" s="80"/>
      <c r="C40" s="88"/>
      <c r="D40" s="88"/>
      <c r="E40" s="88"/>
      <c r="F40" s="88"/>
      <c r="G40" s="88"/>
      <c r="H40" s="88"/>
      <c r="I40" s="88"/>
      <c r="J40" s="88"/>
      <c r="K40" s="88"/>
      <c r="L40" s="88"/>
      <c r="M40" s="88"/>
      <c r="N40" s="88"/>
      <c r="O40" s="88"/>
      <c r="P40" s="55"/>
    </row>
    <row r="41" spans="2:16" x14ac:dyDescent="0.35">
      <c r="B41" s="80"/>
      <c r="C41" s="88"/>
      <c r="D41" s="88"/>
      <c r="E41" s="88"/>
      <c r="F41" s="88"/>
      <c r="G41" s="88"/>
      <c r="H41" s="88"/>
      <c r="I41" s="88"/>
      <c r="J41" s="88"/>
      <c r="K41" s="88"/>
      <c r="L41" s="88"/>
      <c r="M41" s="88"/>
      <c r="N41" s="88"/>
      <c r="O41" s="88"/>
      <c r="P41" s="55"/>
    </row>
    <row r="42" spans="2:16" ht="28.5" customHeight="1" x14ac:dyDescent="0.35">
      <c r="B42" s="85" t="s">
        <v>2387</v>
      </c>
      <c r="C42" s="210" t="s">
        <v>2415</v>
      </c>
      <c r="D42" s="210"/>
      <c r="E42" s="210"/>
      <c r="F42" s="210"/>
      <c r="G42" s="210"/>
      <c r="H42" s="210"/>
      <c r="I42" s="210"/>
      <c r="J42" s="210"/>
      <c r="K42" s="210"/>
      <c r="L42" s="210"/>
      <c r="M42" s="210"/>
      <c r="N42" s="210"/>
      <c r="O42" s="210"/>
      <c r="P42" s="55"/>
    </row>
    <row r="43" spans="2:16" s="87" customFormat="1" ht="30" customHeight="1" x14ac:dyDescent="0.35">
      <c r="B43" s="85" t="s">
        <v>2387</v>
      </c>
      <c r="C43" s="210" t="s">
        <v>2416</v>
      </c>
      <c r="D43" s="210"/>
      <c r="E43" s="210"/>
      <c r="F43" s="210"/>
      <c r="G43" s="210"/>
      <c r="H43" s="210"/>
      <c r="I43" s="210"/>
      <c r="J43" s="210"/>
      <c r="K43" s="210"/>
      <c r="L43" s="210"/>
      <c r="M43" s="210"/>
      <c r="N43" s="210"/>
      <c r="O43" s="210"/>
      <c r="P43" s="86"/>
    </row>
    <row r="44" spans="2:16" ht="30" customHeight="1" x14ac:dyDescent="0.35">
      <c r="B44" s="80"/>
      <c r="C44" s="208" t="s">
        <v>2417</v>
      </c>
      <c r="D44" s="208"/>
      <c r="E44" s="208"/>
      <c r="F44" s="208"/>
      <c r="G44" s="208"/>
      <c r="H44" s="208"/>
      <c r="I44" s="208"/>
      <c r="J44" s="208"/>
      <c r="K44" s="208"/>
      <c r="L44" s="208"/>
      <c r="M44" s="208"/>
      <c r="N44" s="208"/>
      <c r="O44" s="208"/>
      <c r="P44" s="55"/>
    </row>
    <row r="45" spans="2:16" ht="29.25" customHeight="1" x14ac:dyDescent="0.35">
      <c r="B45" s="80"/>
      <c r="C45" s="208" t="s">
        <v>2418</v>
      </c>
      <c r="D45" s="208"/>
      <c r="E45" s="208"/>
      <c r="F45" s="208"/>
      <c r="G45" s="208"/>
      <c r="H45" s="208"/>
      <c r="I45" s="208"/>
      <c r="J45" s="208"/>
      <c r="K45" s="208"/>
      <c r="L45" s="208"/>
      <c r="M45" s="208"/>
      <c r="N45" s="208"/>
      <c r="O45" s="208"/>
      <c r="P45" s="55"/>
    </row>
    <row r="46" spans="2:16" s="87" customFormat="1" ht="15" x14ac:dyDescent="0.35">
      <c r="B46" s="85" t="s">
        <v>2387</v>
      </c>
      <c r="C46" s="210" t="s">
        <v>2419</v>
      </c>
      <c r="D46" s="210"/>
      <c r="E46" s="210"/>
      <c r="F46" s="210"/>
      <c r="G46" s="210"/>
      <c r="H46" s="210"/>
      <c r="I46" s="210"/>
      <c r="J46" s="210"/>
      <c r="K46" s="210"/>
      <c r="L46" s="210"/>
      <c r="M46" s="210"/>
      <c r="N46" s="210"/>
      <c r="O46" s="210"/>
      <c r="P46" s="86"/>
    </row>
    <row r="47" spans="2:16" ht="44.25" customHeight="1" x14ac:dyDescent="0.35">
      <c r="B47" s="80"/>
      <c r="C47" s="208" t="s">
        <v>2420</v>
      </c>
      <c r="D47" s="208"/>
      <c r="E47" s="208"/>
      <c r="F47" s="208"/>
      <c r="G47" s="208"/>
      <c r="H47" s="208"/>
      <c r="I47" s="208"/>
      <c r="J47" s="208"/>
      <c r="K47" s="208"/>
      <c r="L47" s="208"/>
      <c r="M47" s="208"/>
      <c r="N47" s="208"/>
      <c r="O47" s="208"/>
      <c r="P47" s="55"/>
    </row>
    <row r="48" spans="2:16" s="87" customFormat="1" ht="15" x14ac:dyDescent="0.35">
      <c r="B48" s="85" t="s">
        <v>2387</v>
      </c>
      <c r="C48" s="210" t="s">
        <v>2421</v>
      </c>
      <c r="D48" s="210"/>
      <c r="E48" s="210"/>
      <c r="F48" s="210"/>
      <c r="G48" s="210"/>
      <c r="H48" s="210"/>
      <c r="I48" s="210"/>
      <c r="J48" s="210"/>
      <c r="K48" s="210"/>
      <c r="L48" s="210"/>
      <c r="M48" s="210"/>
      <c r="N48" s="210"/>
      <c r="O48" s="210"/>
      <c r="P48" s="86"/>
    </row>
    <row r="49" spans="2:16" ht="29.25" customHeight="1" x14ac:dyDescent="0.35">
      <c r="B49" s="80"/>
      <c r="C49" s="208" t="s">
        <v>2422</v>
      </c>
      <c r="D49" s="208"/>
      <c r="E49" s="208"/>
      <c r="F49" s="208"/>
      <c r="G49" s="208"/>
      <c r="H49" s="208"/>
      <c r="I49" s="208"/>
      <c r="J49" s="208"/>
      <c r="K49" s="208"/>
      <c r="L49" s="208"/>
      <c r="M49" s="208"/>
      <c r="N49" s="208"/>
      <c r="O49" s="208"/>
      <c r="P49" s="55"/>
    </row>
    <row r="50" spans="2:16" s="87" customFormat="1" ht="30" customHeight="1" x14ac:dyDescent="0.35">
      <c r="B50" s="85" t="s">
        <v>2387</v>
      </c>
      <c r="C50" s="210" t="s">
        <v>2423</v>
      </c>
      <c r="D50" s="210"/>
      <c r="E50" s="210"/>
      <c r="F50" s="210"/>
      <c r="G50" s="210"/>
      <c r="H50" s="210"/>
      <c r="I50" s="210"/>
      <c r="J50" s="210"/>
      <c r="K50" s="210"/>
      <c r="L50" s="210"/>
      <c r="M50" s="210"/>
      <c r="N50" s="210"/>
      <c r="O50" s="210"/>
      <c r="P50" s="86"/>
    </row>
    <row r="51" spans="2:16" ht="30.75" customHeight="1" x14ac:dyDescent="0.35">
      <c r="B51" s="80"/>
      <c r="C51" s="208" t="s">
        <v>2424</v>
      </c>
      <c r="D51" s="208"/>
      <c r="E51" s="208"/>
      <c r="F51" s="208"/>
      <c r="G51" s="208"/>
      <c r="H51" s="208"/>
      <c r="I51" s="208"/>
      <c r="J51" s="208"/>
      <c r="K51" s="208"/>
      <c r="L51" s="208"/>
      <c r="M51" s="208"/>
      <c r="N51" s="208"/>
      <c r="O51" s="208"/>
      <c r="P51" s="55"/>
    </row>
    <row r="52" spans="2:16" ht="30.75" customHeight="1" x14ac:dyDescent="0.35">
      <c r="B52" s="80"/>
      <c r="C52" s="208" t="s">
        <v>2425</v>
      </c>
      <c r="D52" s="208"/>
      <c r="E52" s="208"/>
      <c r="F52" s="208"/>
      <c r="G52" s="208"/>
      <c r="H52" s="208"/>
      <c r="I52" s="208"/>
      <c r="J52" s="208"/>
      <c r="K52" s="208"/>
      <c r="L52" s="208"/>
      <c r="M52" s="208"/>
      <c r="N52" s="208"/>
      <c r="O52" s="208"/>
      <c r="P52" s="55"/>
    </row>
    <row r="53" spans="2:16" ht="30.75" customHeight="1" x14ac:dyDescent="0.35">
      <c r="B53" s="80"/>
      <c r="C53" s="208" t="s">
        <v>2426</v>
      </c>
      <c r="D53" s="208"/>
      <c r="E53" s="208"/>
      <c r="F53" s="208"/>
      <c r="G53" s="208"/>
      <c r="H53" s="208"/>
      <c r="I53" s="208"/>
      <c r="J53" s="208"/>
      <c r="K53" s="208"/>
      <c r="L53" s="208"/>
      <c r="M53" s="208"/>
      <c r="N53" s="208"/>
      <c r="O53" s="208"/>
      <c r="P53" s="55"/>
    </row>
    <row r="54" spans="2:16" ht="42" customHeight="1" x14ac:dyDescent="0.35">
      <c r="B54" s="85" t="s">
        <v>2387</v>
      </c>
      <c r="C54" s="210" t="s">
        <v>2427</v>
      </c>
      <c r="D54" s="210"/>
      <c r="E54" s="210"/>
      <c r="F54" s="210"/>
      <c r="G54" s="210"/>
      <c r="H54" s="210"/>
      <c r="I54" s="210"/>
      <c r="J54" s="210"/>
      <c r="K54" s="210"/>
      <c r="L54" s="210"/>
      <c r="M54" s="210"/>
      <c r="N54" s="210"/>
      <c r="O54" s="210"/>
      <c r="P54" s="55"/>
    </row>
    <row r="55" spans="2:16" ht="12.75" customHeight="1" x14ac:dyDescent="0.35">
      <c r="B55" s="80"/>
      <c r="C55" s="88"/>
      <c r="D55" s="88"/>
      <c r="E55" s="88"/>
      <c r="F55" s="88"/>
      <c r="G55" s="88"/>
      <c r="H55" s="88"/>
      <c r="I55" s="88"/>
      <c r="J55" s="88"/>
      <c r="K55" s="88"/>
      <c r="L55" s="88"/>
      <c r="M55" s="88"/>
      <c r="N55" s="88"/>
      <c r="O55" s="88"/>
      <c r="P55" s="55"/>
    </row>
    <row r="56" spans="2:16" x14ac:dyDescent="0.35">
      <c r="B56" s="80"/>
      <c r="P56" s="55"/>
    </row>
    <row r="57" spans="2:16" x14ac:dyDescent="0.35">
      <c r="B57" s="80"/>
      <c r="P57" s="55"/>
    </row>
    <row r="58" spans="2:16" x14ac:dyDescent="0.35">
      <c r="B58" s="80"/>
      <c r="P58" s="55"/>
    </row>
    <row r="59" spans="2:16" ht="17.25" customHeight="1" x14ac:dyDescent="0.35">
      <c r="B59" s="85" t="s">
        <v>2387</v>
      </c>
      <c r="C59" s="210" t="s">
        <v>2428</v>
      </c>
      <c r="D59" s="210"/>
      <c r="E59" s="210"/>
      <c r="F59" s="210"/>
      <c r="G59" s="210"/>
      <c r="H59" s="210"/>
      <c r="I59" s="210"/>
      <c r="J59" s="210"/>
      <c r="K59" s="210"/>
      <c r="L59" s="210"/>
      <c r="M59" s="210"/>
      <c r="N59" s="210"/>
      <c r="O59" s="210"/>
      <c r="P59" s="55"/>
    </row>
    <row r="60" spans="2:16" x14ac:dyDescent="0.35">
      <c r="B60" s="80"/>
      <c r="C60" s="208" t="s">
        <v>2429</v>
      </c>
      <c r="D60" s="208"/>
      <c r="E60" s="208"/>
      <c r="F60" s="208"/>
      <c r="G60" s="208"/>
      <c r="H60" s="208"/>
      <c r="I60" s="208"/>
      <c r="J60" s="208"/>
      <c r="K60" s="208"/>
      <c r="L60" s="208"/>
      <c r="M60" s="208"/>
      <c r="N60" s="208"/>
      <c r="O60" s="208"/>
      <c r="P60" s="55"/>
    </row>
    <row r="61" spans="2:16" x14ac:dyDescent="0.35">
      <c r="B61" s="80"/>
      <c r="C61" s="208" t="s">
        <v>2430</v>
      </c>
      <c r="D61" s="208"/>
      <c r="E61" s="208"/>
      <c r="F61" s="208"/>
      <c r="G61" s="208"/>
      <c r="H61" s="208"/>
      <c r="I61" s="208"/>
      <c r="J61" s="208"/>
      <c r="K61" s="208"/>
      <c r="L61" s="208"/>
      <c r="M61" s="208"/>
      <c r="N61" s="208"/>
      <c r="O61" s="208"/>
      <c r="P61" s="55"/>
    </row>
    <row r="62" spans="2:16" ht="31.5" customHeight="1" x14ac:dyDescent="0.35">
      <c r="B62" s="85" t="s">
        <v>2387</v>
      </c>
      <c r="C62" s="210" t="s">
        <v>2431</v>
      </c>
      <c r="D62" s="210"/>
      <c r="E62" s="210"/>
      <c r="F62" s="210"/>
      <c r="G62" s="210"/>
      <c r="H62" s="210"/>
      <c r="I62" s="210"/>
      <c r="J62" s="210"/>
      <c r="K62" s="210"/>
      <c r="L62" s="210"/>
      <c r="M62" s="210"/>
      <c r="N62" s="210"/>
      <c r="O62" s="210"/>
      <c r="P62" s="55"/>
    </row>
    <row r="63" spans="2:16" ht="31.5" customHeight="1" x14ac:dyDescent="0.35">
      <c r="B63" s="85"/>
      <c r="C63" s="208" t="s">
        <v>2432</v>
      </c>
      <c r="D63" s="208"/>
      <c r="E63" s="208"/>
      <c r="F63" s="208"/>
      <c r="G63" s="208"/>
      <c r="H63" s="208"/>
      <c r="I63" s="208"/>
      <c r="J63" s="208"/>
      <c r="K63" s="208"/>
      <c r="L63" s="208"/>
      <c r="M63" s="208"/>
      <c r="N63" s="208"/>
      <c r="O63" s="208"/>
      <c r="P63" s="55"/>
    </row>
    <row r="64" spans="2:16" ht="29.25" customHeight="1" x14ac:dyDescent="0.35">
      <c r="B64" s="85"/>
      <c r="C64" s="208" t="s">
        <v>2433</v>
      </c>
      <c r="D64" s="208"/>
      <c r="E64" s="208"/>
      <c r="F64" s="208"/>
      <c r="G64" s="208"/>
      <c r="H64" s="208"/>
      <c r="I64" s="208"/>
      <c r="J64" s="208"/>
      <c r="K64" s="208"/>
      <c r="L64" s="208"/>
      <c r="M64" s="208"/>
      <c r="N64" s="208"/>
      <c r="O64" s="208"/>
      <c r="P64" s="55"/>
    </row>
    <row r="65" spans="2:60" x14ac:dyDescent="0.35">
      <c r="B65" s="80"/>
      <c r="C65" s="208" t="s">
        <v>2434</v>
      </c>
      <c r="D65" s="208"/>
      <c r="E65" s="208"/>
      <c r="F65" s="208"/>
      <c r="G65" s="208"/>
      <c r="H65" s="208"/>
      <c r="I65" s="208"/>
      <c r="J65" s="208"/>
      <c r="K65" s="208"/>
      <c r="L65" s="208"/>
      <c r="M65" s="208"/>
      <c r="N65" s="208"/>
      <c r="O65" s="208"/>
      <c r="P65" s="55"/>
    </row>
    <row r="66" spans="2:60" x14ac:dyDescent="0.35">
      <c r="B66" s="80"/>
      <c r="C66" s="88"/>
      <c r="D66" s="88"/>
      <c r="E66" s="88"/>
      <c r="F66" s="88"/>
      <c r="G66" s="88"/>
      <c r="H66" s="88"/>
      <c r="I66" s="88"/>
      <c r="J66" s="88"/>
      <c r="K66" s="88"/>
      <c r="L66" s="88"/>
      <c r="M66" s="88"/>
      <c r="N66" s="88"/>
      <c r="O66" s="88"/>
      <c r="P66" s="55"/>
    </row>
    <row r="67" spans="2:60" x14ac:dyDescent="0.35">
      <c r="B67" s="80"/>
      <c r="C67" s="88"/>
      <c r="D67" s="88"/>
      <c r="E67" s="88"/>
      <c r="F67" s="88"/>
      <c r="G67" s="88"/>
      <c r="H67" s="88"/>
      <c r="I67" s="88"/>
      <c r="J67" s="88"/>
      <c r="K67" s="88"/>
      <c r="L67" s="88"/>
      <c r="M67" s="88"/>
      <c r="N67" s="88"/>
      <c r="O67" s="88"/>
      <c r="P67" s="55"/>
    </row>
    <row r="68" spans="2:60" x14ac:dyDescent="0.35">
      <c r="B68" s="80"/>
      <c r="C68" s="88"/>
      <c r="D68" s="88"/>
      <c r="E68" s="88"/>
      <c r="F68" s="88"/>
      <c r="G68" s="88"/>
      <c r="H68" s="88"/>
      <c r="I68" s="88"/>
      <c r="J68" s="88"/>
      <c r="K68" s="88"/>
      <c r="L68" s="88"/>
      <c r="M68" s="88"/>
      <c r="N68" s="88"/>
      <c r="O68" s="88"/>
      <c r="P68" s="55"/>
    </row>
    <row r="69" spans="2:60" x14ac:dyDescent="0.35">
      <c r="B69" s="80"/>
      <c r="C69" s="88"/>
      <c r="D69" s="88"/>
      <c r="E69" s="88"/>
      <c r="F69" s="88"/>
      <c r="G69" s="88"/>
      <c r="H69" s="88"/>
      <c r="I69" s="88"/>
      <c r="J69" s="88"/>
      <c r="K69" s="88"/>
      <c r="L69" s="88"/>
      <c r="M69" s="88"/>
      <c r="N69" s="88"/>
      <c r="O69" s="88"/>
      <c r="P69" s="55"/>
    </row>
    <row r="70" spans="2:60" ht="45" customHeight="1" x14ac:dyDescent="0.35">
      <c r="B70" s="85" t="s">
        <v>2387</v>
      </c>
      <c r="C70" s="210" t="s">
        <v>2435</v>
      </c>
      <c r="D70" s="210"/>
      <c r="E70" s="210"/>
      <c r="F70" s="210"/>
      <c r="G70" s="210"/>
      <c r="H70" s="210"/>
      <c r="I70" s="210"/>
      <c r="J70" s="210"/>
      <c r="K70" s="210"/>
      <c r="L70" s="210"/>
      <c r="M70" s="210"/>
      <c r="N70" s="210"/>
      <c r="O70" s="210"/>
      <c r="P70" s="55"/>
    </row>
    <row r="71" spans="2:60" ht="29.25" customHeight="1" x14ac:dyDescent="0.35">
      <c r="B71" s="85"/>
      <c r="C71" s="208" t="s">
        <v>2436</v>
      </c>
      <c r="D71" s="208"/>
      <c r="E71" s="208"/>
      <c r="F71" s="208"/>
      <c r="G71" s="208"/>
      <c r="H71" s="208"/>
      <c r="I71" s="208"/>
      <c r="J71" s="208"/>
      <c r="K71" s="208"/>
      <c r="L71" s="208"/>
      <c r="M71" s="208"/>
      <c r="N71" s="208"/>
      <c r="O71" s="208"/>
      <c r="P71" s="55"/>
    </row>
    <row r="72" spans="2:60" ht="15" x14ac:dyDescent="0.35">
      <c r="B72" s="85" t="s">
        <v>2387</v>
      </c>
      <c r="C72" s="210" t="s">
        <v>2437</v>
      </c>
      <c r="D72" s="210"/>
      <c r="E72" s="210"/>
      <c r="F72" s="210"/>
      <c r="G72" s="210"/>
      <c r="H72" s="210"/>
      <c r="I72" s="210"/>
      <c r="J72" s="210"/>
      <c r="K72" s="210"/>
      <c r="L72" s="210"/>
      <c r="M72" s="210"/>
      <c r="N72" s="210"/>
      <c r="O72" s="210"/>
      <c r="P72" s="55"/>
    </row>
    <row r="73" spans="2:60" ht="15" x14ac:dyDescent="0.35">
      <c r="B73" s="85"/>
      <c r="C73" s="208" t="s">
        <v>2438</v>
      </c>
      <c r="D73" s="208"/>
      <c r="E73" s="208"/>
      <c r="F73" s="208"/>
      <c r="G73" s="208"/>
      <c r="H73" s="208"/>
      <c r="I73" s="208"/>
      <c r="J73" s="208"/>
      <c r="K73" s="208"/>
      <c r="L73" s="208"/>
      <c r="M73" s="208"/>
      <c r="N73" s="208"/>
      <c r="O73" s="208"/>
      <c r="P73" s="55"/>
    </row>
    <row r="74" spans="2:60" ht="59.25" customHeight="1" x14ac:dyDescent="0.35">
      <c r="B74" s="85"/>
      <c r="C74" s="208" t="s">
        <v>2439</v>
      </c>
      <c r="D74" s="208"/>
      <c r="E74" s="208"/>
      <c r="F74" s="208"/>
      <c r="G74" s="208"/>
      <c r="H74" s="208"/>
      <c r="I74" s="208"/>
      <c r="J74" s="208"/>
      <c r="K74" s="208"/>
      <c r="L74" s="208"/>
      <c r="M74" s="208"/>
      <c r="N74" s="208"/>
      <c r="O74" s="208"/>
      <c r="P74" s="55"/>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row>
    <row r="75" spans="2:60" x14ac:dyDescent="0.35">
      <c r="B75" s="80"/>
      <c r="C75" s="208" t="s">
        <v>2440</v>
      </c>
      <c r="D75" s="208"/>
      <c r="E75" s="208"/>
      <c r="F75" s="208"/>
      <c r="G75" s="208"/>
      <c r="H75" s="208"/>
      <c r="I75" s="208"/>
      <c r="J75" s="208"/>
      <c r="K75" s="208"/>
      <c r="L75" s="208"/>
      <c r="M75" s="208"/>
      <c r="N75" s="208"/>
      <c r="O75" s="208"/>
      <c r="P75" s="55"/>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row>
    <row r="76" spans="2:60" x14ac:dyDescent="0.35">
      <c r="B76" s="80"/>
      <c r="C76" s="211" t="s">
        <v>2441</v>
      </c>
      <c r="D76" s="211"/>
      <c r="E76" s="211"/>
      <c r="F76" s="211"/>
      <c r="G76" s="211"/>
      <c r="H76" s="211"/>
      <c r="I76" s="211"/>
      <c r="J76" s="211"/>
      <c r="K76" s="211"/>
      <c r="L76" s="211"/>
      <c r="M76" s="211"/>
      <c r="N76" s="211"/>
      <c r="O76" s="211"/>
      <c r="P76" s="55"/>
      <c r="S76" s="209"/>
      <c r="T76" s="209"/>
      <c r="U76" s="209"/>
      <c r="V76" s="209"/>
      <c r="W76" s="209"/>
      <c r="X76" s="209"/>
      <c r="Y76" s="209"/>
      <c r="Z76" s="209"/>
      <c r="AA76" s="209"/>
      <c r="AB76" s="209"/>
      <c r="AC76" s="209"/>
      <c r="AD76" s="209"/>
      <c r="AE76" s="209"/>
      <c r="AF76" s="209"/>
      <c r="AG76" s="209"/>
      <c r="AH76" s="209"/>
      <c r="AI76" s="209"/>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209"/>
      <c r="BG76" s="209"/>
      <c r="BH76" s="209"/>
    </row>
    <row r="77" spans="2:60" x14ac:dyDescent="0.35">
      <c r="B77" s="80"/>
      <c r="C77" s="211" t="s">
        <v>2442</v>
      </c>
      <c r="D77" s="211"/>
      <c r="E77" s="211"/>
      <c r="F77" s="211"/>
      <c r="G77" s="211"/>
      <c r="H77" s="211"/>
      <c r="I77" s="211"/>
      <c r="J77" s="211"/>
      <c r="K77" s="211"/>
      <c r="L77" s="211"/>
      <c r="M77" s="211"/>
      <c r="N77" s="211"/>
      <c r="O77" s="211"/>
      <c r="P77" s="55"/>
      <c r="S77" s="209" t="s">
        <v>2443</v>
      </c>
      <c r="T77" s="209"/>
      <c r="U77" s="209"/>
      <c r="V77" s="209"/>
      <c r="W77" s="209"/>
      <c r="X77" s="209"/>
      <c r="Y77" s="209"/>
      <c r="Z77" s="209"/>
      <c r="AA77" s="209"/>
      <c r="AB77" s="209"/>
      <c r="AC77" s="209"/>
      <c r="AD77" s="209"/>
      <c r="AE77" s="209"/>
      <c r="AF77" s="209"/>
      <c r="AG77" s="209"/>
      <c r="AH77" s="209"/>
      <c r="AI77" s="209"/>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row>
    <row r="78" spans="2:60" x14ac:dyDescent="0.35">
      <c r="B78" s="80"/>
      <c r="C78" s="212" t="s">
        <v>2444</v>
      </c>
      <c r="D78" s="213"/>
      <c r="E78" s="213"/>
      <c r="F78" s="213"/>
      <c r="G78" s="213"/>
      <c r="H78" s="213"/>
      <c r="I78" s="213"/>
      <c r="J78" s="213"/>
      <c r="K78" s="213"/>
      <c r="L78" s="213"/>
      <c r="M78" s="213"/>
      <c r="N78" s="213"/>
      <c r="O78" s="213"/>
      <c r="P78" s="55"/>
      <c r="S78" s="209"/>
      <c r="T78" s="209"/>
      <c r="U78" s="209"/>
      <c r="V78" s="209"/>
      <c r="W78" s="209"/>
      <c r="X78" s="209"/>
      <c r="Y78" s="209"/>
      <c r="Z78" s="209"/>
      <c r="AA78" s="209"/>
      <c r="AB78" s="209"/>
      <c r="AC78" s="209"/>
      <c r="AD78" s="209"/>
      <c r="AE78" s="209"/>
      <c r="AF78" s="209"/>
      <c r="AG78" s="209"/>
      <c r="AH78" s="209"/>
      <c r="AI78" s="209"/>
      <c r="AJ78" s="209"/>
      <c r="AK78" s="209"/>
      <c r="AL78" s="209"/>
      <c r="AM78" s="209"/>
      <c r="AN78" s="209"/>
      <c r="AO78" s="209"/>
      <c r="AP78" s="209"/>
      <c r="AQ78" s="209"/>
      <c r="AR78" s="209"/>
      <c r="AS78" s="209"/>
      <c r="AT78" s="209"/>
      <c r="AU78" s="209"/>
      <c r="AV78" s="209"/>
      <c r="AW78" s="209"/>
      <c r="AX78" s="209"/>
      <c r="AY78" s="209"/>
      <c r="AZ78" s="209"/>
      <c r="BA78" s="209"/>
      <c r="BB78" s="209"/>
      <c r="BC78" s="209"/>
      <c r="BD78" s="209"/>
      <c r="BE78" s="209"/>
      <c r="BF78" s="209"/>
      <c r="BG78" s="209"/>
      <c r="BH78" s="209"/>
    </row>
    <row r="79" spans="2:60" ht="30.75" customHeight="1" x14ac:dyDescent="0.35">
      <c r="B79" s="80"/>
      <c r="C79" s="208" t="s">
        <v>2445</v>
      </c>
      <c r="D79" s="208"/>
      <c r="E79" s="208"/>
      <c r="F79" s="208"/>
      <c r="G79" s="208"/>
      <c r="H79" s="208"/>
      <c r="I79" s="208"/>
      <c r="J79" s="208"/>
      <c r="K79" s="208"/>
      <c r="L79" s="208"/>
      <c r="M79" s="208"/>
      <c r="N79" s="208"/>
      <c r="O79" s="208"/>
      <c r="P79" s="55"/>
      <c r="S79" s="209"/>
      <c r="T79" s="209"/>
      <c r="U79" s="209"/>
      <c r="V79" s="209"/>
      <c r="W79" s="209"/>
      <c r="X79" s="209"/>
      <c r="Y79" s="209"/>
      <c r="Z79" s="209"/>
      <c r="AA79" s="209"/>
      <c r="AB79" s="209"/>
      <c r="AC79" s="209"/>
      <c r="AD79" s="209"/>
      <c r="AE79" s="209"/>
      <c r="AF79" s="209"/>
      <c r="AG79" s="209"/>
      <c r="AH79" s="209"/>
      <c r="AI79" s="209"/>
      <c r="AJ79" s="209"/>
      <c r="AK79" s="209"/>
      <c r="AL79" s="209"/>
      <c r="AM79" s="209"/>
      <c r="AN79" s="209"/>
      <c r="AO79" s="209"/>
      <c r="AP79" s="209"/>
      <c r="AQ79" s="209"/>
      <c r="AR79" s="209"/>
      <c r="AS79" s="209"/>
      <c r="AT79" s="209"/>
      <c r="AU79" s="209"/>
      <c r="AV79" s="209"/>
      <c r="AW79" s="209"/>
      <c r="AX79" s="209"/>
      <c r="AY79" s="209"/>
      <c r="AZ79" s="209"/>
      <c r="BA79" s="209"/>
      <c r="BB79" s="209"/>
      <c r="BC79" s="209"/>
      <c r="BD79" s="209"/>
      <c r="BE79" s="209"/>
      <c r="BF79" s="209"/>
      <c r="BG79" s="209"/>
      <c r="BH79" s="209"/>
    </row>
    <row r="80" spans="2:60" x14ac:dyDescent="0.35">
      <c r="B80" s="80"/>
      <c r="C80" s="208" t="s">
        <v>2446</v>
      </c>
      <c r="D80" s="208"/>
      <c r="E80" s="208"/>
      <c r="F80" s="208"/>
      <c r="G80" s="208"/>
      <c r="H80" s="208"/>
      <c r="I80" s="208"/>
      <c r="J80" s="208"/>
      <c r="K80" s="208"/>
      <c r="L80" s="208"/>
      <c r="M80" s="208"/>
      <c r="N80" s="208"/>
      <c r="O80" s="208"/>
      <c r="P80" s="55"/>
      <c r="S80" s="209"/>
      <c r="T80" s="209"/>
      <c r="U80" s="209"/>
      <c r="V80" s="209"/>
      <c r="W80" s="209"/>
      <c r="X80" s="209"/>
      <c r="Y80" s="209"/>
      <c r="Z80" s="209"/>
      <c r="AA80" s="209"/>
      <c r="AB80" s="209"/>
      <c r="AC80" s="209"/>
      <c r="AD80" s="209"/>
      <c r="AE80" s="209"/>
      <c r="AF80" s="209"/>
      <c r="AG80" s="209"/>
      <c r="AH80" s="209"/>
      <c r="AI80" s="209"/>
      <c r="AJ80" s="209"/>
      <c r="AK80" s="209"/>
      <c r="AL80" s="209"/>
      <c r="AM80" s="209"/>
      <c r="AN80" s="209"/>
      <c r="AO80" s="209"/>
      <c r="AP80" s="209"/>
      <c r="AQ80" s="209"/>
      <c r="AR80" s="209"/>
      <c r="AS80" s="209"/>
      <c r="AT80" s="209"/>
      <c r="AU80" s="209"/>
      <c r="AV80" s="209"/>
      <c r="AW80" s="209"/>
      <c r="AX80" s="209"/>
      <c r="AY80" s="209"/>
      <c r="AZ80" s="209"/>
      <c r="BA80" s="209"/>
      <c r="BB80" s="209"/>
      <c r="BC80" s="209"/>
      <c r="BD80" s="209"/>
      <c r="BE80" s="209"/>
      <c r="BF80" s="209"/>
      <c r="BG80" s="209"/>
      <c r="BH80" s="209"/>
    </row>
    <row r="81" spans="2:60" ht="45" customHeight="1" x14ac:dyDescent="0.35">
      <c r="B81" s="85" t="s">
        <v>2387</v>
      </c>
      <c r="C81" s="210" t="s">
        <v>2447</v>
      </c>
      <c r="D81" s="210"/>
      <c r="E81" s="210"/>
      <c r="F81" s="210"/>
      <c r="G81" s="210"/>
      <c r="H81" s="210"/>
      <c r="I81" s="210"/>
      <c r="J81" s="210"/>
      <c r="K81" s="210"/>
      <c r="L81" s="210"/>
      <c r="M81" s="210"/>
      <c r="N81" s="210"/>
      <c r="O81" s="210"/>
      <c r="P81" s="55"/>
    </row>
    <row r="82" spans="2:60" ht="30" customHeight="1" x14ac:dyDescent="0.35">
      <c r="B82" s="80"/>
      <c r="C82" s="208" t="s">
        <v>2448</v>
      </c>
      <c r="D82" s="208"/>
      <c r="E82" s="208"/>
      <c r="F82" s="208"/>
      <c r="G82" s="208"/>
      <c r="H82" s="208"/>
      <c r="I82" s="208"/>
      <c r="J82" s="208"/>
      <c r="K82" s="208"/>
      <c r="L82" s="208"/>
      <c r="M82" s="208"/>
      <c r="N82" s="208"/>
      <c r="O82" s="208"/>
      <c r="P82" s="55"/>
      <c r="S82" s="209"/>
      <c r="T82" s="209"/>
      <c r="U82" s="209"/>
      <c r="V82" s="209"/>
      <c r="W82" s="209"/>
      <c r="X82" s="209"/>
      <c r="Y82" s="209"/>
      <c r="Z82" s="209"/>
      <c r="AA82" s="209"/>
      <c r="AB82" s="209"/>
      <c r="AC82" s="209"/>
      <c r="AD82" s="209"/>
      <c r="AE82" s="209"/>
      <c r="AF82" s="209"/>
      <c r="AG82" s="209"/>
      <c r="AH82" s="209"/>
      <c r="AI82" s="209"/>
      <c r="AJ82" s="209"/>
      <c r="AK82" s="209"/>
      <c r="AL82" s="209"/>
      <c r="AM82" s="209"/>
      <c r="AN82" s="209"/>
      <c r="AO82" s="209"/>
      <c r="AP82" s="209"/>
      <c r="AQ82" s="209"/>
      <c r="AR82" s="209"/>
      <c r="AS82" s="209"/>
      <c r="AT82" s="209"/>
      <c r="AU82" s="209"/>
      <c r="AV82" s="209"/>
      <c r="AW82" s="209"/>
      <c r="AX82" s="209"/>
      <c r="AY82" s="209"/>
      <c r="AZ82" s="209"/>
      <c r="BA82" s="209"/>
      <c r="BB82" s="209"/>
      <c r="BC82" s="209"/>
      <c r="BD82" s="209"/>
      <c r="BE82" s="209"/>
      <c r="BF82" s="209"/>
      <c r="BG82" s="209"/>
      <c r="BH82" s="209"/>
    </row>
    <row r="83" spans="2:60" ht="45" customHeight="1" x14ac:dyDescent="0.35">
      <c r="B83" s="80"/>
      <c r="C83" s="208" t="s">
        <v>2449</v>
      </c>
      <c r="D83" s="208"/>
      <c r="E83" s="208"/>
      <c r="F83" s="208"/>
      <c r="G83" s="208"/>
      <c r="H83" s="208"/>
      <c r="I83" s="208"/>
      <c r="J83" s="208"/>
      <c r="K83" s="208"/>
      <c r="L83" s="208"/>
      <c r="M83" s="208"/>
      <c r="N83" s="208"/>
      <c r="O83" s="208"/>
      <c r="P83" s="55"/>
      <c r="S83" s="209"/>
      <c r="T83" s="209"/>
      <c r="U83" s="209"/>
      <c r="V83" s="209"/>
      <c r="W83" s="209"/>
      <c r="X83" s="209"/>
      <c r="Y83" s="209"/>
      <c r="Z83" s="209"/>
      <c r="AA83" s="209"/>
      <c r="AB83" s="209"/>
      <c r="AC83" s="209"/>
      <c r="AD83" s="209"/>
      <c r="AE83" s="209"/>
      <c r="AF83" s="209"/>
      <c r="AG83" s="209"/>
      <c r="AH83" s="209"/>
      <c r="AI83" s="209"/>
      <c r="AJ83" s="209"/>
      <c r="AK83" s="209"/>
      <c r="AL83" s="209"/>
      <c r="AM83" s="209"/>
      <c r="AN83" s="209"/>
      <c r="AO83" s="209"/>
      <c r="AP83" s="209"/>
      <c r="AQ83" s="209"/>
      <c r="AR83" s="209"/>
      <c r="AS83" s="209"/>
      <c r="AT83" s="209"/>
      <c r="AU83" s="209"/>
      <c r="AV83" s="209"/>
      <c r="AW83" s="209"/>
      <c r="AX83" s="209"/>
      <c r="AY83" s="209"/>
      <c r="AZ83" s="209"/>
      <c r="BA83" s="209"/>
      <c r="BB83" s="209"/>
      <c r="BC83" s="209"/>
      <c r="BD83" s="209"/>
      <c r="BE83" s="209"/>
      <c r="BF83" s="209"/>
      <c r="BG83" s="209"/>
      <c r="BH83" s="209"/>
    </row>
    <row r="84" spans="2:60" x14ac:dyDescent="0.35">
      <c r="B84" s="80"/>
      <c r="C84" s="88"/>
      <c r="D84" s="88"/>
      <c r="E84" s="88"/>
      <c r="F84" s="88"/>
      <c r="G84" s="88"/>
      <c r="H84" s="88"/>
      <c r="I84" s="88"/>
      <c r="J84" s="88"/>
      <c r="K84" s="88"/>
      <c r="L84" s="88"/>
      <c r="M84" s="88"/>
      <c r="N84" s="88"/>
      <c r="O84" s="88"/>
      <c r="P84" s="55"/>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c r="BC84" s="89"/>
      <c r="BD84" s="89"/>
      <c r="BE84" s="89"/>
      <c r="BF84" s="89"/>
      <c r="BG84" s="89"/>
      <c r="BH84" s="89"/>
    </row>
    <row r="85" spans="2:60" x14ac:dyDescent="0.35">
      <c r="B85" s="80"/>
      <c r="C85" s="88"/>
      <c r="D85" s="88"/>
      <c r="E85" s="88"/>
      <c r="F85" s="88"/>
      <c r="G85" s="88"/>
      <c r="H85" s="88"/>
      <c r="I85" s="88"/>
      <c r="J85" s="88"/>
      <c r="K85" s="88"/>
      <c r="L85" s="88"/>
      <c r="M85" s="88"/>
      <c r="N85" s="88"/>
      <c r="O85" s="88"/>
      <c r="P85" s="55"/>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c r="BC85" s="89"/>
      <c r="BD85" s="89"/>
      <c r="BE85" s="89"/>
      <c r="BF85" s="89"/>
      <c r="BG85" s="89"/>
      <c r="BH85" s="89"/>
    </row>
    <row r="86" spans="2:60" x14ac:dyDescent="0.35">
      <c r="B86" s="80"/>
      <c r="C86" s="88"/>
      <c r="D86" s="88"/>
      <c r="E86" s="88"/>
      <c r="F86" s="88"/>
      <c r="G86" s="88"/>
      <c r="H86" s="88"/>
      <c r="I86" s="88"/>
      <c r="J86" s="88"/>
      <c r="K86" s="88"/>
      <c r="L86" s="88"/>
      <c r="M86" s="88"/>
      <c r="N86" s="88"/>
      <c r="O86" s="88"/>
      <c r="P86" s="55"/>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c r="BC86" s="89"/>
      <c r="BD86" s="89"/>
      <c r="BE86" s="89"/>
      <c r="BF86" s="89"/>
      <c r="BG86" s="89"/>
      <c r="BH86" s="89"/>
    </row>
    <row r="87" spans="2:60" x14ac:dyDescent="0.35">
      <c r="B87" s="80"/>
      <c r="C87" s="88"/>
      <c r="D87" s="88"/>
      <c r="E87" s="88"/>
      <c r="F87" s="88"/>
      <c r="G87" s="88"/>
      <c r="H87" s="88"/>
      <c r="I87" s="88"/>
      <c r="J87" s="88"/>
      <c r="K87" s="88"/>
      <c r="L87" s="88"/>
      <c r="M87" s="88"/>
      <c r="N87" s="88"/>
      <c r="O87" s="88"/>
      <c r="P87" s="55"/>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row>
    <row r="88" spans="2:60" ht="15" x14ac:dyDescent="0.35">
      <c r="B88" s="85" t="s">
        <v>2387</v>
      </c>
      <c r="C88" s="210" t="s">
        <v>2450</v>
      </c>
      <c r="D88" s="210"/>
      <c r="E88" s="210"/>
      <c r="F88" s="210"/>
      <c r="G88" s="210"/>
      <c r="H88" s="210"/>
      <c r="I88" s="210"/>
      <c r="J88" s="210"/>
      <c r="K88" s="210"/>
      <c r="L88" s="210"/>
      <c r="M88" s="210"/>
      <c r="N88" s="210"/>
      <c r="O88" s="210"/>
      <c r="P88" s="55"/>
    </row>
    <row r="89" spans="2:60" x14ac:dyDescent="0.35">
      <c r="B89" s="54"/>
      <c r="P89" s="55"/>
    </row>
    <row r="90" spans="2:60" x14ac:dyDescent="0.35">
      <c r="B90" s="54"/>
      <c r="P90" s="55"/>
    </row>
    <row r="91" spans="2:60" x14ac:dyDescent="0.35">
      <c r="B91" s="54"/>
      <c r="P91" s="55"/>
    </row>
    <row r="92" spans="2:60" x14ac:dyDescent="0.35">
      <c r="B92" s="54"/>
      <c r="P92" s="55"/>
    </row>
    <row r="93" spans="2:60" x14ac:dyDescent="0.35">
      <c r="B93" s="54"/>
      <c r="P93" s="55"/>
    </row>
    <row r="94" spans="2:60" x14ac:dyDescent="0.35">
      <c r="B94" s="54"/>
      <c r="P94" s="55"/>
    </row>
    <row r="95" spans="2:60" x14ac:dyDescent="0.35">
      <c r="B95" s="54"/>
      <c r="P95" s="55"/>
    </row>
    <row r="96" spans="2:60" x14ac:dyDescent="0.35">
      <c r="B96" s="54"/>
      <c r="P96" s="55"/>
    </row>
    <row r="97" spans="2:16" x14ac:dyDescent="0.35">
      <c r="B97" s="54"/>
      <c r="P97" s="55"/>
    </row>
    <row r="98" spans="2:16" x14ac:dyDescent="0.35">
      <c r="B98" s="54"/>
      <c r="P98" s="55"/>
    </row>
    <row r="99" spans="2:16" x14ac:dyDescent="0.35">
      <c r="B99" s="54"/>
      <c r="P99" s="55"/>
    </row>
    <row r="100" spans="2:16" x14ac:dyDescent="0.35">
      <c r="B100" s="54"/>
      <c r="P100" s="55"/>
    </row>
    <row r="101" spans="2:16" x14ac:dyDescent="0.35">
      <c r="B101" s="54"/>
      <c r="P101" s="55"/>
    </row>
    <row r="102" spans="2:16" x14ac:dyDescent="0.35">
      <c r="B102" s="54"/>
      <c r="P102" s="55"/>
    </row>
    <row r="103" spans="2:16" x14ac:dyDescent="0.35">
      <c r="B103" s="54"/>
      <c r="P103" s="55"/>
    </row>
    <row r="104" spans="2:16" x14ac:dyDescent="0.35">
      <c r="B104" s="54"/>
      <c r="P104" s="55"/>
    </row>
    <row r="105" spans="2:16" x14ac:dyDescent="0.35">
      <c r="B105" s="54"/>
      <c r="P105" s="55"/>
    </row>
    <row r="106" spans="2:16" ht="15" thickBot="1" x14ac:dyDescent="0.4">
      <c r="B106" s="90"/>
      <c r="C106" s="91"/>
      <c r="D106" s="91"/>
      <c r="E106" s="91"/>
      <c r="F106" s="91"/>
      <c r="G106" s="91"/>
      <c r="H106" s="91"/>
      <c r="I106" s="91"/>
      <c r="J106" s="91"/>
      <c r="K106" s="91"/>
      <c r="L106" s="91"/>
      <c r="M106" s="91"/>
      <c r="N106" s="91"/>
      <c r="O106" s="91"/>
      <c r="P106" s="92"/>
    </row>
    <row r="107" spans="2:16" ht="15" thickTop="1" x14ac:dyDescent="0.35"/>
  </sheetData>
  <mergeCells count="53">
    <mergeCell ref="C44:O44"/>
    <mergeCell ref="C30:O30"/>
    <mergeCell ref="C31:O31"/>
    <mergeCell ref="C32:O32"/>
    <mergeCell ref="C33:O33"/>
    <mergeCell ref="C34:O34"/>
    <mergeCell ref="C35:O35"/>
    <mergeCell ref="C36:O36"/>
    <mergeCell ref="C37:O37"/>
    <mergeCell ref="C38:O38"/>
    <mergeCell ref="C42:O42"/>
    <mergeCell ref="C43:O43"/>
    <mergeCell ref="C60:O60"/>
    <mergeCell ref="C45:O45"/>
    <mergeCell ref="C46:O46"/>
    <mergeCell ref="C47:O47"/>
    <mergeCell ref="C48:O48"/>
    <mergeCell ref="C49:O49"/>
    <mergeCell ref="C50:O50"/>
    <mergeCell ref="C51:O51"/>
    <mergeCell ref="C52:O52"/>
    <mergeCell ref="C53:O53"/>
    <mergeCell ref="C54:O54"/>
    <mergeCell ref="C59:O59"/>
    <mergeCell ref="C75:O75"/>
    <mergeCell ref="S75:BH75"/>
    <mergeCell ref="C61:O61"/>
    <mergeCell ref="C62:O62"/>
    <mergeCell ref="C63:O63"/>
    <mergeCell ref="C64:O64"/>
    <mergeCell ref="C65:O65"/>
    <mergeCell ref="C70:O70"/>
    <mergeCell ref="C71:O71"/>
    <mergeCell ref="C72:O72"/>
    <mergeCell ref="C73:O73"/>
    <mergeCell ref="C74:O74"/>
    <mergeCell ref="S74:BH74"/>
    <mergeCell ref="C76:O76"/>
    <mergeCell ref="S76:BH76"/>
    <mergeCell ref="C77:O77"/>
    <mergeCell ref="S77:BH77"/>
    <mergeCell ref="C78:O78"/>
    <mergeCell ref="S78:BH78"/>
    <mergeCell ref="C83:O83"/>
    <mergeCell ref="S83:BH83"/>
    <mergeCell ref="C88:O88"/>
    <mergeCell ref="C79:O79"/>
    <mergeCell ref="S79:BH79"/>
    <mergeCell ref="C80:O80"/>
    <mergeCell ref="S80:BH80"/>
    <mergeCell ref="C81:O81"/>
    <mergeCell ref="C82:O82"/>
    <mergeCell ref="S82:BH8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весна 2023</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dc:creator>
  <dcterms:created xsi:type="dcterms:W3CDTF">2022-11-25T11:04:32Z</dcterms:created>
  <dcterms:modified xsi:type="dcterms:W3CDTF">2023-03-02T14:17:26Z</dcterms:modified>
</cp:coreProperties>
</file>