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F33DBF8C-ED03-459A-B212-70ED907A09B9}" xr6:coauthVersionLast="47" xr6:coauthVersionMax="47" xr10:uidLastSave="{00000000-0000-0000-0000-000000000000}"/>
  <bookViews>
    <workbookView xWindow="-103" yWindow="-103" windowWidth="21806" windowHeight="13886" xr2:uid="{00000000-000D-0000-FFFF-FFFF00000000}"/>
  </bookViews>
  <sheets>
    <sheet name="2022" sheetId="1" r:id="rId1"/>
    <sheet name="Лист1" sheetId="3" r:id="rId2"/>
    <sheet name="Условия работы" sheetId="2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'2022'!$B$20:$Y$173</definedName>
    <definedName name="_xlnm._FilterDatabase" localSheetId="1" hidden="1">Лист1!$A$1:$E$152</definedName>
    <definedName name="ALVPRX" localSheetId="0">#REF!</definedName>
    <definedName name="ALVPRX">#REF!</definedName>
    <definedName name="art" localSheetId="0">#REF!</definedName>
    <definedName name="art">#REF!</definedName>
    <definedName name="can" localSheetId="0">#REF!</definedName>
    <definedName name="can">#REF!</definedName>
    <definedName name="canada">'[1]канадские рабочий 1'!$A$10:$O$107</definedName>
    <definedName name="cher" localSheetId="0">#REF!</definedName>
    <definedName name="cher">#REF!</definedName>
    <definedName name="chertab" localSheetId="0">#REF!</definedName>
    <definedName name="chertab">#REF!</definedName>
    <definedName name="COMPALV" localSheetId="0">#REF!</definedName>
    <definedName name="COMPALV">#REF!</definedName>
    <definedName name="dost" localSheetId="0">#REF!</definedName>
    <definedName name="dost">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" localSheetId="0">#REF!</definedName>
    <definedName name="Excel_BuiltIn_Print_Area_2_1_1">#REF!</definedName>
    <definedName name="fff" localSheetId="0">#REF!</definedName>
    <definedName name="fff">#REF!</definedName>
    <definedName name="ffive" localSheetId="0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>#REF!</definedName>
    <definedName name="HYDNUM" localSheetId="0">#REF!</definedName>
    <definedName name="HYDNUM">#REF!</definedName>
    <definedName name="neg" localSheetId="0">#REF!</definedName>
    <definedName name="neg">#REF!</definedName>
    <definedName name="negot" localSheetId="0">#REF!</definedName>
    <definedName name="negot">#REF!</definedName>
    <definedName name="notready" localSheetId="0">#REF!</definedName>
    <definedName name="notready">#REF!</definedName>
    <definedName name="now" localSheetId="0">#REF!</definedName>
    <definedName name="now">#REF!</definedName>
    <definedName name="oldart" localSheetId="0">#REF!</definedName>
    <definedName name="oldart">#REF!</definedName>
    <definedName name="otkaz" localSheetId="0">#REF!</definedName>
    <definedName name="otkaz">#REF!</definedName>
    <definedName name="paen" localSheetId="0">#REF!</definedName>
    <definedName name="paen">#REF!</definedName>
    <definedName name="PDXCOMP" localSheetId="0">#REF!</definedName>
    <definedName name="PDXCOMP">#REF!</definedName>
    <definedName name="PDXSPR" localSheetId="0">[3]PDX!#REF!</definedName>
    <definedName name="PDXSPR">[3]PDX!#REF!</definedName>
    <definedName name="peon" localSheetId="0">#REF!</definedName>
    <definedName name="peon">#REF!</definedName>
    <definedName name="peon2" localSheetId="0">'2022'!$D$20:$K$138</definedName>
    <definedName name="peoni" localSheetId="0">#REF!</definedName>
    <definedName name="peoni">#REF!</definedName>
    <definedName name="peonn">[4]Лист2!$A$1:$IV$65536</definedName>
    <definedName name="pin" localSheetId="0">#REF!</definedName>
    <definedName name="pin">#REF!</definedName>
    <definedName name="pion" localSheetId="0">#REF!</definedName>
    <definedName name="pion">#REF!</definedName>
    <definedName name="pionn" localSheetId="0">#REF!</definedName>
    <definedName name="pionn">#REF!</definedName>
    <definedName name="pips" localSheetId="0">#REF!</definedName>
    <definedName name="pips">#REF!</definedName>
    <definedName name="piu" localSheetId="0">#REF!</definedName>
    <definedName name="piu">#REF!</definedName>
    <definedName name="ppp" localSheetId="0">#REF!</definedName>
    <definedName name="ppp">#REF!</definedName>
    <definedName name="pppp" localSheetId="0">#REF!</definedName>
    <definedName name="pppp">#REF!</definedName>
    <definedName name="prov" localSheetId="0">#REF!</definedName>
    <definedName name="prov">#REF!</definedName>
    <definedName name="ros" localSheetId="0">#REF!</definedName>
    <definedName name="ros">#REF!</definedName>
    <definedName name="rose" localSheetId="0">#REF!</definedName>
    <definedName name="rose">#REF!</definedName>
    <definedName name="roses" localSheetId="0">#REF!</definedName>
    <definedName name="roses">#REF!</definedName>
    <definedName name="ross" localSheetId="0">#REF!</definedName>
    <definedName name="ross">#REF!</definedName>
    <definedName name="ROYAL" localSheetId="0">#REF!</definedName>
    <definedName name="ROYAL">#REF!</definedName>
    <definedName name="rrr" localSheetId="0">#REF!</definedName>
    <definedName name="rrr">#REF!</definedName>
    <definedName name="rs" localSheetId="0">#REF!</definedName>
    <definedName name="rs">#REF!</definedName>
    <definedName name="serbro" localSheetId="0">#REF!</definedName>
    <definedName name="serbro">#REF!</definedName>
    <definedName name="serbros" localSheetId="0">#REF!</definedName>
    <definedName name="serbros">#REF!</definedName>
    <definedName name="stk" localSheetId="0">#REF!</definedName>
    <definedName name="stk">#REF!</definedName>
    <definedName name="stok" localSheetId="0">#REF!</definedName>
    <definedName name="stok">#REF!</definedName>
    <definedName name="stst" localSheetId="0">#REF!</definedName>
    <definedName name="stst">#REF!</definedName>
    <definedName name="tab" localSheetId="0">#REF!</definedName>
    <definedName name="tab">#REF!</definedName>
    <definedName name="table" localSheetId="0">#REF!</definedName>
    <definedName name="table">#REF!</definedName>
    <definedName name="tabt" localSheetId="0">#REF!</definedName>
    <definedName name="tabt">#REF!</definedName>
    <definedName name="tabtab" localSheetId="0">#REF!</definedName>
    <definedName name="tabtab">#REF!</definedName>
    <definedName name="tabtabt" localSheetId="0">#REF!</definedName>
    <definedName name="tabtabt">#REF!</definedName>
    <definedName name="threefive" localSheetId="0">#REF!</definedName>
    <definedName name="threefive">#REF!</definedName>
    <definedName name="twothree" localSheetId="0">#REF!</definedName>
    <definedName name="twothree">#REF!</definedName>
    <definedName name="зкщмм" localSheetId="0">#REF!</definedName>
    <definedName name="зкщмм">#REF!</definedName>
    <definedName name="Склады" localSheetId="0">#REF!</definedName>
    <definedName name="Склады">#REF!</definedName>
    <definedName name="ыещл" localSheetId="0">#REF!</definedName>
    <definedName name="ыещл">#REF!</definedName>
    <definedName name="ылдфв" localSheetId="0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9" i="1" l="1"/>
  <c r="S23" i="1"/>
  <c r="R21" i="1"/>
  <c r="S21" i="1"/>
  <c r="R22" i="1"/>
  <c r="S22" i="1"/>
  <c r="R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S37" i="1"/>
  <c r="R37" i="1"/>
  <c r="R45" i="1"/>
  <c r="S45" i="1"/>
  <c r="R47" i="1"/>
  <c r="S47" i="1"/>
  <c r="R49" i="1"/>
  <c r="S49" i="1"/>
  <c r="R56" i="1"/>
  <c r="S56" i="1"/>
  <c r="R66" i="1"/>
  <c r="S66" i="1"/>
  <c r="R67" i="1"/>
  <c r="S67" i="1"/>
  <c r="R82" i="1"/>
  <c r="S82" i="1"/>
  <c r="R86" i="1"/>
  <c r="S86" i="1"/>
  <c r="R91" i="1"/>
  <c r="S91" i="1"/>
  <c r="R93" i="1"/>
  <c r="S93" i="1"/>
  <c r="R95" i="1"/>
  <c r="S95" i="1"/>
  <c r="R97" i="1"/>
  <c r="S97" i="1"/>
  <c r="R102" i="1"/>
  <c r="S102" i="1"/>
  <c r="R103" i="1"/>
  <c r="S103" i="1"/>
  <c r="R111" i="1"/>
  <c r="S111" i="1"/>
  <c r="R112" i="1"/>
  <c r="S112" i="1"/>
  <c r="R113" i="1"/>
  <c r="S113" i="1"/>
  <c r="R119" i="1"/>
  <c r="S119" i="1"/>
  <c r="R125" i="1"/>
  <c r="S125" i="1"/>
  <c r="R130" i="1"/>
  <c r="S130" i="1"/>
  <c r="R132" i="1"/>
  <c r="S132" i="1"/>
  <c r="R133" i="1"/>
  <c r="S133" i="1"/>
  <c r="R140" i="1"/>
  <c r="S140" i="1"/>
  <c r="R143" i="1"/>
  <c r="S143" i="1"/>
  <c r="R147" i="1"/>
  <c r="S147" i="1"/>
  <c r="R152" i="1"/>
  <c r="S152" i="1"/>
  <c r="R154" i="1"/>
  <c r="S154" i="1"/>
  <c r="R155" i="1"/>
  <c r="S155" i="1"/>
  <c r="R157" i="1"/>
  <c r="S157" i="1"/>
  <c r="R164" i="1"/>
  <c r="S164" i="1"/>
  <c r="R169" i="1"/>
  <c r="S169" i="1"/>
  <c r="R171" i="1"/>
  <c r="S171" i="1"/>
  <c r="S44" i="1"/>
  <c r="R44" i="1"/>
  <c r="S39" i="1" l="1"/>
  <c r="S40" i="1"/>
  <c r="S41" i="1"/>
  <c r="S42" i="1"/>
  <c r="S38" i="1"/>
  <c r="S151" i="1"/>
  <c r="R151" i="1"/>
  <c r="S120" i="1"/>
  <c r="R120" i="1"/>
  <c r="R115" i="1"/>
  <c r="S115" i="1"/>
  <c r="R116" i="1"/>
  <c r="S116" i="1"/>
  <c r="R127" i="1"/>
  <c r="S127" i="1"/>
  <c r="R128" i="1"/>
  <c r="S128" i="1"/>
  <c r="R129" i="1"/>
  <c r="S129" i="1"/>
  <c r="R131" i="1"/>
  <c r="S131" i="1"/>
  <c r="R134" i="1"/>
  <c r="S134" i="1"/>
  <c r="R135" i="1"/>
  <c r="S135" i="1"/>
  <c r="R136" i="1"/>
  <c r="S136" i="1"/>
  <c r="R137" i="1"/>
  <c r="S137" i="1"/>
  <c r="R138" i="1"/>
  <c r="S138" i="1"/>
  <c r="R139" i="1"/>
  <c r="S139" i="1"/>
  <c r="R141" i="1"/>
  <c r="S141" i="1"/>
  <c r="R142" i="1"/>
  <c r="S142" i="1"/>
  <c r="R144" i="1"/>
  <c r="S144" i="1"/>
  <c r="S170" i="1" l="1"/>
  <c r="R170" i="1"/>
  <c r="S168" i="1"/>
  <c r="R168" i="1"/>
  <c r="S167" i="1"/>
  <c r="R167" i="1"/>
  <c r="S166" i="1"/>
  <c r="R166" i="1"/>
  <c r="S165" i="1"/>
  <c r="R165" i="1"/>
  <c r="S163" i="1"/>
  <c r="R163" i="1"/>
  <c r="S162" i="1"/>
  <c r="R162" i="1"/>
  <c r="S161" i="1"/>
  <c r="R161" i="1"/>
  <c r="S160" i="1"/>
  <c r="R160" i="1"/>
  <c r="S159" i="1"/>
  <c r="R159" i="1"/>
  <c r="S158" i="1"/>
  <c r="R158" i="1"/>
  <c r="S156" i="1"/>
  <c r="R156" i="1"/>
  <c r="S153" i="1"/>
  <c r="R153" i="1"/>
  <c r="S150" i="1"/>
  <c r="R150" i="1"/>
  <c r="S149" i="1"/>
  <c r="R149" i="1"/>
  <c r="S148" i="1"/>
  <c r="R148" i="1"/>
  <c r="S146" i="1"/>
  <c r="R146" i="1"/>
  <c r="S145" i="1"/>
  <c r="R145" i="1"/>
  <c r="S126" i="1"/>
  <c r="R126" i="1"/>
  <c r="S124" i="1"/>
  <c r="R124" i="1"/>
  <c r="S123" i="1"/>
  <c r="R123" i="1"/>
  <c r="S122" i="1"/>
  <c r="R122" i="1"/>
  <c r="S121" i="1"/>
  <c r="R121" i="1"/>
  <c r="S118" i="1"/>
  <c r="R118" i="1"/>
  <c r="S117" i="1"/>
  <c r="R117" i="1"/>
  <c r="S114" i="1"/>
  <c r="R114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1" i="1"/>
  <c r="R101" i="1"/>
  <c r="S100" i="1"/>
  <c r="R100" i="1"/>
  <c r="S99" i="1"/>
  <c r="R99" i="1"/>
  <c r="S98" i="1"/>
  <c r="R98" i="1"/>
  <c r="S96" i="1"/>
  <c r="R96" i="1"/>
  <c r="S94" i="1"/>
  <c r="R94" i="1"/>
  <c r="S92" i="1"/>
  <c r="R92" i="1"/>
  <c r="S90" i="1"/>
  <c r="R90" i="1"/>
  <c r="S89" i="1"/>
  <c r="R89" i="1"/>
  <c r="S88" i="1"/>
  <c r="R88" i="1"/>
  <c r="S87" i="1"/>
  <c r="R87" i="1"/>
  <c r="S85" i="1"/>
  <c r="R85" i="1"/>
  <c r="S84" i="1"/>
  <c r="R84" i="1"/>
  <c r="S83" i="1"/>
  <c r="R83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5" i="1"/>
  <c r="R55" i="1"/>
  <c r="S54" i="1"/>
  <c r="R54" i="1"/>
  <c r="S53" i="1"/>
  <c r="R53" i="1"/>
  <c r="S52" i="1"/>
  <c r="R52" i="1"/>
  <c r="S51" i="1"/>
  <c r="R51" i="1"/>
  <c r="S50" i="1"/>
  <c r="R50" i="1"/>
  <c r="S48" i="1"/>
  <c r="R48" i="1"/>
  <c r="S46" i="1"/>
  <c r="R46" i="1"/>
  <c r="S43" i="1"/>
  <c r="R43" i="1"/>
  <c r="P13" i="1"/>
  <c r="P10" i="1" l="1"/>
  <c r="Q172" i="1" s="1"/>
  <c r="Q173" i="1" s="1"/>
  <c r="P11" i="1"/>
  <c r="P12" i="1" s="1"/>
  <c r="P14" i="1" s="1"/>
  <c r="P15" i="1" s="1"/>
</calcChain>
</file>

<file path=xl/sharedStrings.xml><?xml version="1.0" encoding="utf-8"?>
<sst xmlns="http://schemas.openxmlformats.org/spreadsheetml/2006/main" count="1721" uniqueCount="774">
  <si>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</si>
  <si>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</si>
  <si>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</si>
  <si>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</si>
  <si>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r>
      <t xml:space="preserve">Адрес склада: </t>
    </r>
    <r>
      <rPr>
        <sz val="11"/>
        <color indexed="8"/>
        <rFont val="Arial"/>
        <family val="2"/>
      </rPr>
      <t>Владимирская область, Киржачский район, пос. Знаменское</t>
    </r>
  </si>
  <si>
    <t>Курс Сбербанка</t>
  </si>
  <si>
    <t>Cтрана производства: Нидерланды</t>
  </si>
  <si>
    <t>42-43 недели 2022</t>
  </si>
  <si>
    <t>← Выберите период отгрузки</t>
  </si>
  <si>
    <t>Выдача заказов: 42-43 недели (с 17 октября 2022)</t>
  </si>
  <si>
    <t>Количество корней</t>
  </si>
  <si>
    <t>Доступна услуга зимнего хранения пионов: 13 € в месяц за 1 ящик.</t>
  </si>
  <si>
    <t>Количество ящиков (ориентировочное)</t>
  </si>
  <si>
    <r>
      <t xml:space="preserve">Общий минимальный заказ: 500 €. </t>
    </r>
    <r>
      <rPr>
        <sz val="11"/>
        <rFont val="Arial"/>
        <family val="2"/>
        <charset val="204"/>
      </rPr>
      <t>При заказе от 350-499 € действует торговая надбавка 15%</t>
    </r>
  </si>
  <si>
    <t>Сумма заказа без скидки</t>
  </si>
  <si>
    <t>Скидка/надбавка за объем</t>
  </si>
  <si>
    <t>Упаковка: пластиковый ящик 60x40x30 - бесплатно</t>
  </si>
  <si>
    <t>Хранение</t>
  </si>
  <si>
    <t>Задаток при бронировании: 50%, доплата 50% до 6 сентября 2022 года</t>
  </si>
  <si>
    <t>Итоговая сумма заказа</t>
  </si>
  <si>
    <t>Оплата в рублях по курсу СберБанка на дату зачисления</t>
  </si>
  <si>
    <r>
      <rPr>
        <b/>
        <sz val="11"/>
        <rFont val="Arial"/>
        <family val="2"/>
        <charset val="204"/>
      </rPr>
      <t>Система скидок:</t>
    </r>
    <r>
      <rPr>
        <sz val="11"/>
        <rFont val="Arial"/>
        <family val="2"/>
        <charset val="204"/>
      </rPr>
      <t xml:space="preserve"> при заказе более 1000 € - 1%, 1500 €  - 2%,   2000 € - 3%,   3000 € - 4%,  5000 € - 5%</t>
    </r>
  </si>
  <si>
    <t>Бесплатная доставка до терминалов ТК-партнеров в Москве: ПЭК, Желдор, Вера-1, РТС.</t>
  </si>
  <si>
    <t xml:space="preserve"> </t>
  </si>
  <si>
    <t>Вместимость в ящик может измениться. Уточняется при погрузке в Европе. В случае изменений, заказ повторно согласуется с покупателем.</t>
  </si>
  <si>
    <t xml:space="preserve">Артикул </t>
  </si>
  <si>
    <t>Цветовая коллекция</t>
  </si>
  <si>
    <t>Фото</t>
  </si>
  <si>
    <t>Вид</t>
  </si>
  <si>
    <t>Cорт</t>
  </si>
  <si>
    <t>Размер (глазков)</t>
  </si>
  <si>
    <t>Вместимость в ящик шт.</t>
  </si>
  <si>
    <r>
      <t>Цена при заказе</t>
    </r>
    <r>
      <rPr>
        <b/>
        <sz val="10.5"/>
        <rFont val="Arial"/>
        <family val="2"/>
      </rPr>
      <t xml:space="preserve"> от ящика</t>
    </r>
    <r>
      <rPr>
        <sz val="10.5"/>
        <rFont val="Arial"/>
        <family val="2"/>
      </rPr>
      <t>, €</t>
    </r>
  </si>
  <si>
    <r>
      <t xml:space="preserve">Цена при заказе </t>
    </r>
    <r>
      <rPr>
        <b/>
        <sz val="10.5"/>
        <rFont val="Arial"/>
        <family val="2"/>
      </rPr>
      <t>от 15 шт до ящика</t>
    </r>
    <r>
      <rPr>
        <sz val="10.5"/>
        <rFont val="Arial"/>
        <family val="2"/>
      </rPr>
      <t>, €</t>
    </r>
  </si>
  <si>
    <r>
      <t xml:space="preserve">Цена при заказе </t>
    </r>
    <r>
      <rPr>
        <b/>
        <sz val="10.5"/>
        <rFont val="Arial"/>
        <family val="2"/>
      </rPr>
      <t>10 шт</t>
    </r>
    <r>
      <rPr>
        <sz val="10.5"/>
        <rFont val="Arial"/>
        <family val="2"/>
      </rPr>
      <t>, €</t>
    </r>
  </si>
  <si>
    <r>
      <t xml:space="preserve">Цена при заказе </t>
    </r>
    <r>
      <rPr>
        <b/>
        <sz val="10.5"/>
        <rFont val="Arial"/>
        <family val="2"/>
      </rPr>
      <t>5 шт</t>
    </r>
    <r>
      <rPr>
        <sz val="10.5"/>
        <rFont val="Arial"/>
        <family val="2"/>
      </rPr>
      <t>, €</t>
    </r>
  </si>
  <si>
    <t>Ящиков (рассчетно)</t>
  </si>
  <si>
    <t xml:space="preserve">Сумма, €  </t>
  </si>
  <si>
    <t>Тип цветка</t>
  </si>
  <si>
    <t>Аромат</t>
  </si>
  <si>
    <t>Высота</t>
  </si>
  <si>
    <t>Диаметр бутона</t>
  </si>
  <si>
    <t>Селекция</t>
  </si>
  <si>
    <t>Подходит для срезки</t>
  </si>
  <si>
    <t>Bartzella_2-3</t>
  </si>
  <si>
    <t>Жёлтые оттенки</t>
  </si>
  <si>
    <t>фото</t>
  </si>
  <si>
    <t>ITOH</t>
  </si>
  <si>
    <t>Bartzella</t>
  </si>
  <si>
    <t>2-3</t>
  </si>
  <si>
    <t>полумахровый</t>
  </si>
  <si>
    <t>15-20</t>
  </si>
  <si>
    <t>1986, США, Anderson</t>
  </si>
  <si>
    <t>Bartzella_3-5</t>
  </si>
  <si>
    <t>3-5</t>
  </si>
  <si>
    <t>Border Charm_3-5</t>
  </si>
  <si>
    <t>87-52-0160</t>
  </si>
  <si>
    <t>Border Charm</t>
  </si>
  <si>
    <t>1984, США, Don Hollingsworth</t>
  </si>
  <si>
    <t>Claire de Lune_3-5</t>
  </si>
  <si>
    <t>87-52-0516</t>
  </si>
  <si>
    <t>межвидовый гибрид</t>
  </si>
  <si>
    <t>Claire de lune</t>
  </si>
  <si>
    <t>простой</t>
  </si>
  <si>
    <t>приятный, слабый, напоминает сирень</t>
  </si>
  <si>
    <t>1954, США, White -Wild &amp; Son</t>
  </si>
  <si>
    <t>Garden Treasure_2-3</t>
  </si>
  <si>
    <t>87-52-0009</t>
  </si>
  <si>
    <t>Garden Treasure</t>
  </si>
  <si>
    <t>70-80</t>
  </si>
  <si>
    <t>Going Bananas_3-5</t>
  </si>
  <si>
    <t>87-107-0098</t>
  </si>
  <si>
    <t>Going Bananas</t>
  </si>
  <si>
    <t xml:space="preserve">3-5 </t>
  </si>
  <si>
    <t>лёгкий</t>
  </si>
  <si>
    <t>60-70</t>
  </si>
  <si>
    <t>18-20</t>
  </si>
  <si>
    <t>США, Anderson</t>
  </si>
  <si>
    <t>Lemon Chiffon_3-5</t>
  </si>
  <si>
    <t>87-110-0170</t>
  </si>
  <si>
    <t>Lemon Chiffon</t>
  </si>
  <si>
    <t>1981, США, Reath</t>
  </si>
  <si>
    <t>Lemon Dream_3-5</t>
  </si>
  <si>
    <t>87-52-0170</t>
  </si>
  <si>
    <t>Lemon Dream</t>
  </si>
  <si>
    <t>1999, США, Anderson</t>
  </si>
  <si>
    <t>да</t>
  </si>
  <si>
    <t>Prairie Charm_3-5</t>
  </si>
  <si>
    <t>87-107-0118</t>
  </si>
  <si>
    <t>Prairie Charm</t>
  </si>
  <si>
    <t>приятный, слабый</t>
  </si>
  <si>
    <t>65-75</t>
  </si>
  <si>
    <t>1992, США, Don Hollingsworth</t>
  </si>
  <si>
    <t>Yellow Crown_3-5</t>
  </si>
  <si>
    <t>87-107-0120</t>
  </si>
  <si>
    <t>Yellow Crown</t>
  </si>
  <si>
    <t>дивный аромат</t>
  </si>
  <si>
    <t>1974, Япония/США, Itoh / Smirnow</t>
  </si>
  <si>
    <t>Canary Brilliants_3-5</t>
  </si>
  <si>
    <t>87-52-0162</t>
  </si>
  <si>
    <t>Персиково-оранжевые оттенки</t>
  </si>
  <si>
    <t>Canary Brilliants</t>
  </si>
  <si>
    <t>Copper Kettle_3-5</t>
  </si>
  <si>
    <t>87-110-0356</t>
  </si>
  <si>
    <t>Copper Kettle</t>
  </si>
  <si>
    <t>Joanna Marlene_3-5</t>
  </si>
  <si>
    <t>87-110-0307</t>
  </si>
  <si>
    <t>Joanna Marlene</t>
  </si>
  <si>
    <t>60-65</t>
  </si>
  <si>
    <t>10-15</t>
  </si>
  <si>
    <t>King`s Day_3-5</t>
  </si>
  <si>
    <t>87-52-0592</t>
  </si>
  <si>
    <t>King`s Day</t>
  </si>
  <si>
    <t>слабый</t>
  </si>
  <si>
    <t>80-90</t>
  </si>
  <si>
    <t>16-18</t>
  </si>
  <si>
    <t>Lorelei_3-5</t>
  </si>
  <si>
    <t>87-110-0171</t>
  </si>
  <si>
    <t>Lorelei</t>
  </si>
  <si>
    <t>махровый бомбовидный</t>
  </si>
  <si>
    <t>сладкий</t>
  </si>
  <si>
    <t>1996, США, Don Hollingsworth</t>
  </si>
  <si>
    <t>Singing In The Rain_3-5</t>
  </si>
  <si>
    <t>87-107-0112</t>
  </si>
  <si>
    <t>Singing In The Rain</t>
  </si>
  <si>
    <t>тонкий, приятный</t>
  </si>
  <si>
    <t>2002, США, Smith</t>
  </si>
  <si>
    <t>Coral Charm_2-3</t>
  </si>
  <si>
    <t>87-110-0028</t>
  </si>
  <si>
    <t>Лососево-коралловые оттенки</t>
  </si>
  <si>
    <t>Coral Charm</t>
  </si>
  <si>
    <t>неопределенный</t>
  </si>
  <si>
    <t>1964, США, Samuel Wissing</t>
  </si>
  <si>
    <t>Coral Sunset_3-5</t>
  </si>
  <si>
    <t>Coral Sunset</t>
  </si>
  <si>
    <t>1965, США, Samuel Wissing</t>
  </si>
  <si>
    <t>Coral Supreme_3-5</t>
  </si>
  <si>
    <t>87-107-0170</t>
  </si>
  <si>
    <t>Coral Supreme</t>
  </si>
  <si>
    <t>приятный</t>
  </si>
  <si>
    <t>1981, США, Samuel Wissing</t>
  </si>
  <si>
    <t>Etched Salmon_2-3</t>
  </si>
  <si>
    <t>87-77-1478</t>
  </si>
  <si>
    <t>Etched Salmon</t>
  </si>
  <si>
    <t>махровый</t>
  </si>
  <si>
    <t>Julia Rose_2-3</t>
  </si>
  <si>
    <t>87-77-1867</t>
  </si>
  <si>
    <t>Julia Rose</t>
  </si>
  <si>
    <t>Julia Rose_3-5</t>
  </si>
  <si>
    <t>87-52-0169</t>
  </si>
  <si>
    <t>1991, США, Anderson</t>
  </si>
  <si>
    <t>Pink Hawaiian Coral_3-5</t>
  </si>
  <si>
    <t>87-107-0252</t>
  </si>
  <si>
    <t>Pink Hawaiian Coral</t>
  </si>
  <si>
    <t>аромат свежего сена</t>
  </si>
  <si>
    <t>1981, США, Klehm</t>
  </si>
  <si>
    <t>Cora Louise_2-3</t>
  </si>
  <si>
    <t>87-52-0007</t>
  </si>
  <si>
    <t>Фиолетово-сиреневые оттенки</t>
  </si>
  <si>
    <t>Cora Louise</t>
  </si>
  <si>
    <t>Cora Louise_3-5</t>
  </si>
  <si>
    <t>87-52-0164</t>
  </si>
  <si>
    <t>Victoire de la Marne_2-3</t>
  </si>
  <si>
    <t>87-77-1804</t>
  </si>
  <si>
    <t>молочноцветковый</t>
  </si>
  <si>
    <t>Victoire de la Marne</t>
  </si>
  <si>
    <t>Yankee Doodle Dandee_3-5</t>
  </si>
  <si>
    <t>87-107-0116</t>
  </si>
  <si>
    <t>Yankee Doodle Dandee</t>
  </si>
  <si>
    <t>лёгкий, приятный</t>
  </si>
  <si>
    <t>Black Beauty_3-5</t>
  </si>
  <si>
    <t>87-52-0214</t>
  </si>
  <si>
    <t>Темно-красные оттенки</t>
  </si>
  <si>
    <t>Black Beauty</t>
  </si>
  <si>
    <t>17-25</t>
  </si>
  <si>
    <t xml:space="preserve">1924, США, </t>
  </si>
  <si>
    <t>Francois Ortegat_3-5</t>
  </si>
  <si>
    <t>87-52-0250</t>
  </si>
  <si>
    <t>Francois Ortegat</t>
  </si>
  <si>
    <t>1850, США, Parmentier</t>
  </si>
  <si>
    <t>Highlight_3-5</t>
  </si>
  <si>
    <t>87-110-0354</t>
  </si>
  <si>
    <t>Highlight</t>
  </si>
  <si>
    <t>махровый полушаровидный</t>
  </si>
  <si>
    <t>отсутствует</t>
  </si>
  <si>
    <t>1961, США, Auten</t>
  </si>
  <si>
    <t>Peter Brand_2-3</t>
  </si>
  <si>
    <t>87-77-1691</t>
  </si>
  <si>
    <t>Peter Brand</t>
  </si>
  <si>
    <t>махровый розовидный</t>
  </si>
  <si>
    <t>Peter Brand_3-5</t>
  </si>
  <si>
    <t>87-52-0294</t>
  </si>
  <si>
    <t>1937, Голландия, Неизвестный</t>
  </si>
  <si>
    <t>Red Charm_3-5</t>
  </si>
  <si>
    <t>87-107-0315</t>
  </si>
  <si>
    <t>Red Charm</t>
  </si>
  <si>
    <t>без запаха</t>
  </si>
  <si>
    <t>75-85</t>
  </si>
  <si>
    <t>1944, США, Glasscock</t>
  </si>
  <si>
    <t>Red Grace_2-3</t>
  </si>
  <si>
    <t>87-110-0081</t>
  </si>
  <si>
    <t>Red Grace</t>
  </si>
  <si>
    <t>1980, США, Glasscock</t>
  </si>
  <si>
    <t>Red Grace_3-5</t>
  </si>
  <si>
    <t>87-52-0301</t>
  </si>
  <si>
    <t>Belgravia_3-5</t>
  </si>
  <si>
    <t>87-52-0210</t>
  </si>
  <si>
    <t>Красные оттенки</t>
  </si>
  <si>
    <t>Belgravia</t>
  </si>
  <si>
    <t xml:space="preserve">Голландия, </t>
  </si>
  <si>
    <t>Carol_3-5</t>
  </si>
  <si>
    <t>87-107-0160</t>
  </si>
  <si>
    <t>Carol</t>
  </si>
  <si>
    <t>1955, США, Bockstoce</t>
  </si>
  <si>
    <t>Christmas Velvet_3-5</t>
  </si>
  <si>
    <t>87-52-0230</t>
  </si>
  <si>
    <t>Christmas Velvet</t>
  </si>
  <si>
    <t xml:space="preserve">махровый шаровидный </t>
  </si>
  <si>
    <t>1992, США, Anderson</t>
  </si>
  <si>
    <t>Command Performance_3-5</t>
  </si>
  <si>
    <t>87-107-0164</t>
  </si>
  <si>
    <t>Command Performance</t>
  </si>
  <si>
    <t>1997, США, Don Hollingsworth</t>
  </si>
  <si>
    <t>Diana Parks_3-5</t>
  </si>
  <si>
    <t>87-110-0136</t>
  </si>
  <si>
    <t>Diana Parks</t>
  </si>
  <si>
    <t>1942, США, Bockstoce</t>
  </si>
  <si>
    <t>Henry Bockstoce_3-5</t>
  </si>
  <si>
    <t>Henry Bockstoce</t>
  </si>
  <si>
    <t>1954, США, Bockstoce</t>
  </si>
  <si>
    <t>Mackinac Grand_3-5</t>
  </si>
  <si>
    <t>87-110-0173</t>
  </si>
  <si>
    <t>Mackinac Grand</t>
  </si>
  <si>
    <t>1992, США, Reath</t>
  </si>
  <si>
    <t>Many Happy Returns_3-5</t>
  </si>
  <si>
    <t>87-110-0175</t>
  </si>
  <si>
    <t>Many Happy Returns</t>
  </si>
  <si>
    <t>1986, США, Don Hollingsworth</t>
  </si>
  <si>
    <t>Scarlet Heaven_3-5</t>
  </si>
  <si>
    <t>87-52-0178</t>
  </si>
  <si>
    <t>Scarlet Heaven</t>
  </si>
  <si>
    <t>Felix Crousse_3-5</t>
  </si>
  <si>
    <t>87-107-0190</t>
  </si>
  <si>
    <t>Малиновые оттенки</t>
  </si>
  <si>
    <t>Felix Crousse</t>
  </si>
  <si>
    <t>средний</t>
  </si>
  <si>
    <t>1881, Франция, Crousse</t>
  </si>
  <si>
    <t>Inspecteur Lavergne_3-5</t>
  </si>
  <si>
    <t>87-107-0209</t>
  </si>
  <si>
    <t>Inspecteur Lavergne</t>
  </si>
  <si>
    <t>1924, Франция, Doriat</t>
  </si>
  <si>
    <t>Kansas_3-5</t>
  </si>
  <si>
    <t>87-107-0214</t>
  </si>
  <si>
    <t>Kansas</t>
  </si>
  <si>
    <t>1940, США, Bigger</t>
  </si>
  <si>
    <t>Paula Fay_3-5</t>
  </si>
  <si>
    <t>87-107-0243</t>
  </si>
  <si>
    <t>Paula Fay</t>
  </si>
  <si>
    <t>1968, США, Fay</t>
  </si>
  <si>
    <t>Alexander Fleming_3-5</t>
  </si>
  <si>
    <t>87-107-0133</t>
  </si>
  <si>
    <t>Розовые оттенки</t>
  </si>
  <si>
    <t>Alexander Fleming</t>
  </si>
  <si>
    <t>США, Неизвестный</t>
  </si>
  <si>
    <t>Angel Cheeks_3-5</t>
  </si>
  <si>
    <t>87-107-0138</t>
  </si>
  <si>
    <t>Angel Cheeks</t>
  </si>
  <si>
    <t>1970, США, Klehm</t>
  </si>
  <si>
    <t>Dinner Plate_3-5</t>
  </si>
  <si>
    <t>87-107-0174</t>
  </si>
  <si>
    <t>Dinner Plate</t>
  </si>
  <si>
    <t>1968, США, Klehm</t>
  </si>
  <si>
    <t>Do Tell_2-3</t>
  </si>
  <si>
    <t>87-77-1454</t>
  </si>
  <si>
    <t>Do Tell</t>
  </si>
  <si>
    <t>анемоновидный</t>
  </si>
  <si>
    <t>Do tell_3-5</t>
  </si>
  <si>
    <t>87-110-0138</t>
  </si>
  <si>
    <t>Do tell</t>
  </si>
  <si>
    <t>1946, США, Auten</t>
  </si>
  <si>
    <t>Hillary_3-5</t>
  </si>
  <si>
    <t>87-107-0100</t>
  </si>
  <si>
    <t>Hillary</t>
  </si>
  <si>
    <t>Слабый, приятный</t>
  </si>
  <si>
    <t>Joker_3-5</t>
  </si>
  <si>
    <t>87-52-0265</t>
  </si>
  <si>
    <t>Joker</t>
  </si>
  <si>
    <t>2004, США, Landis-Rogers</t>
  </si>
  <si>
    <t>Juliska_2-3</t>
  </si>
  <si>
    <t>87-110-0355</t>
  </si>
  <si>
    <t>Juliska</t>
  </si>
  <si>
    <t>2004, США, Bockstoce/Landis</t>
  </si>
  <si>
    <t>Mons. Jules Elie_2-3</t>
  </si>
  <si>
    <t>87-77-1643</t>
  </si>
  <si>
    <t>Mons. Jules Elie</t>
  </si>
  <si>
    <t>Pink Charmer_3-5</t>
  </si>
  <si>
    <t>87-110-0258</t>
  </si>
  <si>
    <t>Pink Charmer</t>
  </si>
  <si>
    <t>1998, США, Klehm</t>
  </si>
  <si>
    <t>Pink Giant_2-3</t>
  </si>
  <si>
    <t>87-77-0042</t>
  </si>
  <si>
    <t>Pink Giant</t>
  </si>
  <si>
    <t>Sarah Bernhardt_2-3</t>
  </si>
  <si>
    <t>87-77-1756</t>
  </si>
  <si>
    <t>Sarah Bernhardt</t>
  </si>
  <si>
    <t>Sarah Bernhardt_3-5</t>
  </si>
  <si>
    <t>87-107-0264</t>
  </si>
  <si>
    <t>95-110</t>
  </si>
  <si>
    <t>1906, Франция, Lemoine</t>
  </si>
  <si>
    <t>Blush Queen_3-5</t>
  </si>
  <si>
    <t>87-110-0108</t>
  </si>
  <si>
    <t>Перламутрово-розовые оттенки</t>
  </si>
  <si>
    <t>Blush Queen</t>
  </si>
  <si>
    <t>1949, США, Hoogendoorn</t>
  </si>
  <si>
    <t>Blushing Princess_3-5</t>
  </si>
  <si>
    <t>87-110-0231</t>
  </si>
  <si>
    <t>Blushing Princess</t>
  </si>
  <si>
    <t xml:space="preserve">полумахровый </t>
  </si>
  <si>
    <t>1991, США, Saunders / Reath</t>
  </si>
  <si>
    <t>Mother's Choice_3-5</t>
  </si>
  <si>
    <t>87-107-0235</t>
  </si>
  <si>
    <t>Mother's Choice</t>
  </si>
  <si>
    <t>1950, США, Glasscock</t>
  </si>
  <si>
    <t>My Love_3-5</t>
  </si>
  <si>
    <t>87-52-0286</t>
  </si>
  <si>
    <t>My Love</t>
  </si>
  <si>
    <t>приятный, сильный</t>
  </si>
  <si>
    <t>Nick Shaylor_3-5</t>
  </si>
  <si>
    <t>87-52-0288</t>
  </si>
  <si>
    <t>Nick Shaylor</t>
  </si>
  <si>
    <t>1931, США, Allison</t>
  </si>
  <si>
    <t>Pecher_3-5</t>
  </si>
  <si>
    <t>87-107-0246</t>
  </si>
  <si>
    <t>Pecher</t>
  </si>
  <si>
    <t>1867, Франция, Calot</t>
  </si>
  <si>
    <t>Shirley Temple_3-5</t>
  </si>
  <si>
    <t>87-107-0273</t>
  </si>
  <si>
    <t>Shirley Temple</t>
  </si>
  <si>
    <t>1948, США, Louis Smirnow</t>
  </si>
  <si>
    <t>Charles White_3-5</t>
  </si>
  <si>
    <t>87-52-0512</t>
  </si>
  <si>
    <t>Кремово-белые оттенки</t>
  </si>
  <si>
    <t>Charles White</t>
  </si>
  <si>
    <t>махровый шаровидный</t>
  </si>
  <si>
    <t>легкий</t>
  </si>
  <si>
    <t>1973, США, Klehm</t>
  </si>
  <si>
    <t>Duchesse de Nemours_3-5</t>
  </si>
  <si>
    <t>87-107-0178</t>
  </si>
  <si>
    <t>Duchesse de Nemours</t>
  </si>
  <si>
    <t>приятный, сильный, нежный, самый душистый</t>
  </si>
  <si>
    <t>1856, Франция, Calot</t>
  </si>
  <si>
    <t>Elsa Sass_3-5</t>
  </si>
  <si>
    <t>87-107-0184</t>
  </si>
  <si>
    <t>Elsa Sass</t>
  </si>
  <si>
    <t>приятный, , самый душистый</t>
  </si>
  <si>
    <t>1930, США, Sass</t>
  </si>
  <si>
    <t>Festiva Maxima_3-5</t>
  </si>
  <si>
    <t>87-107-0193</t>
  </si>
  <si>
    <t>Festiva Maxima</t>
  </si>
  <si>
    <t>нежный, самый душистый</t>
  </si>
  <si>
    <t>95-105</t>
  </si>
  <si>
    <t>1851, Франция, Mieller</t>
  </si>
  <si>
    <t>Krinkled White_3-5</t>
  </si>
  <si>
    <t>87-107-0126</t>
  </si>
  <si>
    <t>Krinkled White</t>
  </si>
  <si>
    <t>1928, США, Brand</t>
  </si>
  <si>
    <t>Lancaster Imp_3-5</t>
  </si>
  <si>
    <t>87-52-0538</t>
  </si>
  <si>
    <t>Lancaster Imp</t>
  </si>
  <si>
    <t>1987, США, Klehm</t>
  </si>
  <si>
    <t>Laura Dessert_2-3</t>
  </si>
  <si>
    <t>87-77-0030</t>
  </si>
  <si>
    <t>Laura Dessert</t>
  </si>
  <si>
    <t>Miss America_3-5</t>
  </si>
  <si>
    <t>87-110-0179</t>
  </si>
  <si>
    <t>Miss America</t>
  </si>
  <si>
    <t>1936, США, Mann-van Steen</t>
  </si>
  <si>
    <t>Primevere_2-3</t>
  </si>
  <si>
    <t>87-77-1716</t>
  </si>
  <si>
    <t>Primevere</t>
  </si>
  <si>
    <t>Solange_3-5</t>
  </si>
  <si>
    <t>87-107-0276</t>
  </si>
  <si>
    <t>Solange</t>
  </si>
  <si>
    <t>70-75</t>
  </si>
  <si>
    <t>1907, Франция, Lemoine</t>
  </si>
  <si>
    <t>Candy Stripe_3-5</t>
  </si>
  <si>
    <t>87-52-0510</t>
  </si>
  <si>
    <t>Пёстрые оттенки</t>
  </si>
  <si>
    <t>Candy Stripe</t>
  </si>
  <si>
    <t>Celebrity_3-5</t>
  </si>
  <si>
    <t>87-52-0226</t>
  </si>
  <si>
    <t>Celebrity</t>
  </si>
  <si>
    <t>сильный</t>
  </si>
  <si>
    <t>Gay Paree_3-5</t>
  </si>
  <si>
    <t>87-107-0200</t>
  </si>
  <si>
    <t>Gay Paree</t>
  </si>
  <si>
    <t>1933, США, Auten</t>
  </si>
  <si>
    <t>Green Lotus_2-3</t>
  </si>
  <si>
    <t>87-77-1524</t>
  </si>
  <si>
    <t>Green Lotus</t>
  </si>
  <si>
    <t>Lollipop_2-3</t>
  </si>
  <si>
    <t>87-77-1871</t>
  </si>
  <si>
    <t>Lollipop</t>
  </si>
  <si>
    <t>Raspberry Sundae_2-3</t>
  </si>
  <si>
    <t>87-77-1725</t>
  </si>
  <si>
    <t>Raspberry Sundae</t>
  </si>
  <si>
    <t>бомбовидный</t>
  </si>
  <si>
    <t>Sorbet_3-5</t>
  </si>
  <si>
    <t>87-107-0129</t>
  </si>
  <si>
    <t>Sorbet</t>
  </si>
  <si>
    <t xml:space="preserve">1987, Юж. Корея, </t>
  </si>
  <si>
    <t>Top Brass_3-5</t>
  </si>
  <si>
    <t>87-107-0280</t>
  </si>
  <si>
    <t>Top Brass</t>
  </si>
  <si>
    <t>Top Hat_3-5</t>
  </si>
  <si>
    <t>87-52-0314</t>
  </si>
  <si>
    <t>Top Hat</t>
  </si>
  <si>
    <t>1971, США, Reynolds</t>
  </si>
  <si>
    <t>White Cap_3-5</t>
  </si>
  <si>
    <t>87-110-0227</t>
  </si>
  <si>
    <t>White Cap</t>
  </si>
  <si>
    <t>1956, США, George Winchell</t>
  </si>
  <si>
    <t>УТ-00003772</t>
  </si>
  <si>
    <t>Ящик пластиковый (60x40x30)</t>
  </si>
  <si>
    <t>УТ-00077722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</si>
  <si>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</si>
  <si>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</si>
  <si>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</si>
  <si>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</si>
  <si>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</si>
  <si>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</si>
  <si>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</si>
  <si>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</si>
  <si>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</si>
  <si>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</si>
  <si>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</si>
  <si>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</si>
  <si>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</si>
  <si>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</si>
  <si>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</si>
  <si>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</si>
  <si>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</si>
  <si>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</si>
  <si>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</si>
  <si>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</si>
  <si>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</si>
  <si>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</si>
  <si>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</si>
  <si>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</si>
  <si>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</si>
  <si>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</si>
  <si>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</si>
  <si>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</si>
  <si>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</si>
  <si>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</si>
  <si>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</si>
  <si>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</si>
  <si>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</si>
  <si>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</si>
  <si>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</si>
  <si>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</si>
  <si>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</si>
  <si>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</si>
  <si>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</si>
  <si>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ТК-партнеров в Москве (ПЭК, Желдор, Вера-1, РТС)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</si>
  <si>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</si>
  <si>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</si>
  <si>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</si>
  <si>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</si>
  <si>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эксклюзивную возможность хранения заказов на нашем складе от 3,5 до 5 месяцев</t>
  </si>
  <si>
    <t>●  При выборе услуги Хранения возможны отгрузки в периоды предложенные в Прайс-листе</t>
  </si>
  <si>
    <t>●  Отгрузки товаров в иные периоды не возможны</t>
  </si>
  <si>
    <t>●  Выбор услуги Хранения не предполагает изменение условий и сроков оплаты заказа указанных в Прайс-листе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</si>
  <si>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</si>
  <si>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</si>
  <si>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Москве:   - бесплатно до ТК-партнеров: ПЭК, Желдор, Вера-1, РТС.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</si>
  <si>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</si>
  <si>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</si>
  <si>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</si>
  <si>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</si>
  <si>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</si>
  <si>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</si>
  <si>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</si>
  <si>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</si>
  <si>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</si>
  <si>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</si>
  <si>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</si>
  <si>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</si>
  <si>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</si>
  <si>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</si>
  <si>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</si>
  <si>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</si>
  <si>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</si>
  <si>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</si>
  <si>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</si>
  <si>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</si>
  <si>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</si>
  <si>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87-77-1837</t>
  </si>
  <si>
    <t>87-110-0105</t>
  </si>
  <si>
    <t>Подтверждение</t>
  </si>
  <si>
    <t>в теч. 3-х дней</t>
  </si>
  <si>
    <t>Alertie</t>
  </si>
  <si>
    <t>87-107-0131</t>
  </si>
  <si>
    <t>Florence Nicholls</t>
  </si>
  <si>
    <t>87-107-0196</t>
  </si>
  <si>
    <t>Myrtle Gentry</t>
  </si>
  <si>
    <t>87-107-0237</t>
  </si>
  <si>
    <t>Vogue</t>
  </si>
  <si>
    <t>87-107-0282</t>
  </si>
  <si>
    <t>Jacorma</t>
  </si>
  <si>
    <t>Jadwiga</t>
  </si>
  <si>
    <t>87-107-0212</t>
  </si>
  <si>
    <t>87-107-0122</t>
  </si>
  <si>
    <t>Lady Anna</t>
  </si>
  <si>
    <t>87-107-0220</t>
  </si>
  <si>
    <t>Madame Claude Tain</t>
  </si>
  <si>
    <t>87-107-0226</t>
  </si>
  <si>
    <t>87-110-0132</t>
  </si>
  <si>
    <t>87-107-0202</t>
  </si>
  <si>
    <t>древовидный</t>
  </si>
  <si>
    <t>Black</t>
  </si>
  <si>
    <t>Purple</t>
  </si>
  <si>
    <t>Red</t>
  </si>
  <si>
    <t>White</t>
  </si>
  <si>
    <t>Yellow</t>
  </si>
  <si>
    <t>87-07-8089</t>
  </si>
  <si>
    <t>87-07-8090</t>
  </si>
  <si>
    <t>87-07-8091</t>
  </si>
  <si>
    <t>87-07-8092</t>
  </si>
  <si>
    <t>87-07-8093</t>
  </si>
  <si>
    <t>new</t>
  </si>
  <si>
    <t>87-110-0008</t>
  </si>
  <si>
    <t>87-52-0002</t>
  </si>
  <si>
    <t>87-52-0159</t>
  </si>
  <si>
    <t>87-77-0018</t>
  </si>
  <si>
    <t>87-77-1829</t>
  </si>
  <si>
    <t>87-52-0234</t>
  </si>
  <si>
    <t>87-107-0168</t>
  </si>
  <si>
    <t>87-77-1727</t>
  </si>
  <si>
    <t>87-77-0045</t>
  </si>
  <si>
    <t>87-110-0129</t>
  </si>
  <si>
    <t>87-52-0094</t>
  </si>
  <si>
    <t>87-52-0255</t>
  </si>
  <si>
    <t>87-77-1618</t>
  </si>
  <si>
    <t>87-52-0261</t>
  </si>
  <si>
    <t>87-52-0106</t>
  </si>
  <si>
    <t>87-77-0021</t>
  </si>
  <si>
    <t>87-77-0022</t>
  </si>
  <si>
    <t>87-77-1516</t>
  </si>
  <si>
    <t>87-77-0028</t>
  </si>
  <si>
    <t>87-52-0143</t>
  </si>
  <si>
    <t>87-77-1399</t>
  </si>
  <si>
    <t>87-77-0029</t>
  </si>
  <si>
    <t>87-77-1659</t>
  </si>
  <si>
    <t>87-52-0307</t>
  </si>
  <si>
    <t>87-77-1458</t>
  </si>
  <si>
    <t>87-77-1537</t>
  </si>
  <si>
    <t>87-77-1635</t>
  </si>
  <si>
    <t>87-52-0280</t>
  </si>
  <si>
    <t>87-77-2240</t>
  </si>
  <si>
    <t>87-77-0049</t>
  </si>
  <si>
    <t>87-77-0041</t>
  </si>
  <si>
    <t>87-77-1814</t>
  </si>
  <si>
    <t>87-52-0316</t>
  </si>
  <si>
    <t>Claire de Lune</t>
  </si>
  <si>
    <t>Red Magic</t>
  </si>
  <si>
    <t>Emma Klehm</t>
  </si>
  <si>
    <t>Empire State</t>
  </si>
  <si>
    <t>Gilbert Barthelot</t>
  </si>
  <si>
    <t>Koningin Wilhelmina</t>
  </si>
  <si>
    <t>Catharina Fontijn</t>
  </si>
  <si>
    <t>Lady Alexandra Duff</t>
  </si>
  <si>
    <t>Immaculee</t>
  </si>
  <si>
    <t>Moon over Barrington</t>
  </si>
  <si>
    <t>Snow Supreme</t>
  </si>
  <si>
    <t>Peaches and Cream</t>
  </si>
  <si>
    <t>Кратность заказа</t>
  </si>
  <si>
    <r>
      <t>Заказ, шт.</t>
    </r>
    <r>
      <rPr>
        <b/>
        <sz val="10.5"/>
        <rFont val="Arial"/>
        <family val="2"/>
      </rPr>
      <t xml:space="preserve">
</t>
    </r>
    <r>
      <rPr>
        <b/>
        <sz val="14"/>
        <rFont val="Arial"/>
        <family val="2"/>
        <charset val="204"/>
      </rPr>
      <t>↓</t>
    </r>
  </si>
  <si>
    <t>коллекция древовидных пионов</t>
  </si>
  <si>
    <t>87-77-2359</t>
  </si>
  <si>
    <t>коллекция ирисов</t>
  </si>
  <si>
    <t>ирис луизианский</t>
  </si>
  <si>
    <t>Andy Dandy</t>
  </si>
  <si>
    <t>87-77-2360</t>
  </si>
  <si>
    <t>Ann Chowning</t>
  </si>
  <si>
    <t>87-77-2361</t>
  </si>
  <si>
    <t>Black Gamecock</t>
  </si>
  <si>
    <t>87-77-2356</t>
  </si>
  <si>
    <t>ирис мечевидный</t>
  </si>
  <si>
    <t>Blueberry Pie</t>
  </si>
  <si>
    <t>87-77-2355</t>
  </si>
  <si>
    <t>Harlequinesque</t>
  </si>
  <si>
    <t>87-77-2358</t>
  </si>
  <si>
    <t>Light at Dawn</t>
  </si>
  <si>
    <t>87-77-2357</t>
  </si>
  <si>
    <t>Tim Tom Grob</t>
  </si>
  <si>
    <t>87-77-2349</t>
  </si>
  <si>
    <t>ирис сибирский</t>
  </si>
  <si>
    <t>Ama No Hana</t>
  </si>
  <si>
    <t>87-77-2346</t>
  </si>
  <si>
    <t>Concord Crush</t>
  </si>
  <si>
    <t>87-77-2348</t>
  </si>
  <si>
    <t>Contrast in Styles</t>
  </si>
  <si>
    <t>87-77-2345</t>
  </si>
  <si>
    <t>Gull's Wing</t>
  </si>
  <si>
    <t>87-77-2350</t>
  </si>
  <si>
    <t>I See Stars</t>
  </si>
  <si>
    <t>87-77-2347</t>
  </si>
  <si>
    <t>Pink Parfait</t>
  </si>
  <si>
    <t>87-77-2351</t>
  </si>
  <si>
    <t>Sugar Rush</t>
  </si>
  <si>
    <t>87-77-2352</t>
  </si>
  <si>
    <t>Sun Grooves</t>
  </si>
  <si>
    <t>87-77-2353</t>
  </si>
  <si>
    <t>Tipped in Blue</t>
  </si>
  <si>
    <t>87-77-2354</t>
  </si>
  <si>
    <t>Yellow Tail</t>
  </si>
  <si>
    <r>
      <t xml:space="preserve"> </t>
    </r>
    <r>
      <rPr>
        <b/>
        <sz val="22"/>
        <color rgb="FF02392F"/>
        <rFont val="Arial"/>
        <family val="2"/>
      </rPr>
      <t xml:space="preserve">ПИОНЫ с ОКС </t>
    </r>
    <r>
      <rPr>
        <b/>
        <sz val="22"/>
        <color rgb="FF02392F"/>
        <rFont val="Arial"/>
        <family val="2"/>
        <charset val="204"/>
      </rPr>
      <t>- ОСЕНЬ 2022 + ирисы</t>
    </r>
  </si>
  <si>
    <t>Кратность заказа на сорт: пионы 5 шт, ирисы 25 шт, древовидные пионы 2 шт</t>
  </si>
  <si>
    <t>Артикул</t>
  </si>
  <si>
    <t>Номенклатура</t>
  </si>
  <si>
    <t>В наличии</t>
  </si>
  <si>
    <t>В резерве</t>
  </si>
  <si>
    <t>Доступно</t>
  </si>
  <si>
    <t xml:space="preserve">Ирис луизианский (Iris louis Andy Dandy BR) </t>
  </si>
  <si>
    <t xml:space="preserve">Ирис луизианский (Iris louis Ann Chowning BR) </t>
  </si>
  <si>
    <t xml:space="preserve">Ирис луизианский (Iris louis Black Gamecock BR) </t>
  </si>
  <si>
    <t xml:space="preserve">Ирис мечевидный (Iris ensata Blueberry Pie BR) </t>
  </si>
  <si>
    <t xml:space="preserve">Ирис мечевидный (Iris ensata Harlequinesque BR) </t>
  </si>
  <si>
    <t xml:space="preserve">Ирис мечевидный (Iris ensata Light at Dawn BR) </t>
  </si>
  <si>
    <t xml:space="preserve">Ирис мечевидный (Iris ensata Tim Tom Grob BR) </t>
  </si>
  <si>
    <t xml:space="preserve">Ирис сибирский (Iris sibirica Ama No Hana BR) </t>
  </si>
  <si>
    <t xml:space="preserve">Ирис сибирский (Iris sibirica Concord Crush BR) </t>
  </si>
  <si>
    <t xml:space="preserve">Ирис сибирский (Iris sibirica Contrast in Styles BR) </t>
  </si>
  <si>
    <t xml:space="preserve">Ирис сибирский (Iris sibirica Gull's Wing BR) </t>
  </si>
  <si>
    <t xml:space="preserve">Ирис сибирский (Iris sibirica I See Stars BR) </t>
  </si>
  <si>
    <t xml:space="preserve">Ирис сибирский (Iris sibirica Pink Parfait BR) </t>
  </si>
  <si>
    <t xml:space="preserve">Ирис сибирский (Iris sibirica Sugar Rush BR) </t>
  </si>
  <si>
    <t xml:space="preserve">Ирис сибирский (Iris sibirica Sun Grooves BR) </t>
  </si>
  <si>
    <t xml:space="preserve">Ирис сибирский (Iris sibirica Tipped in Blue BR) </t>
  </si>
  <si>
    <t xml:space="preserve">Ирис сибирский (Iris sibirica Yellow Tail BR) </t>
  </si>
  <si>
    <t>Пион (Paeonia Belgravia BR 3-5 глазка)</t>
  </si>
  <si>
    <t>Пион (Paeonia Black Beauty BR 3-5 глазка)</t>
  </si>
  <si>
    <t>Пион (Paeonia Celebrity BR 3-5 глазка)</t>
  </si>
  <si>
    <t>Пион (Paeonia Christmas Velvet BR 3-5 глазка)</t>
  </si>
  <si>
    <t>Пион (Paeonia Coral Sunset BR 3-5 глазка)</t>
  </si>
  <si>
    <t xml:space="preserve">Пион (Paeonia Empire State BR 2-3 глазка) </t>
  </si>
  <si>
    <t>Пион (Paeonia Francoise Ortegat BR 3-5 глазка)</t>
  </si>
  <si>
    <t>Пион (Paeonia Henry Bockstoce BR 2-3 глазка)</t>
  </si>
  <si>
    <t>Пион (Paeonia Henry Bockstoce BR 3-5 глазка)</t>
  </si>
  <si>
    <t>Пион (Paeonia Inspector Lavergne BR 3-5 глазка)</t>
  </si>
  <si>
    <t>Пион (Paeonia Joker BR 3-5 глазка)</t>
  </si>
  <si>
    <t>Пион (Paeonia Kansas BR 2-3 глазка)</t>
  </si>
  <si>
    <t>Пион (Paeonia Miss America BR 3-5 глазка)</t>
  </si>
  <si>
    <t>Пион (Paeonia My Love BR 3-5 глазка)</t>
  </si>
  <si>
    <t>Пион (Paeonia Nick Shaylor BR 3-5 глазка)</t>
  </si>
  <si>
    <t>Пион (Paeonia Peter Brand BR 3-5 глазка)</t>
  </si>
  <si>
    <t>Пион (Paeonia Red Grace BR 3-5 глазка)</t>
  </si>
  <si>
    <t>Пион (Paeonia Sarah Bernhardt BR 2-3 глазка)</t>
  </si>
  <si>
    <t>Пион (Paeonia Shirley Temple BR 3-5 глазка)</t>
  </si>
  <si>
    <t xml:space="preserve">Пион (Paeonia Snow Supreme BR 2-3 глазка) </t>
  </si>
  <si>
    <t>Пион (Paeonia Top Hat BR 3-5 глазка)</t>
  </si>
  <si>
    <t>Пион (Paeonia White Cap BR 3-5 глазка)</t>
  </si>
  <si>
    <t>Пион гибридный (Paeonia hybrida Blushing Princess BR 3-5 eye)</t>
  </si>
  <si>
    <t>Пион гибридный (Paeonia hybrida Carol BR 3/5 eye)</t>
  </si>
  <si>
    <t xml:space="preserve">Пион гибридный (Paeonia hybrida Claire de Lune BR 2-3 eye) </t>
  </si>
  <si>
    <t>Пион гибридный (Paeonia hybrida Claire de Lune BR 3-5 глазка)</t>
  </si>
  <si>
    <t>Пион гибридный (Paeonia hybrida Command Performance BR 3/5 eye)</t>
  </si>
  <si>
    <t>Пион гибридный (Paeonia hybrida Command Performance BR 3-5 eye)</t>
  </si>
  <si>
    <t>Пион гибридный (Paeonia hybrida Coral Charm BR 2-3 eye)</t>
  </si>
  <si>
    <t>Пион гибридный (Paeonia hybrida Coral Sunset BR 3/5 eye)</t>
  </si>
  <si>
    <t>Пион гибридный (Paeonia hybrida Coral Sunset BR 3-5 eye)</t>
  </si>
  <si>
    <t>Пион гибридный (Paeonia hybrida Coral Supreme BR 3/5 eye)</t>
  </si>
  <si>
    <t>Пион гибридный (Paeonia hybrida Diana Parks BR 3-5 eye)</t>
  </si>
  <si>
    <t>Пион гибридный (Paeonia hybrida Henry Bockstoce BR 3/5 eye)</t>
  </si>
  <si>
    <t>Пион гибридный (Paeonia hybrida Lemon Chiffon BR 3-5 eye)</t>
  </si>
  <si>
    <t>Пион гибридный (Paeonia hybrida Lorelei BR 3-5 eye)</t>
  </si>
  <si>
    <t>Пион гибридный (Paeonia hybrida Mackanic Grand BR 3-5 eye)</t>
  </si>
  <si>
    <t>Пион гибридный (Paeonia hybrida Many Happy Returns BR 2-3 eye)</t>
  </si>
  <si>
    <t>Пион гибридный (Paeonia hybrida Many Happy Returns BR 3-5 eye)</t>
  </si>
  <si>
    <t>Пион гибридный (Paeonia hybrida Moon over Barrington BR 2/3 eye)</t>
  </si>
  <si>
    <t>Пион гибридный (Paeonia hybrida Paula Fay BR 3/5 eye)</t>
  </si>
  <si>
    <t>Пион гибридный (Paeonia hybrida Pink Hawaiian Coral BR 3/5 eye)</t>
  </si>
  <si>
    <t>Пион гибридный (Paeonia hybrida Red Charm BR 2-3 eye)</t>
  </si>
  <si>
    <t>Пион гибридный (Paeonia hybrida Red Charm BR 3/5 eye)</t>
  </si>
  <si>
    <t>Пион гибридный (Paeonia hybrida Red Grace BR 2-3 eye)</t>
  </si>
  <si>
    <t xml:space="preserve">Пион древовидный (Paeonia suffruticosa Black BR) </t>
  </si>
  <si>
    <t xml:space="preserve">Пион древовидный (Paeonia suffruticosa purple BR) </t>
  </si>
  <si>
    <t xml:space="preserve">Пион древовидный (Paeonia suffruticosa red BR) </t>
  </si>
  <si>
    <t xml:space="preserve">Пион древовидный (Paeonia suffruticosa White BR) </t>
  </si>
  <si>
    <t xml:space="preserve">Пион древовидный (Paeonia suffruticosa yellow BR) </t>
  </si>
  <si>
    <t>Пион Ито (Paeonia Itoh Bartzella BR 2-3 глазка)</t>
  </si>
  <si>
    <t>Пион Ито (Paeonia Itoh Bartzella BR 3-5 глазка)</t>
  </si>
  <si>
    <t>Пион Ито (Paeonia Itoh Border Charm BR 3-5 глазка)</t>
  </si>
  <si>
    <t xml:space="preserve">Пион Ито (Paeonia Itoh Canary Brilliants BR 3-5 глазка) </t>
  </si>
  <si>
    <t>Пион Ито (Paeonia Itoh Cora Louise BR 2-3 глазка)</t>
  </si>
  <si>
    <t>Пион Ито (Paeonia Itoh Cora Louise BR 3-5 глазка)</t>
  </si>
  <si>
    <t>Пион Ито (Paeonia Itoh Garden treasure BR 2-3 глазка)</t>
  </si>
  <si>
    <t>Пион Ито (Paeonia Itoh Julia Rose BR 3-5 глазка)</t>
  </si>
  <si>
    <t>Пион Ито (Paeonia Itoh Lemon Dream BR 3-5 глазка)</t>
  </si>
  <si>
    <t>Пион Ито (Paeonia Itoh Scarlet Heaven BR 3-5 глазка)</t>
  </si>
  <si>
    <t>Пион ито-гибрид (Paeonia Itoh-Hybrids Bartzella BR 2-3 eye)</t>
  </si>
  <si>
    <t>Пион ито-гибрид (Paeonia Itoh-Hybrids Bartzella BR 3-5 eye)</t>
  </si>
  <si>
    <t xml:space="preserve">Пион ито-гибрид (Paeonia Itoh-Hybrids Copper Kettle BR 3-5 eye) </t>
  </si>
  <si>
    <t>Пион ито-гибрид (Paeonia Itoh-Hybrids Going Bananas BR 3/5 eye)</t>
  </si>
  <si>
    <t>Пион ито-гибрид (Paeonia Itoh-Hybrids Hillary BR 3/5 eye)</t>
  </si>
  <si>
    <t>Пион ито-гибрид (Paeonia Itoh-Hybrids Joanna Marlene BR 3-5 eye)</t>
  </si>
  <si>
    <t>Пион ито-гибрид (Paeonia Itoh-Hybrids Julia Rose BR 2-3 eye)</t>
  </si>
  <si>
    <t xml:space="preserve">Пион ито-гибрид (Paeonia Itoh-Hybrids Juliska BR 2-3 eye) </t>
  </si>
  <si>
    <t>Пион ито-гибрид (Paeonia Itoh-Hybrids Lollipop BR 2-3 eye)</t>
  </si>
  <si>
    <t>Пион ито-гибрид (Paeonia Itoh-Hybrids Prairie Charm BR 3/5 eye)</t>
  </si>
  <si>
    <t>Пион ито-гибрид (Paeonia Itoh-Hybrids Singing In The Rain BR 3/5 eye)</t>
  </si>
  <si>
    <t>Пион ито-гибрид (Paeonia Itoh-Hybrids Yankee Doodle Dandee BR 3/5 eye)</t>
  </si>
  <si>
    <t>Пион ито-гибрид (Paeonia Itoh-Hybrids Yellow Crown BR 2-3 eye)</t>
  </si>
  <si>
    <t>Пион ито-гибрид (Paeonia Itoh-Hybrids Yellow Crown BR 3/5 eye)</t>
  </si>
  <si>
    <t>Пион молочноцветковый (Paeonia lactiflora Alertie BR 3/5 eye)</t>
  </si>
  <si>
    <t>Пион молочноцветковый (Paeonia lactiflora Alexander Fleming BR 3/5 eye)</t>
  </si>
  <si>
    <t>Пион молочноцветковый (Paeonia lactiflora Angel Cheeks BR 3/5 eye)</t>
  </si>
  <si>
    <t>Пион молочноцветковый (Paeonia lactiflora Blush Queen BR 3-5 eye)</t>
  </si>
  <si>
    <t>Пион молочноцветковый (Paeonia lactiflora Candy Stripe BR 3-5 глазка)</t>
  </si>
  <si>
    <t>Пион молочноцветковый (Paeonia lactiflora Catharina Fontijn BR 2-3 eye)</t>
  </si>
  <si>
    <t>Пион молочноцветковый (Paeonia lactiflora Charles White BR 3-5 глазка)</t>
  </si>
  <si>
    <t>Пион молочноцветковый (Paeonia lactiflora Dinner Plate BR 3/5 eye)</t>
  </si>
  <si>
    <t>Пион молочноцветковый (Paeonia lactiflora Do Tell BR 2-3 eye)</t>
  </si>
  <si>
    <t>Пион молочноцветковый (Paeonia lactiflora Do Tell BR 3-5 eye)</t>
  </si>
  <si>
    <t>Пион молочноцветковый (Paeonia lactiflora Duchesse de Nemours BR 2-3 eye)</t>
  </si>
  <si>
    <t>Пион молочноцветковый (Paeonia lactiflora Duchesse de Nemours BR 3/5 eye)</t>
  </si>
  <si>
    <t>Пион молочноцветковый (Paeonia lactiflora Elsa Sass BR 3/5 eye)</t>
  </si>
  <si>
    <t xml:space="preserve">Пион молочноцветковый (Paeonia lactiflora Emma Klehm BR 2-3 eye) </t>
  </si>
  <si>
    <t>Пион молочноцветковый (Paeonia lactiflora Etched Salmon BR 2-3 eye)</t>
  </si>
  <si>
    <t>Пион молочноцветковый (Paeonia lactiflora Felix Crousse BR 3/5 eye)</t>
  </si>
  <si>
    <t>Пион молочноцветковый (Paeonia lactiflora Festiva Maxima BR 3/5 eye)</t>
  </si>
  <si>
    <t>Пион молочноцветковый (Paeonia lactiflora Florence Nicholls BR 3/5 eye)</t>
  </si>
  <si>
    <t>Пион молочноцветковый (Paeonia lactiflora Gay Paree BR 3/5 eye)</t>
  </si>
  <si>
    <t>Пион молочноцветковый (Paeonia lactiflora Gilbert Barthelot BR 2-3 eye)</t>
  </si>
  <si>
    <t>Пион молочноцветковый (Paeonia lactiflora Green Lotus BR 2-3 eye)</t>
  </si>
  <si>
    <t xml:space="preserve">Пион молочноцветковый (Paeonia lactiflora Highlight BR 3-5 eye) </t>
  </si>
  <si>
    <t>Пион молочноцветковый (Paeonia lactiflora Immaculee BR 2-3 eye)</t>
  </si>
  <si>
    <t>Пион молочноцветковый (Paeonia lactiflora Inspecteur Lavergne BR 3/5 eye)</t>
  </si>
  <si>
    <t>Пион молочноцветковый (Paeonia lactiflora Jacorma BR 3/5 eye)</t>
  </si>
  <si>
    <t>Пион молочноцветковый (Paeonia lactiflora Jadwiga BR 3/5 eye)</t>
  </si>
  <si>
    <t>Пион молочноцветковый (Paeonia lactiflora Kansas BR 3/5 eye)</t>
  </si>
  <si>
    <t xml:space="preserve">Пион молочноцветковый (Paeonia lactiflora Kings Day BR 3-5 глазка) </t>
  </si>
  <si>
    <t xml:space="preserve">Пион молочноцветковый (Paeonia lactiflora Koningin Wilhelmina BR 2-3 eye) </t>
  </si>
  <si>
    <t>Пион молочноцветковый (Paeonia lactiflora Krinkled White BR 3/5 eye)</t>
  </si>
  <si>
    <t xml:space="preserve">Пион молочноцветковый (Paeonia lactiflora Lady Alexandra Duff BR 2-3 eye) </t>
  </si>
  <si>
    <t>Пион молочноцветковый (Paeonia lactiflora Lady Anna BR 3/5 eye)</t>
  </si>
  <si>
    <t>Пион молочноцветковый (Paeonia lactiflora Lancaster Imp BR 3-5 глазка)</t>
  </si>
  <si>
    <t xml:space="preserve">Пион молочноцветковый (Paeonia lactiflora Laura Dessert BR 2-3 eye) </t>
  </si>
  <si>
    <t>Пион молочноцветковый (Paeonia lactiflora Madame Claude Tain BR 3/5 eye)</t>
  </si>
  <si>
    <t>Пион молочноцветковый (Paeonia lactiflora Miss America BR 2-3 eye)</t>
  </si>
  <si>
    <t>Пион молочноцветковый (Paeonia lactiflora Miss America BR 3-5 eye)</t>
  </si>
  <si>
    <t>Пион молочноцветковый (Paeonia lactiflora Monsieur Jules Elie BR 2-3 eye)</t>
  </si>
  <si>
    <t>Пион молочноцветковый (Paeonia lactiflora Mother's Choice BR 2-3 eye)</t>
  </si>
  <si>
    <t>Пион молочноцветковый (Paeonia lactiflora Mothers Choice BR 3/5 eye)</t>
  </si>
  <si>
    <t>Пион молочноцветковый (Paeonia lactiflora Myrtle Gentry BR 3/5 eye)</t>
  </si>
  <si>
    <t xml:space="preserve">Пион молочноцветковый (Paeonia lactiflora Peaches and Cream BR 2-3 eye) </t>
  </si>
  <si>
    <t>Пион молочноцветковый (Paeonia lactiflora Pecher BR 3/5 eye)</t>
  </si>
  <si>
    <t>Пион молочноцветковый (Paeonia lactiflora Peter Brand BR 2-3 eye)</t>
  </si>
  <si>
    <t>Пион молочноцветковый (Paeonia lactiflora Pink Charmer BR 3-5 eye)</t>
  </si>
  <si>
    <t xml:space="preserve">Пион молочноцветковый (Paeonia lactiflora Pink Giant BR 2-3 eye) </t>
  </si>
  <si>
    <t>Пион молочноцветковый (Paeonia lactiflora Primevere BR 2-3 eye)</t>
  </si>
  <si>
    <t>Пион молочноцветковый (Paeonia lactiflora Raspberry Sundae BR 2-3 eye)</t>
  </si>
  <si>
    <t xml:space="preserve">Пион молочноцветковый (Paeonia lactiflora Red Magic BR 2-3 eye) </t>
  </si>
  <si>
    <t>Пион молочноцветковый (Paeonia lactiflora Sarah Bernhardt BR 2-3 eye)</t>
  </si>
  <si>
    <t>Пион молочноцветковый (Paeonia lactiflora Sarah Bernhardt BR 3/5 eye)</t>
  </si>
  <si>
    <t>Пион молочноцветковый (Paeonia lactiflora Shirley Temple BR 3/5 eye)</t>
  </si>
  <si>
    <t>Пион молочноцветковый (Paeonia lactiflora Solange BR 3/5 eye)</t>
  </si>
  <si>
    <t>Пион молочноцветковый (Paeonia lactiflora Sorbet BR 3/5 eye)</t>
  </si>
  <si>
    <t>Пион молочноцветковый (Paeonia lactiflora Top Brass BR 3/5 eye)</t>
  </si>
  <si>
    <t>Пион молочноцветковый (Paeonia lactiflora Victoire de la Marne BR 2-3 eye)</t>
  </si>
  <si>
    <t>Пион молочноцветковый (Paeonia lactiflora Vogue BR 3/5 eye)</t>
  </si>
  <si>
    <t>Пион молочноцветковый (Paeonia lactiflora White Cap BR 2-3 eye)</t>
  </si>
  <si>
    <t>Пион молочноцветковый (Paeonia lactiflora White Cap BR 3-5 eye)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</si>
</sst>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0.0000"/>
    <numFmt numFmtId="166" formatCode="_-* #,##0.00\ [$€-1]_-;\-* #,##0.00\ [$€-1]_-;_-* &quot;-&quot;??\ [$€-1]_-;_-@_-"/>
    <numFmt numFmtId="167" formatCode="0.000"/>
    <numFmt numFmtId="168" formatCode="#,##0.000"/>
  </numFmts>
  <fonts count="7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rgb="FF02392F"/>
      <name val="Calibri"/>
      <family val="2"/>
      <charset val="204"/>
      <scheme val="minor"/>
    </font>
    <font>
      <b/>
      <sz val="22"/>
      <color rgb="FF02392F"/>
      <name val="Arial"/>
      <family val="2"/>
    </font>
    <font>
      <b/>
      <sz val="22"/>
      <color rgb="FF02392F"/>
      <name val="Arial"/>
      <family val="2"/>
      <charset val="204"/>
    </font>
    <font>
      <sz val="22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Arial"/>
      <family val="2"/>
    </font>
    <font>
      <u/>
      <sz val="11"/>
      <color theme="1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0.5"/>
      <color theme="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4"/>
      <name val="Arial"/>
      <family val="2"/>
      <charset val="204"/>
    </font>
    <font>
      <sz val="10.5"/>
      <color theme="1"/>
      <name val="Arial"/>
      <family val="2"/>
      <charset val="204"/>
    </font>
    <font>
      <sz val="10.5"/>
      <name val="Arial"/>
      <family val="2"/>
      <charset val="204"/>
    </font>
    <font>
      <u/>
      <sz val="10"/>
      <color rgb="FF0070C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.5"/>
      <color theme="1"/>
      <name val="Arial"/>
      <family val="2"/>
    </font>
    <font>
      <sz val="9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name val="Arial"/>
      <family val="2"/>
      <charset val="204"/>
    </font>
    <font>
      <b/>
      <sz val="10.5"/>
      <name val="Arial"/>
      <family val="2"/>
      <charset val="204"/>
    </font>
    <font>
      <sz val="10.5"/>
      <color theme="2" tint="-0.499984740745262"/>
      <name val="Arial"/>
      <family val="2"/>
      <charset val="204"/>
    </font>
    <font>
      <b/>
      <sz val="9"/>
      <color theme="9" tint="-0.249977111117893"/>
      <name val="Arial"/>
      <family val="2"/>
      <charset val="204"/>
    </font>
    <font>
      <sz val="11"/>
      <color theme="0" tint="-0.499984740745262"/>
      <name val="Calibri"/>
      <family val="2"/>
      <scheme val="minor"/>
    </font>
    <font>
      <sz val="10.5"/>
      <color theme="0" tint="-0.499984740745262"/>
      <name val="Arial"/>
      <family val="2"/>
      <charset val="204"/>
    </font>
    <font>
      <u/>
      <sz val="10"/>
      <color theme="0" tint="-0.499984740745262"/>
      <name val="Calibri"/>
      <family val="2"/>
      <charset val="204"/>
      <scheme val="minor"/>
    </font>
    <font>
      <sz val="10.5"/>
      <color theme="0" tint="-0.499984740745262"/>
      <name val="Arial"/>
      <family val="2"/>
    </font>
    <font>
      <b/>
      <sz val="10.5"/>
      <color theme="0" tint="-0.499984740745262"/>
      <name val="Arial"/>
      <family val="2"/>
      <charset val="204"/>
    </font>
    <font>
      <b/>
      <sz val="10.5"/>
      <color theme="0" tint="-0.499984740745262"/>
      <name val="Arial"/>
      <family val="2"/>
    </font>
    <font>
      <b/>
      <sz val="9"/>
      <color theme="0" tint="-0.499984740745262"/>
      <name val="Arial"/>
      <family val="2"/>
      <charset val="204"/>
    </font>
    <font>
      <b/>
      <sz val="10.5"/>
      <color rgb="FFFF0000"/>
      <name val="Arial"/>
      <family val="2"/>
      <charset val="204"/>
    </font>
    <font>
      <sz val="9"/>
      <name val="Arial"/>
      <family val="2"/>
    </font>
    <font>
      <sz val="11"/>
      <color theme="0"/>
      <name val="Arial"/>
      <family val="2"/>
    </font>
    <font>
      <sz val="11"/>
      <name val="Calibri"/>
      <family val="2"/>
      <scheme val="minor"/>
    </font>
    <font>
      <sz val="10"/>
      <color theme="0" tint="-0.499984740745262"/>
      <name val="Arial"/>
      <family val="2"/>
      <charset val="204"/>
    </font>
    <font>
      <sz val="9"/>
      <color theme="0" tint="-0.499984740745262"/>
      <name val="Arial"/>
      <family val="2"/>
    </font>
    <font>
      <sz val="8"/>
      <color indexed="59"/>
      <name val="Arial"/>
      <family val="2"/>
    </font>
    <font>
      <sz val="8"/>
      <color indexed="8"/>
      <name val="Arial"/>
      <family val="2"/>
    </font>
    <font>
      <u/>
      <sz val="10"/>
      <name val="Calibri"/>
      <family val="2"/>
      <charset val="204"/>
      <scheme val="minor"/>
    </font>
    <font>
      <b/>
      <sz val="9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B953"/>
        <bgColor indexed="64"/>
      </patternFill>
    </fill>
    <fill>
      <patternFill patternType="solid">
        <fgColor rgb="FFFF8184"/>
        <bgColor indexed="64"/>
      </patternFill>
    </fill>
    <fill>
      <patternFill patternType="solid">
        <fgColor rgb="FFC78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3505"/>
        <bgColor indexed="64"/>
      </patternFill>
    </fill>
    <fill>
      <patternFill patternType="solid">
        <fgColor rgb="FFFFAFE4"/>
        <bgColor indexed="64"/>
      </patternFill>
    </fill>
    <fill>
      <patternFill patternType="solid">
        <fgColor rgb="FFFF93C9"/>
        <bgColor indexed="64"/>
      </patternFill>
    </fill>
    <fill>
      <patternFill patternType="solid">
        <fgColor rgb="FFFFE1F0"/>
        <bgColor indexed="64"/>
      </patternFill>
    </fill>
    <fill>
      <patternFill patternType="solid">
        <fgColor rgb="FFFFFFF7"/>
        <bgColor indexed="64"/>
      </patternFill>
    </fill>
    <fill>
      <gradientFill degree="225">
        <stop position="0">
          <color theme="0"/>
        </stop>
        <stop position="1">
          <color rgb="FFFF6699"/>
        </stop>
      </gradient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10">
    <xf numFmtId="0" fontId="0" fillId="0" borderId="0"/>
    <xf numFmtId="0" fontId="3" fillId="0" borderId="0"/>
    <xf numFmtId="0" fontId="1" fillId="0" borderId="0"/>
    <xf numFmtId="0" fontId="12" fillId="0" borderId="0" applyNumberFormat="0" applyFill="0" applyBorder="0" applyAlignment="0" applyProtection="0"/>
    <xf numFmtId="0" fontId="14" fillId="0" borderId="0"/>
    <xf numFmtId="0" fontId="18" fillId="0" borderId="0"/>
    <xf numFmtId="0" fontId="20" fillId="0" borderId="0"/>
    <xf numFmtId="0" fontId="14" fillId="0" borderId="0"/>
    <xf numFmtId="0" fontId="1" fillId="0" borderId="0"/>
    <xf numFmtId="0" fontId="20" fillId="0" borderId="0"/>
  </cellStyleXfs>
  <cellXfs count="215">
    <xf numFmtId="0" fontId="0" fillId="0" borderId="0" xfId="0"/>
    <xf numFmtId="0" fontId="4" fillId="0" borderId="0" xfId="1" applyFont="1" applyFill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4" fillId="0" borderId="0" xfId="1" applyFont="1" applyFill="1" applyBorder="1" applyProtection="1">
      <protection locked="0"/>
    </xf>
    <xf numFmtId="0" fontId="10" fillId="0" borderId="0" xfId="0" applyFont="1" applyFill="1" applyAlignment="1" applyProtection="1">
      <alignment horizontal="right" vertical="center" indent="1"/>
      <protection locked="0"/>
    </xf>
    <xf numFmtId="0" fontId="19" fillId="0" borderId="0" xfId="5" applyFont="1" applyFill="1" applyBorder="1" applyAlignment="1" applyProtection="1">
      <alignment horizontal="left" vertical="center" indent="1"/>
      <protection locked="0"/>
    </xf>
    <xf numFmtId="0" fontId="19" fillId="0" borderId="0" xfId="5" applyFont="1" applyFill="1" applyBorder="1" applyAlignment="1" applyProtection="1">
      <alignment horizontal="left" vertical="center"/>
      <protection locked="0"/>
    </xf>
    <xf numFmtId="0" fontId="19" fillId="0" borderId="0" xfId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 applyProtection="1">
      <alignment horizontal="center" vertical="center"/>
      <protection locked="0"/>
    </xf>
    <xf numFmtId="0" fontId="22" fillId="0" borderId="0" xfId="1" applyFont="1" applyFill="1" applyBorder="1" applyAlignment="1" applyProtection="1">
      <alignment horizontal="right" vertical="center"/>
      <protection locked="0"/>
    </xf>
    <xf numFmtId="0" fontId="27" fillId="3" borderId="1" xfId="0" applyFont="1" applyFill="1" applyBorder="1" applyAlignment="1" applyProtection="1">
      <alignment vertical="top" wrapText="1"/>
      <protection locked="0"/>
    </xf>
    <xf numFmtId="0" fontId="27" fillId="3" borderId="1" xfId="0" applyFont="1" applyFill="1" applyBorder="1" applyAlignment="1" applyProtection="1">
      <alignment horizontal="center" vertical="top" wrapText="1"/>
      <protection locked="0"/>
    </xf>
    <xf numFmtId="1" fontId="27" fillId="3" borderId="1" xfId="7" applyNumberFormat="1" applyFont="1" applyFill="1" applyBorder="1" applyAlignment="1" applyProtection="1">
      <alignment horizontal="center" vertical="top" wrapText="1"/>
      <protection locked="0"/>
    </xf>
    <xf numFmtId="0" fontId="35" fillId="0" borderId="0" xfId="7" applyFont="1" applyProtection="1">
      <protection locked="0"/>
    </xf>
    <xf numFmtId="0" fontId="0" fillId="0" borderId="4" xfId="0" applyFill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Fill="1" applyBorder="1"/>
    <xf numFmtId="0" fontId="0" fillId="0" borderId="8" xfId="0" applyBorder="1"/>
    <xf numFmtId="0" fontId="36" fillId="0" borderId="7" xfId="0" applyFont="1" applyFill="1" applyBorder="1"/>
    <xf numFmtId="0" fontId="36" fillId="0" borderId="0" xfId="0" applyFont="1" applyFill="1" applyBorder="1"/>
    <xf numFmtId="0" fontId="37" fillId="0" borderId="0" xfId="0" applyFont="1" applyBorder="1"/>
    <xf numFmtId="0" fontId="37" fillId="0" borderId="8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7" xfId="0" applyFont="1" applyFill="1" applyBorder="1"/>
    <xf numFmtId="0" fontId="40" fillId="15" borderId="7" xfId="0" applyFont="1" applyFill="1" applyBorder="1" applyAlignment="1">
      <alignment horizontal="right"/>
    </xf>
    <xf numFmtId="0" fontId="40" fillId="0" borderId="0" xfId="0" applyFont="1" applyBorder="1"/>
    <xf numFmtId="0" fontId="41" fillId="0" borderId="0" xfId="0" applyFont="1" applyBorder="1"/>
    <xf numFmtId="0" fontId="41" fillId="0" borderId="8" xfId="0" applyFont="1" applyBorder="1"/>
    <xf numFmtId="0" fontId="42" fillId="15" borderId="7" xfId="0" applyFont="1" applyFill="1" applyBorder="1" applyAlignment="1">
      <alignment horizontal="left"/>
    </xf>
    <xf numFmtId="0" fontId="44" fillId="0" borderId="0" xfId="0" applyFont="1" applyBorder="1"/>
    <xf numFmtId="0" fontId="45" fillId="0" borderId="0" xfId="0" applyFont="1" applyBorder="1"/>
    <xf numFmtId="0" fontId="42" fillId="0" borderId="0" xfId="0" applyFont="1" applyBorder="1" applyAlignment="1">
      <alignment horizontal="left"/>
    </xf>
    <xf numFmtId="0" fontId="46" fillId="0" borderId="0" xfId="0" applyFont="1" applyBorder="1"/>
    <xf numFmtId="0" fontId="46" fillId="0" borderId="8" xfId="0" applyFont="1" applyBorder="1"/>
    <xf numFmtId="0" fontId="45" fillId="15" borderId="7" xfId="0" applyFont="1" applyFill="1" applyBorder="1" applyAlignment="1"/>
    <xf numFmtId="0" fontId="47" fillId="0" borderId="0" xfId="0" applyFont="1" applyBorder="1" applyAlignment="1">
      <alignment horizontal="left" indent="2"/>
    </xf>
    <xf numFmtId="0" fontId="45" fillId="0" borderId="0" xfId="0" applyFont="1" applyBorder="1" applyAlignment="1"/>
    <xf numFmtId="0" fontId="48" fillId="0" borderId="0" xfId="0" applyFont="1" applyBorder="1" applyAlignment="1">
      <alignment horizontal="right"/>
    </xf>
    <xf numFmtId="0" fontId="47" fillId="0" borderId="0" xfId="0" applyFont="1" applyBorder="1" applyAlignment="1">
      <alignment horizontal="left"/>
    </xf>
    <xf numFmtId="0" fontId="46" fillId="0" borderId="0" xfId="0" applyFont="1" applyBorder="1" applyAlignment="1"/>
    <xf numFmtId="0" fontId="46" fillId="0" borderId="8" xfId="0" applyFont="1" applyBorder="1" applyAlignment="1"/>
    <xf numFmtId="0" fontId="49" fillId="0" borderId="0" xfId="0" applyFont="1" applyBorder="1" applyAlignment="1">
      <alignment vertical="center"/>
    </xf>
    <xf numFmtId="0" fontId="50" fillId="15" borderId="7" xfId="0" applyFont="1" applyFill="1" applyBorder="1"/>
    <xf numFmtId="0" fontId="50" fillId="0" borderId="0" xfId="0" applyFont="1" applyBorder="1"/>
    <xf numFmtId="0" fontId="0" fillId="0" borderId="0" xfId="0" applyFont="1" applyBorder="1"/>
    <xf numFmtId="0" fontId="0" fillId="0" borderId="8" xfId="0" applyFont="1" applyBorder="1"/>
    <xf numFmtId="0" fontId="0" fillId="0" borderId="0" xfId="0" applyBorder="1" applyAlignment="1"/>
    <xf numFmtId="0" fontId="0" fillId="15" borderId="7" xfId="0" applyFill="1" applyBorder="1"/>
    <xf numFmtId="0" fontId="41" fillId="15" borderId="7" xfId="0" applyFont="1" applyFill="1" applyBorder="1" applyAlignment="1">
      <alignment horizontal="right"/>
    </xf>
    <xf numFmtId="0" fontId="51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8" xfId="0" applyFont="1" applyBorder="1"/>
    <xf numFmtId="0" fontId="41" fillId="15" borderId="7" xfId="0" applyFont="1" applyFill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47" fillId="0" borderId="0" xfId="0" applyFont="1" applyBorder="1" applyAlignment="1">
      <alignment horizontal="left" vertical="top" wrapText="1" indent="2"/>
    </xf>
    <xf numFmtId="0" fontId="52" fillId="0" borderId="0" xfId="4" applyFont="1" applyBorder="1" applyAlignment="1">
      <alignment horizontal="left" vertical="top" wrapText="1"/>
    </xf>
    <xf numFmtId="0" fontId="0" fillId="0" borderId="9" xfId="0" applyFill="1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31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0" xfId="1" applyFont="1" applyFill="1" applyBorder="1" applyAlignment="1" applyProtection="1">
      <alignment horizontal="left"/>
      <protection locked="0"/>
    </xf>
    <xf numFmtId="0" fontId="4" fillId="0" borderId="0" xfId="1" applyFont="1" applyFill="1" applyBorder="1" applyAlignment="1" applyProtection="1">
      <alignment horizontal="center"/>
      <protection locked="0"/>
    </xf>
    <xf numFmtId="2" fontId="4" fillId="0" borderId="0" xfId="1" applyNumberFormat="1" applyFont="1" applyFill="1" applyBorder="1" applyAlignment="1" applyProtection="1">
      <protection locked="0"/>
    </xf>
    <xf numFmtId="49" fontId="4" fillId="0" borderId="0" xfId="1" applyNumberFormat="1" applyFont="1" applyFill="1" applyBorder="1" applyAlignment="1" applyProtection="1">
      <alignment horizontal="center"/>
      <protection locked="0"/>
    </xf>
    <xf numFmtId="2" fontId="4" fillId="0" borderId="0" xfId="1" applyNumberFormat="1" applyFont="1" applyFill="1" applyBorder="1" applyProtection="1">
      <protection locked="0"/>
    </xf>
    <xf numFmtId="0" fontId="4" fillId="0" borderId="0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2" fontId="8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horizontal="left" vertical="center" indent="1"/>
      <protection locked="0"/>
    </xf>
    <xf numFmtId="0" fontId="9" fillId="0" borderId="0" xfId="1" applyFont="1" applyFill="1" applyBorder="1" applyAlignment="1" applyProtection="1">
      <alignment horizontal="left" vertical="center"/>
      <protection locked="0"/>
    </xf>
    <xf numFmtId="2" fontId="8" fillId="0" borderId="0" xfId="1" applyNumberFormat="1" applyFont="1" applyFill="1" applyBorder="1" applyAlignment="1" applyProtection="1">
      <alignment horizontal="center"/>
      <protection locked="0"/>
    </xf>
    <xf numFmtId="0" fontId="11" fillId="0" borderId="0" xfId="1" applyFont="1" applyFill="1" applyBorder="1" applyProtection="1">
      <protection locked="0"/>
    </xf>
    <xf numFmtId="0" fontId="4" fillId="2" borderId="0" xfId="1" applyFont="1" applyFill="1" applyBorder="1" applyProtection="1">
      <protection locked="0"/>
    </xf>
    <xf numFmtId="49" fontId="4" fillId="0" borderId="0" xfId="1" applyNumberFormat="1" applyFont="1" applyFill="1" applyBorder="1" applyAlignment="1" applyProtection="1">
      <alignment horizontal="center" vertical="center"/>
      <protection locked="0"/>
    </xf>
    <xf numFmtId="1" fontId="2" fillId="3" borderId="1" xfId="4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Border="1" applyAlignment="1" applyProtection="1">
      <alignment horizontal="left" vertical="center" indent="1"/>
      <protection locked="0"/>
    </xf>
    <xf numFmtId="0" fontId="15" fillId="0" borderId="0" xfId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Border="1" applyAlignment="1" applyProtection="1">
      <alignment horizontal="left" vertical="center"/>
      <protection locked="0"/>
    </xf>
    <xf numFmtId="49" fontId="15" fillId="0" borderId="0" xfId="1" applyNumberFormat="1" applyFont="1" applyFill="1" applyBorder="1" applyAlignment="1" applyProtection="1">
      <alignment horizontal="center" vertical="center"/>
      <protection locked="0"/>
    </xf>
    <xf numFmtId="2" fontId="4" fillId="0" borderId="0" xfId="1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horizontal="left" vertical="center" indent="1"/>
      <protection locked="0"/>
    </xf>
    <xf numFmtId="0" fontId="22" fillId="0" borderId="0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 vertical="center"/>
      <protection locked="0"/>
    </xf>
    <xf numFmtId="165" fontId="4" fillId="0" borderId="0" xfId="1" applyNumberFormat="1" applyFont="1" applyFill="1" applyBorder="1" applyProtection="1">
      <protection locked="0"/>
    </xf>
    <xf numFmtId="0" fontId="4" fillId="0" borderId="0" xfId="1" applyFont="1" applyFill="1" applyBorder="1" applyAlignment="1" applyProtection="1">
      <alignment horizontal="right"/>
      <protection locked="0"/>
    </xf>
    <xf numFmtId="0" fontId="24" fillId="0" borderId="0" xfId="1" applyFont="1" applyFill="1" applyBorder="1" applyAlignment="1" applyProtection="1">
      <alignment horizontal="left" vertical="center"/>
      <protection locked="0"/>
    </xf>
    <xf numFmtId="0" fontId="19" fillId="0" borderId="0" xfId="1" applyFont="1" applyFill="1" applyBorder="1" applyAlignment="1" applyProtection="1">
      <alignment horizontal="left" vertical="center"/>
      <protection locked="0"/>
    </xf>
    <xf numFmtId="166" fontId="4" fillId="0" borderId="0" xfId="1" applyNumberFormat="1" applyFont="1" applyFill="1" applyBorder="1" applyProtection="1">
      <protection locked="0"/>
    </xf>
    <xf numFmtId="2" fontId="22" fillId="0" borderId="0" xfId="1" applyNumberFormat="1" applyFont="1" applyFill="1" applyBorder="1" applyAlignment="1" applyProtection="1">
      <alignment horizontal="center"/>
      <protection locked="0"/>
    </xf>
    <xf numFmtId="0" fontId="25" fillId="0" borderId="0" xfId="1" applyFont="1" applyFill="1" applyBorder="1" applyProtection="1">
      <protection locked="0"/>
    </xf>
    <xf numFmtId="0" fontId="3" fillId="0" borderId="0" xfId="1" applyFill="1" applyAlignment="1" applyProtection="1">
      <alignment horizontal="left"/>
      <protection locked="0"/>
    </xf>
    <xf numFmtId="0" fontId="3" fillId="0" borderId="0" xfId="1" applyFill="1" applyProtection="1">
      <protection locked="0"/>
    </xf>
    <xf numFmtId="0" fontId="3" fillId="0" borderId="0" xfId="1" applyFill="1" applyAlignment="1" applyProtection="1">
      <alignment horizontal="center"/>
      <protection locked="0"/>
    </xf>
    <xf numFmtId="49" fontId="3" fillId="0" borderId="0" xfId="1" applyNumberFormat="1" applyFill="1" applyAlignment="1" applyProtection="1">
      <alignment horizontal="center"/>
      <protection locked="0"/>
    </xf>
    <xf numFmtId="2" fontId="3" fillId="0" borderId="0" xfId="1" applyNumberFormat="1" applyFill="1" applyProtection="1">
      <protection locked="0"/>
    </xf>
    <xf numFmtId="0" fontId="3" fillId="0" borderId="0" xfId="1" applyFill="1" applyAlignment="1" applyProtection="1">
      <alignment horizontal="left" vertical="top"/>
      <protection locked="0"/>
    </xf>
    <xf numFmtId="0" fontId="3" fillId="0" borderId="0" xfId="1" applyFill="1" applyAlignment="1" applyProtection="1">
      <alignment vertical="top"/>
      <protection locked="0"/>
    </xf>
    <xf numFmtId="0" fontId="3" fillId="0" borderId="0" xfId="1" applyFill="1" applyAlignment="1" applyProtection="1">
      <alignment horizontal="left" vertical="center"/>
      <protection locked="0"/>
    </xf>
    <xf numFmtId="0" fontId="31" fillId="0" borderId="1" xfId="1" applyFont="1" applyFill="1" applyBorder="1" applyAlignment="1" applyProtection="1">
      <alignment vertical="center"/>
      <protection locked="0"/>
    </xf>
    <xf numFmtId="0" fontId="32" fillId="0" borderId="1" xfId="3" applyFont="1" applyFill="1" applyBorder="1" applyAlignment="1" applyProtection="1">
      <alignment horizontal="center" vertical="top"/>
      <protection locked="0"/>
    </xf>
    <xf numFmtId="0" fontId="27" fillId="0" borderId="1" xfId="0" applyFont="1" applyFill="1" applyBorder="1" applyAlignment="1" applyProtection="1">
      <alignment horizontal="left" vertical="center" indent="1"/>
      <protection locked="0"/>
    </xf>
    <xf numFmtId="0" fontId="53" fillId="0" borderId="1" xfId="0" applyFont="1" applyFill="1" applyBorder="1" applyAlignment="1" applyProtection="1">
      <alignment horizontal="left" vertical="center" indent="1"/>
      <protection locked="0"/>
    </xf>
    <xf numFmtId="49" fontId="27" fillId="0" borderId="1" xfId="0" applyNumberFormat="1" applyFont="1" applyFill="1" applyBorder="1" applyAlignment="1" applyProtection="1">
      <alignment horizontal="center" vertical="center"/>
      <protection locked="0"/>
    </xf>
    <xf numFmtId="0" fontId="27" fillId="0" borderId="1" xfId="1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3" fillId="0" borderId="0" xfId="1" applyFill="1" applyAlignment="1" applyProtection="1">
      <alignment vertical="center"/>
      <protection locked="0"/>
    </xf>
    <xf numFmtId="0" fontId="31" fillId="8" borderId="1" xfId="1" applyFont="1" applyFill="1" applyBorder="1" applyAlignment="1" applyProtection="1">
      <alignment vertical="center"/>
      <protection locked="0"/>
    </xf>
    <xf numFmtId="0" fontId="31" fillId="9" borderId="1" xfId="1" applyFont="1" applyFill="1" applyBorder="1" applyAlignment="1" applyProtection="1">
      <alignment vertical="center"/>
      <protection locked="0"/>
    </xf>
    <xf numFmtId="0" fontId="31" fillId="10" borderId="1" xfId="1" applyFont="1" applyFill="1" applyBorder="1" applyAlignment="1" applyProtection="1">
      <alignment vertical="center"/>
      <protection locked="0"/>
    </xf>
    <xf numFmtId="0" fontId="31" fillId="11" borderId="1" xfId="1" applyFont="1" applyFill="1" applyBorder="1" applyAlignment="1" applyProtection="1">
      <alignment vertical="center"/>
      <protection locked="0"/>
    </xf>
    <xf numFmtId="0" fontId="31" fillId="12" borderId="1" xfId="1" applyFont="1" applyFill="1" applyBorder="1" applyAlignment="1" applyProtection="1">
      <alignment vertical="center"/>
      <protection locked="0"/>
    </xf>
    <xf numFmtId="0" fontId="31" fillId="13" borderId="1" xfId="1" applyFont="1" applyFill="1" applyBorder="1" applyAlignment="1" applyProtection="1">
      <alignment vertical="center"/>
      <protection locked="0"/>
    </xf>
    <xf numFmtId="0" fontId="30" fillId="3" borderId="1" xfId="0" applyFont="1" applyFill="1" applyBorder="1" applyAlignment="1" applyProtection="1">
      <alignment vertical="center"/>
      <protection locked="0"/>
    </xf>
    <xf numFmtId="0" fontId="30" fillId="3" borderId="1" xfId="0" applyFont="1" applyFill="1" applyBorder="1" applyAlignment="1" applyProtection="1">
      <alignment horizontal="center" vertical="center"/>
      <protection locked="0"/>
    </xf>
    <xf numFmtId="0" fontId="30" fillId="3" borderId="1" xfId="1" applyFont="1" applyFill="1" applyBorder="1" applyAlignment="1" applyProtection="1">
      <alignment vertical="center"/>
      <protection locked="0"/>
    </xf>
    <xf numFmtId="0" fontId="33" fillId="3" borderId="1" xfId="3" applyFont="1" applyFill="1" applyBorder="1" applyAlignment="1" applyProtection="1">
      <alignment horizontal="center" vertical="top"/>
      <protection locked="0"/>
    </xf>
    <xf numFmtId="0" fontId="26" fillId="3" borderId="1" xfId="0" applyFont="1" applyFill="1" applyBorder="1" applyAlignment="1" applyProtection="1">
      <alignment horizontal="left" vertical="center" indent="1"/>
      <protection locked="0"/>
    </xf>
    <xf numFmtId="49" fontId="26" fillId="3" borderId="1" xfId="0" applyNumberFormat="1" applyFont="1" applyFill="1" applyBorder="1" applyAlignment="1" applyProtection="1">
      <alignment horizontal="center" vertical="center"/>
      <protection locked="0"/>
    </xf>
    <xf numFmtId="0" fontId="26" fillId="3" borderId="1" xfId="1" applyFont="1" applyFill="1" applyBorder="1" applyAlignment="1" applyProtection="1">
      <alignment horizontal="center" vertical="center"/>
      <protection locked="0"/>
    </xf>
    <xf numFmtId="0" fontId="34" fillId="3" borderId="1" xfId="1" applyFont="1" applyFill="1" applyBorder="1" applyAlignment="1" applyProtection="1">
      <alignment horizontal="center" vertical="center"/>
      <protection locked="0"/>
    </xf>
    <xf numFmtId="0" fontId="28" fillId="3" borderId="1" xfId="1" applyFont="1" applyFill="1" applyBorder="1" applyAlignment="1" applyProtection="1">
      <alignment horizontal="center" vertical="center"/>
      <protection locked="0"/>
    </xf>
    <xf numFmtId="166" fontId="26" fillId="3" borderId="1" xfId="1" applyNumberFormat="1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top" wrapText="1"/>
    </xf>
    <xf numFmtId="0" fontId="26" fillId="3" borderId="1" xfId="0" applyFont="1" applyFill="1" applyBorder="1" applyAlignment="1" applyProtection="1">
      <alignment horizontal="center" vertical="top" wrapText="1"/>
    </xf>
    <xf numFmtId="0" fontId="27" fillId="3" borderId="1" xfId="0" applyFont="1" applyFill="1" applyBorder="1" applyAlignment="1" applyProtection="1">
      <alignment vertical="top" wrapText="1"/>
    </xf>
    <xf numFmtId="0" fontId="30" fillId="0" borderId="1" xfId="0" applyFont="1" applyFill="1" applyBorder="1" applyAlignment="1" applyProtection="1">
      <alignment vertical="center"/>
    </xf>
    <xf numFmtId="0" fontId="30" fillId="0" borderId="1" xfId="0" applyFont="1" applyFill="1" applyBorder="1" applyAlignment="1" applyProtection="1">
      <alignment horizontal="center" vertical="center"/>
    </xf>
    <xf numFmtId="0" fontId="31" fillId="0" borderId="1" xfId="1" applyFont="1" applyFill="1" applyBorder="1" applyAlignment="1" applyProtection="1">
      <alignment vertical="center"/>
    </xf>
    <xf numFmtId="0" fontId="27" fillId="3" borderId="1" xfId="0" applyFont="1" applyFill="1" applyBorder="1" applyAlignment="1" applyProtection="1">
      <alignment horizontal="center" vertical="top" wrapText="1"/>
    </xf>
    <xf numFmtId="2" fontId="28" fillId="0" borderId="1" xfId="1" applyNumberFormat="1" applyFont="1" applyFill="1" applyBorder="1" applyAlignment="1" applyProtection="1">
      <alignment horizontal="center" vertical="center"/>
    </xf>
    <xf numFmtId="2" fontId="30" fillId="3" borderId="1" xfId="1" applyNumberFormat="1" applyFont="1" applyFill="1" applyBorder="1" applyAlignment="1" applyProtection="1">
      <alignment horizontal="center" vertical="center"/>
    </xf>
    <xf numFmtId="2" fontId="27" fillId="0" borderId="1" xfId="1" applyNumberFormat="1" applyFont="1" applyFill="1" applyBorder="1" applyAlignment="1" applyProtection="1">
      <alignment horizontal="center" vertical="center"/>
    </xf>
    <xf numFmtId="166" fontId="27" fillId="0" borderId="1" xfId="1" applyNumberFormat="1" applyFont="1" applyFill="1" applyBorder="1" applyAlignment="1" applyProtection="1">
      <alignment horizontal="center" vertical="center"/>
    </xf>
    <xf numFmtId="166" fontId="26" fillId="3" borderId="1" xfId="1" applyNumberFormat="1" applyFont="1" applyFill="1" applyBorder="1" applyAlignment="1" applyProtection="1">
      <alignment horizontal="center" vertical="center"/>
    </xf>
    <xf numFmtId="0" fontId="54" fillId="12" borderId="1" xfId="1" applyFont="1" applyFill="1" applyBorder="1" applyAlignment="1" applyProtection="1">
      <alignment vertical="center"/>
      <protection locked="0"/>
    </xf>
    <xf numFmtId="166" fontId="55" fillId="0" borderId="1" xfId="1" applyNumberFormat="1" applyFont="1" applyFill="1" applyBorder="1" applyAlignment="1" applyProtection="1">
      <alignment horizontal="left" vertical="center"/>
    </xf>
    <xf numFmtId="0" fontId="56" fillId="0" borderId="0" xfId="1" applyFont="1" applyFill="1" applyAlignment="1" applyProtection="1">
      <alignment horizontal="left" vertical="center"/>
      <protection locked="0"/>
    </xf>
    <xf numFmtId="0" fontId="57" fillId="0" borderId="1" xfId="0" applyFont="1" applyFill="1" applyBorder="1" applyAlignment="1" applyProtection="1">
      <alignment vertical="center"/>
    </xf>
    <xf numFmtId="0" fontId="57" fillId="0" borderId="1" xfId="0" applyFont="1" applyFill="1" applyBorder="1" applyAlignment="1" applyProtection="1">
      <alignment horizontal="center" vertical="center"/>
    </xf>
    <xf numFmtId="0" fontId="57" fillId="0" borderId="1" xfId="1" applyFont="1" applyFill="1" applyBorder="1" applyAlignment="1" applyProtection="1">
      <alignment vertical="center"/>
    </xf>
    <xf numFmtId="0" fontId="57" fillId="4" borderId="1" xfId="1" applyFont="1" applyFill="1" applyBorder="1" applyAlignment="1" applyProtection="1">
      <alignment vertical="center"/>
      <protection locked="0"/>
    </xf>
    <xf numFmtId="0" fontId="57" fillId="0" borderId="1" xfId="1" applyFont="1" applyFill="1" applyBorder="1" applyAlignment="1" applyProtection="1">
      <alignment vertical="center"/>
      <protection locked="0"/>
    </xf>
    <xf numFmtId="0" fontId="58" fillId="0" borderId="1" xfId="3" applyFont="1" applyFill="1" applyBorder="1" applyAlignment="1" applyProtection="1">
      <alignment horizontal="center" vertical="top"/>
      <protection locked="0"/>
    </xf>
    <xf numFmtId="0" fontId="59" fillId="0" borderId="1" xfId="0" applyFont="1" applyFill="1" applyBorder="1" applyAlignment="1" applyProtection="1">
      <alignment horizontal="left" vertical="center" indent="1"/>
      <protection locked="0"/>
    </xf>
    <xf numFmtId="0" fontId="60" fillId="0" borderId="1" xfId="0" applyFont="1" applyFill="1" applyBorder="1" applyAlignment="1" applyProtection="1">
      <alignment horizontal="left" vertical="center" indent="1"/>
      <protection locked="0"/>
    </xf>
    <xf numFmtId="49" fontId="59" fillId="0" borderId="1" xfId="0" applyNumberFormat="1" applyFont="1" applyFill="1" applyBorder="1" applyAlignment="1" applyProtection="1">
      <alignment horizontal="center" vertical="center"/>
      <protection locked="0"/>
    </xf>
    <xf numFmtId="0" fontId="59" fillId="0" borderId="1" xfId="1" applyFont="1" applyFill="1" applyBorder="1" applyAlignment="1" applyProtection="1">
      <alignment horizontal="center" vertical="center"/>
      <protection locked="0"/>
    </xf>
    <xf numFmtId="2" fontId="61" fillId="0" borderId="1" xfId="1" applyNumberFormat="1" applyFont="1" applyFill="1" applyBorder="1" applyAlignment="1" applyProtection="1">
      <alignment horizontal="center" vertical="center"/>
    </xf>
    <xf numFmtId="1" fontId="59" fillId="3" borderId="1" xfId="7" applyNumberFormat="1" applyFont="1" applyFill="1" applyBorder="1" applyAlignment="1" applyProtection="1">
      <alignment horizontal="center" vertical="top" wrapText="1"/>
      <protection locked="0"/>
    </xf>
    <xf numFmtId="2" fontId="59" fillId="0" borderId="1" xfId="1" applyNumberFormat="1" applyFont="1" applyFill="1" applyBorder="1" applyAlignment="1" applyProtection="1">
      <alignment horizontal="center" vertical="center"/>
    </xf>
    <xf numFmtId="166" fontId="59" fillId="0" borderId="1" xfId="1" applyNumberFormat="1" applyFont="1" applyFill="1" applyBorder="1" applyAlignment="1" applyProtection="1">
      <alignment horizontal="center" vertical="center"/>
    </xf>
    <xf numFmtId="166" fontId="62" fillId="0" borderId="1" xfId="1" applyNumberFormat="1" applyFont="1" applyFill="1" applyBorder="1" applyAlignment="1" applyProtection="1">
      <alignment horizontal="left" vertical="center"/>
    </xf>
    <xf numFmtId="0" fontId="59" fillId="0" borderId="1" xfId="0" applyFont="1" applyFill="1" applyBorder="1" applyAlignment="1" applyProtection="1">
      <alignment horizontal="center" vertical="center"/>
      <protection locked="0"/>
    </xf>
    <xf numFmtId="0" fontId="56" fillId="0" borderId="0" xfId="1" applyFont="1" applyFill="1" applyAlignment="1" applyProtection="1">
      <alignment vertical="center"/>
      <protection locked="0"/>
    </xf>
    <xf numFmtId="0" fontId="57" fillId="5" borderId="1" xfId="1" applyFont="1" applyFill="1" applyBorder="1" applyAlignment="1" applyProtection="1">
      <alignment vertical="center"/>
      <protection locked="0"/>
    </xf>
    <xf numFmtId="0" fontId="57" fillId="6" borderId="1" xfId="1" applyFont="1" applyFill="1" applyBorder="1" applyAlignment="1" applyProtection="1">
      <alignment vertical="center"/>
      <protection locked="0"/>
    </xf>
    <xf numFmtId="0" fontId="57" fillId="9" borderId="1" xfId="1" applyFont="1" applyFill="1" applyBorder="1" applyAlignment="1" applyProtection="1">
      <alignment vertical="center"/>
      <protection locked="0"/>
    </xf>
    <xf numFmtId="0" fontId="57" fillId="10" borderId="1" xfId="1" applyFont="1" applyFill="1" applyBorder="1" applyAlignment="1" applyProtection="1">
      <alignment vertical="center"/>
      <protection locked="0"/>
    </xf>
    <xf numFmtId="0" fontId="57" fillId="12" borderId="1" xfId="1" applyFont="1" applyFill="1" applyBorder="1" applyAlignment="1" applyProtection="1">
      <alignment vertical="center"/>
      <protection locked="0"/>
    </xf>
    <xf numFmtId="0" fontId="57" fillId="13" borderId="1" xfId="1" applyFont="1" applyFill="1" applyBorder="1" applyAlignment="1" applyProtection="1">
      <alignment vertical="center"/>
      <protection locked="0"/>
    </xf>
    <xf numFmtId="0" fontId="57" fillId="14" borderId="1" xfId="1" applyFont="1" applyFill="1" applyBorder="1" applyAlignment="1" applyProtection="1">
      <alignment vertical="center"/>
      <protection locked="0"/>
    </xf>
    <xf numFmtId="0" fontId="63" fillId="0" borderId="1" xfId="0" applyFont="1" applyFill="1" applyBorder="1" applyAlignment="1" applyProtection="1">
      <alignment horizontal="left" vertical="center" indent="1"/>
      <protection locked="0"/>
    </xf>
    <xf numFmtId="0" fontId="57" fillId="7" borderId="1" xfId="1" applyFont="1" applyFill="1" applyBorder="1" applyAlignment="1" applyProtection="1">
      <alignment vertical="center"/>
      <protection locked="0"/>
    </xf>
    <xf numFmtId="0" fontId="57" fillId="8" borderId="1" xfId="1" applyFont="1" applyFill="1" applyBorder="1" applyAlignment="1" applyProtection="1">
      <alignment vertical="center"/>
      <protection locked="0"/>
    </xf>
    <xf numFmtId="0" fontId="57" fillId="11" borderId="1" xfId="1" applyFont="1" applyFill="1" applyBorder="1" applyAlignment="1" applyProtection="1">
      <alignment vertical="center"/>
      <protection locked="0"/>
    </xf>
    <xf numFmtId="0" fontId="64" fillId="0" borderId="1" xfId="0" applyFont="1" applyFill="1" applyBorder="1" applyAlignment="1" applyProtection="1">
      <alignment horizontal="left" vertical="center" indent="1"/>
      <protection locked="0"/>
    </xf>
    <xf numFmtId="14" fontId="65" fillId="0" borderId="0" xfId="1" applyNumberFormat="1" applyFont="1" applyFill="1" applyBorder="1" applyAlignment="1" applyProtection="1">
      <alignment horizontal="left"/>
      <protection locked="0"/>
    </xf>
    <xf numFmtId="0" fontId="52" fillId="0" borderId="1" xfId="1" applyFont="1" applyFill="1" applyBorder="1" applyAlignment="1" applyProtection="1">
      <alignment vertical="center"/>
      <protection locked="0"/>
    </xf>
    <xf numFmtId="0" fontId="66" fillId="0" borderId="0" xfId="1" applyFont="1" applyFill="1" applyAlignment="1" applyProtection="1">
      <alignment horizontal="left" vertical="center"/>
      <protection locked="0"/>
    </xf>
    <xf numFmtId="0" fontId="31" fillId="0" borderId="1" xfId="0" applyFont="1" applyFill="1" applyBorder="1" applyAlignment="1" applyProtection="1">
      <alignment vertical="center"/>
    </xf>
    <xf numFmtId="0" fontId="31" fillId="0" borderId="1" xfId="0" applyFont="1" applyFill="1" applyBorder="1" applyAlignment="1" applyProtection="1">
      <alignment horizontal="center" vertical="center"/>
    </xf>
    <xf numFmtId="0" fontId="66" fillId="0" borderId="0" xfId="1" applyFont="1" applyFill="1" applyAlignment="1" applyProtection="1">
      <alignment vertical="center"/>
      <protection locked="0"/>
    </xf>
    <xf numFmtId="0" fontId="67" fillId="0" borderId="1" xfId="1" applyFont="1" applyFill="1" applyBorder="1" applyAlignment="1" applyProtection="1">
      <alignment vertical="center"/>
      <protection locked="0"/>
    </xf>
    <xf numFmtId="0" fontId="68" fillId="0" borderId="1" xfId="0" applyFont="1" applyFill="1" applyBorder="1" applyAlignment="1" applyProtection="1">
      <alignment horizontal="left" vertical="center" indent="1"/>
      <protection locked="0"/>
    </xf>
    <xf numFmtId="0" fontId="69" fillId="16" borderId="13" xfId="9" applyNumberFormat="1" applyFont="1" applyFill="1" applyBorder="1" applyAlignment="1">
      <alignment horizontal="left" vertical="top"/>
    </xf>
    <xf numFmtId="0" fontId="70" fillId="16" borderId="13" xfId="9" applyNumberFormat="1" applyFont="1" applyFill="1" applyBorder="1" applyAlignment="1">
      <alignment horizontal="left" vertical="top"/>
    </xf>
    <xf numFmtId="167" fontId="70" fillId="16" borderId="13" xfId="9" applyNumberFormat="1" applyFont="1" applyFill="1" applyBorder="1" applyAlignment="1">
      <alignment horizontal="right" vertical="top"/>
    </xf>
    <xf numFmtId="0" fontId="70" fillId="16" borderId="13" xfId="9" applyNumberFormat="1" applyFont="1" applyFill="1" applyBorder="1" applyAlignment="1">
      <alignment horizontal="right" vertical="top"/>
    </xf>
    <xf numFmtId="168" fontId="70" fillId="16" borderId="13" xfId="9" applyNumberFormat="1" applyFont="1" applyFill="1" applyBorder="1" applyAlignment="1">
      <alignment horizontal="right" vertical="top"/>
    </xf>
    <xf numFmtId="2" fontId="28" fillId="0" borderId="2" xfId="1" applyNumberFormat="1" applyFont="1" applyFill="1" applyBorder="1" applyAlignment="1" applyProtection="1">
      <alignment horizontal="center" vertical="center"/>
    </xf>
    <xf numFmtId="2" fontId="28" fillId="0" borderId="12" xfId="1" applyNumberFormat="1" applyFont="1" applyFill="1" applyBorder="1" applyAlignment="1" applyProtection="1">
      <alignment horizontal="center" vertical="center"/>
    </xf>
    <xf numFmtId="2" fontId="28" fillId="0" borderId="3" xfId="1" applyNumberFormat="1" applyFont="1" applyFill="1" applyBorder="1" applyAlignment="1" applyProtection="1">
      <alignment horizontal="center" vertical="center"/>
    </xf>
    <xf numFmtId="0" fontId="5" fillId="0" borderId="0" xfId="2" applyFont="1" applyAlignment="1" applyProtection="1">
      <alignment horizontal="center"/>
      <protection locked="0"/>
    </xf>
    <xf numFmtId="2" fontId="17" fillId="0" borderId="2" xfId="0" applyNumberFormat="1" applyFont="1" applyFill="1" applyBorder="1" applyAlignment="1" applyProtection="1">
      <alignment horizontal="right"/>
    </xf>
    <xf numFmtId="2" fontId="17" fillId="0" borderId="3" xfId="0" applyNumberFormat="1" applyFont="1" applyFill="1" applyBorder="1" applyAlignment="1" applyProtection="1">
      <alignment horizontal="right"/>
    </xf>
    <xf numFmtId="0" fontId="13" fillId="0" borderId="0" xfId="3" applyFont="1" applyFill="1" applyAlignment="1" applyProtection="1">
      <alignment horizontal="center" vertical="center"/>
      <protection locked="0"/>
    </xf>
    <xf numFmtId="164" fontId="17" fillId="3" borderId="2" xfId="0" applyNumberFormat="1" applyFont="1" applyFill="1" applyBorder="1" applyAlignment="1" applyProtection="1">
      <alignment horizontal="right"/>
      <protection locked="0"/>
    </xf>
    <xf numFmtId="164" fontId="17" fillId="3" borderId="3" xfId="0" applyNumberFormat="1" applyFont="1" applyFill="1" applyBorder="1" applyAlignment="1" applyProtection="1">
      <alignment horizontal="right"/>
      <protection locked="0"/>
    </xf>
    <xf numFmtId="0" fontId="21" fillId="3" borderId="2" xfId="6" applyFont="1" applyFill="1" applyBorder="1" applyAlignment="1" applyProtection="1">
      <alignment horizontal="right" vertical="center"/>
      <protection locked="0"/>
    </xf>
    <xf numFmtId="0" fontId="21" fillId="3" borderId="3" xfId="6" applyFont="1" applyFill="1" applyBorder="1" applyAlignment="1" applyProtection="1">
      <alignment horizontal="right" vertical="center"/>
      <protection locked="0"/>
    </xf>
    <xf numFmtId="166" fontId="17" fillId="0" borderId="2" xfId="0" applyNumberFormat="1" applyFont="1" applyFill="1" applyBorder="1" applyAlignment="1" applyProtection="1">
      <alignment horizontal="right"/>
    </xf>
    <xf numFmtId="166" fontId="17" fillId="0" borderId="3" xfId="0" applyNumberFormat="1" applyFont="1" applyFill="1" applyBorder="1" applyAlignment="1" applyProtection="1">
      <alignment horizontal="right"/>
    </xf>
    <xf numFmtId="9" fontId="17" fillId="0" borderId="2" xfId="0" applyNumberFormat="1" applyFont="1" applyFill="1" applyBorder="1" applyAlignment="1" applyProtection="1">
      <alignment horizontal="right"/>
    </xf>
    <xf numFmtId="9" fontId="17" fillId="0" borderId="3" xfId="0" applyNumberFormat="1" applyFont="1" applyFill="1" applyBorder="1" applyAlignment="1" applyProtection="1">
      <alignment horizontal="right"/>
    </xf>
    <xf numFmtId="44" fontId="17" fillId="0" borderId="2" xfId="0" applyNumberFormat="1" applyFont="1" applyFill="1" applyBorder="1" applyAlignment="1" applyProtection="1">
      <alignment horizontal="right"/>
    </xf>
    <xf numFmtId="44" fontId="17" fillId="0" borderId="3" xfId="0" applyNumberFormat="1" applyFont="1" applyFill="1" applyBorder="1" applyAlignment="1" applyProtection="1">
      <alignment horizontal="right"/>
    </xf>
    <xf numFmtId="2" fontId="61" fillId="0" borderId="2" xfId="1" applyNumberFormat="1" applyFont="1" applyFill="1" applyBorder="1" applyAlignment="1" applyProtection="1">
      <alignment horizontal="center" vertical="center"/>
    </xf>
    <xf numFmtId="2" fontId="61" fillId="0" borderId="12" xfId="1" applyNumberFormat="1" applyFont="1" applyFill="1" applyBorder="1" applyAlignment="1" applyProtection="1">
      <alignment horizontal="center" vertical="center"/>
    </xf>
    <xf numFmtId="2" fontId="61" fillId="0" borderId="3" xfId="1" applyNumberFormat="1" applyFont="1" applyFill="1" applyBorder="1" applyAlignment="1" applyProtection="1">
      <alignment horizontal="center" vertical="center"/>
    </xf>
    <xf numFmtId="0" fontId="51" fillId="0" borderId="0" xfId="0" applyFont="1" applyBorder="1" applyAlignment="1">
      <alignment horizontal="left" vertical="top" wrapText="1"/>
    </xf>
    <xf numFmtId="0" fontId="47" fillId="0" borderId="0" xfId="0" applyFont="1" applyBorder="1" applyAlignment="1">
      <alignment horizontal="left" vertical="top" wrapText="1" indent="2"/>
    </xf>
    <xf numFmtId="0" fontId="47" fillId="0" borderId="0" xfId="0" quotePrefix="1" applyFont="1" applyBorder="1" applyAlignment="1">
      <alignment horizontal="left" vertical="top" wrapText="1" indent="4"/>
    </xf>
    <xf numFmtId="0" fontId="47" fillId="0" borderId="0" xfId="0" applyFont="1" applyBorder="1" applyAlignment="1">
      <alignment horizontal="left" vertical="top" wrapText="1" indent="4"/>
    </xf>
    <xf numFmtId="0" fontId="51" fillId="0" borderId="0" xfId="8" applyFont="1" applyBorder="1" applyAlignment="1">
      <alignment horizontal="left" vertical="top" wrapText="1"/>
    </xf>
    <xf numFmtId="0" fontId="47" fillId="0" borderId="0" xfId="8" applyFont="1" applyBorder="1" applyAlignment="1">
      <alignment horizontal="left" vertical="top" wrapText="1" indent="2"/>
    </xf>
    <xf numFmtId="0" fontId="52" fillId="0" borderId="0" xfId="4" applyFont="1" applyBorder="1" applyAlignment="1">
      <alignment horizontal="left" vertical="top" wrapText="1"/>
    </xf>
    <xf numFmtId="0" fontId="47" fillId="0" borderId="0" xfId="0" applyFont="1" applyBorder="1" applyAlignment="1">
      <alignment horizontal="left" vertical="top" wrapText="1" indent="3"/>
    </xf>
    <xf numFmtId="0" fontId="31" fillId="5" borderId="1" xfId="1" applyFont="1" applyFill="1" applyBorder="1" applyAlignment="1" applyProtection="1">
      <alignment vertical="center"/>
      <protection locked="0"/>
    </xf>
    <xf numFmtId="0" fontId="71" fillId="0" borderId="1" xfId="3" applyFont="1" applyFill="1" applyBorder="1" applyAlignment="1" applyProtection="1">
      <alignment horizontal="center" vertical="top"/>
      <protection locked="0"/>
    </xf>
    <xf numFmtId="166" fontId="72" fillId="0" borderId="1" xfId="1" applyNumberFormat="1" applyFont="1" applyFill="1" applyBorder="1" applyAlignment="1" applyProtection="1">
      <alignment horizontal="left" vertical="center"/>
    </xf>
  </cellXfs>
  <cellStyles count="10">
    <cellStyle name="Гиперссылка" xfId="3" builtinId="8"/>
    <cellStyle name="Обычный" xfId="0" builtinId="0"/>
    <cellStyle name="Обычный 2 2 2" xfId="6" xr:uid="{00000000-0005-0000-0000-000002000000}"/>
    <cellStyle name="Обычный 2 3" xfId="1" xr:uid="{00000000-0005-0000-0000-000003000000}"/>
    <cellStyle name="Обычный 2 4" xfId="2" xr:uid="{00000000-0005-0000-0000-000004000000}"/>
    <cellStyle name="Обычный 3" xfId="4" xr:uid="{00000000-0005-0000-0000-000005000000}"/>
    <cellStyle name="Обычный 3 2" xfId="8" xr:uid="{00000000-0005-0000-0000-000006000000}"/>
    <cellStyle name="Обычный 4 2" xfId="7" xr:uid="{00000000-0005-0000-0000-000007000000}"/>
    <cellStyle name="Обычный_Лист1" xfId="9" xr:uid="{D5704BD7-655E-4120-8C99-DED55306DF1E}"/>
    <cellStyle name="Обычный_Лист1 2" xfId="5" xr:uid="{00000000-0005-0000-0000-000008000000}"/>
  </cellStyles>
  <dxfs count="56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32658</xdr:colOff>
      <xdr:row>0</xdr:row>
      <xdr:rowOff>108858</xdr:rowOff>
    </xdr:from>
    <xdr:to>
      <xdr:col>6</xdr:col>
      <xdr:colOff>66987</xdr:colOff>
      <xdr:row>4</xdr:row>
      <xdr:rowOff>30940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900"/>
                  </a14:imgEffect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108858"/>
          <a:ext cx="1857686" cy="10650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8536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508044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63</xdr:row>
      <xdr:rowOff>0</xdr:rowOff>
    </xdr:from>
    <xdr:to>
      <xdr:col>5</xdr:col>
      <xdr:colOff>171781</xdr:colOff>
      <xdr:row>65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6165286"/>
          <a:ext cx="2525816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75</xdr:row>
      <xdr:rowOff>0</xdr:rowOff>
    </xdr:from>
    <xdr:to>
      <xdr:col>6</xdr:col>
      <xdr:colOff>152813</xdr:colOff>
      <xdr:row>77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9044557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93</xdr:row>
      <xdr:rowOff>0</xdr:rowOff>
    </xdr:from>
    <xdr:to>
      <xdr:col>9</xdr:col>
      <xdr:colOff>172121</xdr:colOff>
      <xdr:row>95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4694243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98</xdr:row>
      <xdr:rowOff>161925</xdr:rowOff>
    </xdr:from>
    <xdr:to>
      <xdr:col>15</xdr:col>
      <xdr:colOff>647700</xdr:colOff>
      <xdr:row>114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5786896"/>
          <a:ext cx="9514114" cy="2894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me\Desktop\&#1089;&#1077;&#1085;&#1090;&#1103;&#1073;&#1088;&#1100;%202021\&#1088;&#1072;&#1073;&#1086;&#1090;&#1072;%20&#1089;&#1077;&#1085;&#1090;&#1103;&#1073;&#1088;&#1100;%202021\&#1089;&#1077;&#1085;&#1090;&#1103;&#1073;&#1088;&#1100;\1709\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lantmarket.pro/mnogoletniki-oks.html/nid/60842" TargetMode="External"/><Relationship Id="rId21" Type="http://schemas.openxmlformats.org/officeDocument/2006/relationships/hyperlink" Target="https://plantmarket.pro/mnogoletniki-oks.html/nid/57748" TargetMode="External"/><Relationship Id="rId42" Type="http://schemas.openxmlformats.org/officeDocument/2006/relationships/hyperlink" Target="https://plantmarket.pro/mnogoletniki-oks.html/nid/57824" TargetMode="External"/><Relationship Id="rId47" Type="http://schemas.openxmlformats.org/officeDocument/2006/relationships/hyperlink" Target="https://plantmarket.pro/mnogoletniki-oks.html/nid/57837" TargetMode="External"/><Relationship Id="rId63" Type="http://schemas.openxmlformats.org/officeDocument/2006/relationships/hyperlink" Target="https://plantmarket.pro/mnogoletniki-oks.html/nid/57923" TargetMode="External"/><Relationship Id="rId68" Type="http://schemas.openxmlformats.org/officeDocument/2006/relationships/hyperlink" Target="https://plantmarket.pro/mnogoletniki-oks.html/nid/65490" TargetMode="External"/><Relationship Id="rId84" Type="http://schemas.openxmlformats.org/officeDocument/2006/relationships/hyperlink" Target="https://plantmarket.pro/mnogoletniki-oks.html/nid/58009" TargetMode="External"/><Relationship Id="rId89" Type="http://schemas.openxmlformats.org/officeDocument/2006/relationships/hyperlink" Target="https://plantmarket.pro/mnogoletniki-oks.html/nid/57801" TargetMode="External"/><Relationship Id="rId112" Type="http://schemas.openxmlformats.org/officeDocument/2006/relationships/hyperlink" Target="https://plantmarket.pro/mnogoletniki-oks.html/nid/57871" TargetMode="External"/><Relationship Id="rId16" Type="http://schemas.openxmlformats.org/officeDocument/2006/relationships/hyperlink" Target="https://plantmarket.pro/mnogoletniki-oks.html/nid/61505" TargetMode="External"/><Relationship Id="rId107" Type="http://schemas.openxmlformats.org/officeDocument/2006/relationships/hyperlink" Target="https://plantmarket.pro/mnogoletniki-oks.html/nid/57783" TargetMode="External"/><Relationship Id="rId11" Type="http://schemas.openxmlformats.org/officeDocument/2006/relationships/hyperlink" Target="https://plantmarket.pro/mnogoletniki-oks.html/nid/61504" TargetMode="External"/><Relationship Id="rId32" Type="http://schemas.openxmlformats.org/officeDocument/2006/relationships/hyperlink" Target="https://plantmarket.pro/mnogoletniki-oks.html/nid/57776" TargetMode="External"/><Relationship Id="rId37" Type="http://schemas.openxmlformats.org/officeDocument/2006/relationships/hyperlink" Target="https://plantmarket.pro/mnogoletniki-oks.html/nid/65316" TargetMode="External"/><Relationship Id="rId53" Type="http://schemas.openxmlformats.org/officeDocument/2006/relationships/hyperlink" Target="https://plantmarket.pro/mnogoletniki-oks.html/nid/60849" TargetMode="External"/><Relationship Id="rId58" Type="http://schemas.openxmlformats.org/officeDocument/2006/relationships/hyperlink" Target="https://plantmarket.pro/mnogoletniki-oks.html/nid/57876" TargetMode="External"/><Relationship Id="rId74" Type="http://schemas.openxmlformats.org/officeDocument/2006/relationships/hyperlink" Target="https://plantmarket.pro/mnogoletniki-oks.html/nid/57950" TargetMode="External"/><Relationship Id="rId79" Type="http://schemas.openxmlformats.org/officeDocument/2006/relationships/hyperlink" Target="https://plantmarket.pro/mnogoletniki-oks.html/nid/57981" TargetMode="External"/><Relationship Id="rId102" Type="http://schemas.openxmlformats.org/officeDocument/2006/relationships/hyperlink" Target="https://plantmarket.pro/mnogoletniki-oks.html/nid/65330" TargetMode="External"/><Relationship Id="rId5" Type="http://schemas.openxmlformats.org/officeDocument/2006/relationships/hyperlink" Target="https://plantmarket.pro/mnogoletniki-oks.html/nid/57687" TargetMode="External"/><Relationship Id="rId90" Type="http://schemas.openxmlformats.org/officeDocument/2006/relationships/hyperlink" Target="https://plantmarket.pro/mnogoletniki-oks.html/nid/57855" TargetMode="External"/><Relationship Id="rId95" Type="http://schemas.openxmlformats.org/officeDocument/2006/relationships/hyperlink" Target="https://plantmarket.pro/mnogoletniki-oks.html/nid/57863" TargetMode="External"/><Relationship Id="rId22" Type="http://schemas.openxmlformats.org/officeDocument/2006/relationships/hyperlink" Target="https://plantmarket.pro/mnogoletniki-oks.html/nid/57751" TargetMode="External"/><Relationship Id="rId27" Type="http://schemas.openxmlformats.org/officeDocument/2006/relationships/hyperlink" Target="https://plantmarket.pro/mnogoletniki-oks.html/nid/60842" TargetMode="External"/><Relationship Id="rId43" Type="http://schemas.openxmlformats.org/officeDocument/2006/relationships/hyperlink" Target="https://plantmarket.pro/mnogoletniki-oks.html/nid/57828" TargetMode="External"/><Relationship Id="rId48" Type="http://schemas.openxmlformats.org/officeDocument/2006/relationships/hyperlink" Target="https://plantmarket.pro/mnogoletniki-oks.html/nid/69317" TargetMode="External"/><Relationship Id="rId64" Type="http://schemas.openxmlformats.org/officeDocument/2006/relationships/hyperlink" Target="https://plantmarket.pro/mnogoletniki-oks.html/nid/57923" TargetMode="External"/><Relationship Id="rId69" Type="http://schemas.openxmlformats.org/officeDocument/2006/relationships/hyperlink" Target="https://plantmarket.pro/mnogoletniki-oks.html/nid/57940" TargetMode="External"/><Relationship Id="rId113" Type="http://schemas.openxmlformats.org/officeDocument/2006/relationships/hyperlink" Target="https://plantmarket.pro/mnogoletniki-oks.html/nid/61528" TargetMode="External"/><Relationship Id="rId80" Type="http://schemas.openxmlformats.org/officeDocument/2006/relationships/hyperlink" Target="https://plantmarket.pro/mnogoletniki-oks.html/nid/61540" TargetMode="External"/><Relationship Id="rId85" Type="http://schemas.openxmlformats.org/officeDocument/2006/relationships/hyperlink" Target="https://plantmarket.pro/mnogoletniki-oks.html/nid/61505" TargetMode="External"/><Relationship Id="rId12" Type="http://schemas.openxmlformats.org/officeDocument/2006/relationships/hyperlink" Target="https://plantmarket.pro/mnogoletniki-oks.html/nid/65202" TargetMode="External"/><Relationship Id="rId17" Type="http://schemas.openxmlformats.org/officeDocument/2006/relationships/hyperlink" Target="https://plantmarket.pro/mnogoletniki-oks.html/nid/57740" TargetMode="External"/><Relationship Id="rId33" Type="http://schemas.openxmlformats.org/officeDocument/2006/relationships/hyperlink" Target="https://plantmarket.pro/mnogoletniki-oks.html/nid/57785" TargetMode="External"/><Relationship Id="rId38" Type="http://schemas.openxmlformats.org/officeDocument/2006/relationships/hyperlink" Target="https://plantmarket.pro/mnogoletniki-oks.html/nid/57801" TargetMode="External"/><Relationship Id="rId59" Type="http://schemas.openxmlformats.org/officeDocument/2006/relationships/hyperlink" Target="https://plantmarket.pro/mnogoletniki-oks.html/nid/57879" TargetMode="External"/><Relationship Id="rId103" Type="http://schemas.openxmlformats.org/officeDocument/2006/relationships/hyperlink" Target="https://plantmarket.pro/mnogoletniki-oks.html/nid/65345" TargetMode="External"/><Relationship Id="rId108" Type="http://schemas.openxmlformats.org/officeDocument/2006/relationships/hyperlink" Target="https://plantmarket.pro/mnogoletniki-oks.html/nid/61516" TargetMode="External"/><Relationship Id="rId54" Type="http://schemas.openxmlformats.org/officeDocument/2006/relationships/hyperlink" Target="https://plantmarket.pro/mnogoletniki-oks.html/nid/65381" TargetMode="External"/><Relationship Id="rId70" Type="http://schemas.openxmlformats.org/officeDocument/2006/relationships/hyperlink" Target="https://plantmarket.pro/mnogoletniki-oks.html/nid/57941" TargetMode="External"/><Relationship Id="rId75" Type="http://schemas.openxmlformats.org/officeDocument/2006/relationships/hyperlink" Target="https://plantmarket.pro/mnogoletniki-oks.html/nid/57955" TargetMode="External"/><Relationship Id="rId91" Type="http://schemas.openxmlformats.org/officeDocument/2006/relationships/hyperlink" Target="https://plantmarket.pro/mnogoletniki-oks.html/nid/57816" TargetMode="External"/><Relationship Id="rId96" Type="http://schemas.openxmlformats.org/officeDocument/2006/relationships/hyperlink" Target="https://plantmarket.pro/mnogoletniki-oks.html/nid/58004" TargetMode="External"/><Relationship Id="rId1" Type="http://schemas.openxmlformats.org/officeDocument/2006/relationships/hyperlink" Target="https://plantmarket.pro/mnogoletniki-oks.html/nid/57669" TargetMode="External"/><Relationship Id="rId6" Type="http://schemas.openxmlformats.org/officeDocument/2006/relationships/hyperlink" Target="https://plantmarket.pro/mnogoletniki-oks.html/nid/69283" TargetMode="External"/><Relationship Id="rId15" Type="http://schemas.openxmlformats.org/officeDocument/2006/relationships/hyperlink" Target="https://plantmarket.pro/mnogoletniki-oks.html/nid/57737" TargetMode="External"/><Relationship Id="rId23" Type="http://schemas.openxmlformats.org/officeDocument/2006/relationships/hyperlink" Target="https://plantmarket.pro/mnogoletniki-oks.html/nid/57752" TargetMode="External"/><Relationship Id="rId28" Type="http://schemas.openxmlformats.org/officeDocument/2006/relationships/hyperlink" Target="https://plantmarket.pro/mnogoletniki-oks.html/nid/57765" TargetMode="External"/><Relationship Id="rId36" Type="http://schemas.openxmlformats.org/officeDocument/2006/relationships/hyperlink" Target="https://plantmarket.pro/mnogoletniki-oks.html/nid/57798" TargetMode="External"/><Relationship Id="rId49" Type="http://schemas.openxmlformats.org/officeDocument/2006/relationships/hyperlink" Target="https://plantmarket.pro/mnogoletniki-oks.html/nid/61517" TargetMode="External"/><Relationship Id="rId57" Type="http://schemas.openxmlformats.org/officeDocument/2006/relationships/hyperlink" Target="https://plantmarket.pro/mnogoletniki-oks.html/nid/57870" TargetMode="External"/><Relationship Id="rId106" Type="http://schemas.openxmlformats.org/officeDocument/2006/relationships/hyperlink" Target="https://plantmarket.pro/mnogoletniki-oks.html/nid/57726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https://plantmarket.pro/mnogoletniki-oks.html/nid/57721" TargetMode="External"/><Relationship Id="rId31" Type="http://schemas.openxmlformats.org/officeDocument/2006/relationships/hyperlink" Target="https://plantmarket.pro/mnogoletniki-oks.html/nid/61512" TargetMode="External"/><Relationship Id="rId44" Type="http://schemas.openxmlformats.org/officeDocument/2006/relationships/hyperlink" Target="https://plantmarket.pro/mnogoletniki-oks.html/nid/57828" TargetMode="External"/><Relationship Id="rId52" Type="http://schemas.openxmlformats.org/officeDocument/2006/relationships/hyperlink" Target="https://plantmarket.pro/mnogoletniki-oks.html/nid/57850" TargetMode="External"/><Relationship Id="rId60" Type="http://schemas.openxmlformats.org/officeDocument/2006/relationships/hyperlink" Target="https://plantmarket.pro/mnogoletniki-oks.html/nid/57883" TargetMode="External"/><Relationship Id="rId65" Type="http://schemas.openxmlformats.org/officeDocument/2006/relationships/hyperlink" Target="https://plantmarket.pro/mnogoletniki-oks.html/nid/61529" TargetMode="External"/><Relationship Id="rId73" Type="http://schemas.openxmlformats.org/officeDocument/2006/relationships/hyperlink" Target="https://plantmarket.pro/mnogoletniki-oks.html/nid/57950" TargetMode="External"/><Relationship Id="rId78" Type="http://schemas.openxmlformats.org/officeDocument/2006/relationships/hyperlink" Target="https://plantmarket.pro/mnogoletniki-oks.html/nid/65569" TargetMode="External"/><Relationship Id="rId81" Type="http://schemas.openxmlformats.org/officeDocument/2006/relationships/hyperlink" Target="https://plantmarket.pro/mnogoletniki-oks.html/nid/57999" TargetMode="External"/><Relationship Id="rId86" Type="http://schemas.openxmlformats.org/officeDocument/2006/relationships/hyperlink" Target="https://plantmarket.pro/mnogoletniki-oks.html/nid/58009" TargetMode="External"/><Relationship Id="rId94" Type="http://schemas.openxmlformats.org/officeDocument/2006/relationships/hyperlink" Target="https://plantmarket.pro/mnogoletniki-oks.html/nid/57863" TargetMode="External"/><Relationship Id="rId99" Type="http://schemas.openxmlformats.org/officeDocument/2006/relationships/hyperlink" Target="https://plantmarket.pro/mnogoletniki-oks.html/nid/57831" TargetMode="External"/><Relationship Id="rId101" Type="http://schemas.openxmlformats.org/officeDocument/2006/relationships/hyperlink" Target="https://plantmarket.pro/mnogoletniki-oks.html/nid/57820" TargetMode="External"/><Relationship Id="rId4" Type="http://schemas.openxmlformats.org/officeDocument/2006/relationships/hyperlink" Target="https://plantmarket.pro/mnogoletniki-oks.html/nid/57684" TargetMode="External"/><Relationship Id="rId9" Type="http://schemas.openxmlformats.org/officeDocument/2006/relationships/hyperlink" Target="https://plantmarket.pro/mnogoletniki-oks.html/nid/57701" TargetMode="External"/><Relationship Id="rId13" Type="http://schemas.openxmlformats.org/officeDocument/2006/relationships/hyperlink" Target="https://plantmarket.pro/mnogoletniki-oks.html/nid/57728" TargetMode="External"/><Relationship Id="rId18" Type="http://schemas.openxmlformats.org/officeDocument/2006/relationships/hyperlink" Target="https://plantmarket.pro/mnogoletniki-oks.html/nid/65226" TargetMode="External"/><Relationship Id="rId39" Type="http://schemas.openxmlformats.org/officeDocument/2006/relationships/hyperlink" Target="https://plantmarket.pro/mnogoletniki-oks.html/nid/57807" TargetMode="External"/><Relationship Id="rId109" Type="http://schemas.openxmlformats.org/officeDocument/2006/relationships/hyperlink" Target="https://plantmarket.pro/mnogoletniki-oks.html/nid/65616" TargetMode="External"/><Relationship Id="rId34" Type="http://schemas.openxmlformats.org/officeDocument/2006/relationships/hyperlink" Target="https://plantmarket.pro/mnogoletniki-oks.html/nid/57789" TargetMode="External"/><Relationship Id="rId50" Type="http://schemas.openxmlformats.org/officeDocument/2006/relationships/hyperlink" Target="https://plantmarket.pro/mnogoletniki-oks.html/nid/57845" TargetMode="External"/><Relationship Id="rId55" Type="http://schemas.openxmlformats.org/officeDocument/2006/relationships/hyperlink" Target="https://plantmarket.pro/mnogoletniki-oks.html/nid/57855" TargetMode="External"/><Relationship Id="rId76" Type="http://schemas.openxmlformats.org/officeDocument/2006/relationships/hyperlink" Target="https://plantmarket.pro/mnogoletniki-oks.html/nid/57964" TargetMode="External"/><Relationship Id="rId97" Type="http://schemas.openxmlformats.org/officeDocument/2006/relationships/hyperlink" Target="https://plantmarket.pro/mnogoletniki-oks.html/nid/58004" TargetMode="External"/><Relationship Id="rId104" Type="http://schemas.openxmlformats.org/officeDocument/2006/relationships/hyperlink" Target="https://plantmarket.pro/mnogoletniki-oks.html/nid/57950" TargetMode="External"/><Relationship Id="rId7" Type="http://schemas.openxmlformats.org/officeDocument/2006/relationships/hyperlink" Target="https://plantmarket.pro/mnogoletniki-oks.html/nid/57699" TargetMode="External"/><Relationship Id="rId71" Type="http://schemas.openxmlformats.org/officeDocument/2006/relationships/hyperlink" Target="https://plantmarket.pro/mnogoletniki-oks.html/nid/57944" TargetMode="External"/><Relationship Id="rId92" Type="http://schemas.openxmlformats.org/officeDocument/2006/relationships/hyperlink" Target="https://plantmarket.pro/mnogoletniki-oks.html/nid/57876" TargetMode="External"/><Relationship Id="rId2" Type="http://schemas.openxmlformats.org/officeDocument/2006/relationships/hyperlink" Target="https://plantmarket.pro/mnogoletniki-oks.html/nid/57673" TargetMode="External"/><Relationship Id="rId29" Type="http://schemas.openxmlformats.org/officeDocument/2006/relationships/hyperlink" Target="https://plantmarket.pro/mnogoletniki-oks.html/nid/57770" TargetMode="External"/><Relationship Id="rId24" Type="http://schemas.openxmlformats.org/officeDocument/2006/relationships/hyperlink" Target="https://plantmarket.pro/mnogoletniki-oks.html/nid/57758" TargetMode="External"/><Relationship Id="rId40" Type="http://schemas.openxmlformats.org/officeDocument/2006/relationships/hyperlink" Target="https://plantmarket.pro/mnogoletniki-oks.html/nid/57809" TargetMode="External"/><Relationship Id="rId45" Type="http://schemas.openxmlformats.org/officeDocument/2006/relationships/hyperlink" Target="https://plantmarket.pro/mnogoletniki-oks.html/nid/57831" TargetMode="External"/><Relationship Id="rId66" Type="http://schemas.openxmlformats.org/officeDocument/2006/relationships/hyperlink" Target="https://plantmarket.pro/mnogoletniki-oks.html/nid/57934" TargetMode="External"/><Relationship Id="rId87" Type="http://schemas.openxmlformats.org/officeDocument/2006/relationships/hyperlink" Target="https://plantmarket.pro/mnogoletniki-oks.html/nid/57941" TargetMode="External"/><Relationship Id="rId110" Type="http://schemas.openxmlformats.org/officeDocument/2006/relationships/hyperlink" Target="https://plantmarket.pro/mnogoletniki-oks.html/nid/57814" TargetMode="External"/><Relationship Id="rId115" Type="http://schemas.openxmlformats.org/officeDocument/2006/relationships/drawing" Target="../drawings/drawing1.xml"/><Relationship Id="rId61" Type="http://schemas.openxmlformats.org/officeDocument/2006/relationships/hyperlink" Target="https://plantmarket.pro/mnogoletniki-oks.html/nid/57915" TargetMode="External"/><Relationship Id="rId82" Type="http://schemas.openxmlformats.org/officeDocument/2006/relationships/hyperlink" Target="https://plantmarket.pro/mnogoletniki-oks.html/nid/58004" TargetMode="External"/><Relationship Id="rId19" Type="http://schemas.openxmlformats.org/officeDocument/2006/relationships/hyperlink" Target="https://plantmarket.pro/mnogoletniki-oks.html/nid/57746" TargetMode="External"/><Relationship Id="rId14" Type="http://schemas.openxmlformats.org/officeDocument/2006/relationships/hyperlink" Target="https://plantmarket.pro/mnogoletniki-oks.html/nid/57730" TargetMode="External"/><Relationship Id="rId30" Type="http://schemas.openxmlformats.org/officeDocument/2006/relationships/hyperlink" Target="https://plantmarket.pro/mnogoletniki-oks.html/nid/57773" TargetMode="External"/><Relationship Id="rId35" Type="http://schemas.openxmlformats.org/officeDocument/2006/relationships/hyperlink" Target="https://plantmarket.pro/mnogoletniki-oks.html/nid/57794" TargetMode="External"/><Relationship Id="rId56" Type="http://schemas.openxmlformats.org/officeDocument/2006/relationships/hyperlink" Target="https://plantmarket.pro/mnogoletniki-oks.html/nid/57863" TargetMode="External"/><Relationship Id="rId77" Type="http://schemas.openxmlformats.org/officeDocument/2006/relationships/hyperlink" Target="https://plantmarket.pro/mnogoletniki-oks.html/nid/65562" TargetMode="External"/><Relationship Id="rId100" Type="http://schemas.openxmlformats.org/officeDocument/2006/relationships/hyperlink" Target="https://plantmarket.pro/mnogoletniki-oks.html/nid/65304" TargetMode="External"/><Relationship Id="rId105" Type="http://schemas.openxmlformats.org/officeDocument/2006/relationships/hyperlink" Target="https://plantmarket.pro/mnogoletniki-oks.html/nid/57667" TargetMode="External"/><Relationship Id="rId8" Type="http://schemas.openxmlformats.org/officeDocument/2006/relationships/hyperlink" Target="https://plantmarket.pro/mnogoletniki-oks.html/nid/65172" TargetMode="External"/><Relationship Id="rId51" Type="http://schemas.openxmlformats.org/officeDocument/2006/relationships/hyperlink" Target="https://plantmarket.pro/mnogoletniki-oks.html/nid/69319" TargetMode="External"/><Relationship Id="rId72" Type="http://schemas.openxmlformats.org/officeDocument/2006/relationships/hyperlink" Target="https://plantmarket.pro/mnogoletniki-oks.html/nid/57944" TargetMode="External"/><Relationship Id="rId93" Type="http://schemas.openxmlformats.org/officeDocument/2006/relationships/hyperlink" Target="https://plantmarket.pro/mnogoletniki-oks.html/nid/57765" TargetMode="External"/><Relationship Id="rId98" Type="http://schemas.openxmlformats.org/officeDocument/2006/relationships/hyperlink" Target="https://plantmarket.pro/mnogoletniki-oks.html/nid/65512" TargetMode="External"/><Relationship Id="rId3" Type="http://schemas.openxmlformats.org/officeDocument/2006/relationships/hyperlink" Target="https://plantmarket.pro/mnogoletniki-oks.html/nid/57684" TargetMode="External"/><Relationship Id="rId25" Type="http://schemas.openxmlformats.org/officeDocument/2006/relationships/hyperlink" Target="https://plantmarket.pro/mnogoletniki-oks.html/nid/57760" TargetMode="External"/><Relationship Id="rId46" Type="http://schemas.openxmlformats.org/officeDocument/2006/relationships/hyperlink" Target="https://plantmarket.pro/mnogoletniki-oks.html/nid/69313" TargetMode="External"/><Relationship Id="rId67" Type="http://schemas.openxmlformats.org/officeDocument/2006/relationships/hyperlink" Target="https://plantmarket.pro/mnogoletniki-oks.html/nid/57936" TargetMode="External"/><Relationship Id="rId20" Type="http://schemas.openxmlformats.org/officeDocument/2006/relationships/hyperlink" Target="https://plantmarket.pro/mnogoletniki-oks.html/nid/57746" TargetMode="External"/><Relationship Id="rId41" Type="http://schemas.openxmlformats.org/officeDocument/2006/relationships/hyperlink" Target="https://plantmarket.pro/mnogoletniki-oks.html/nid/57816" TargetMode="External"/><Relationship Id="rId62" Type="http://schemas.openxmlformats.org/officeDocument/2006/relationships/hyperlink" Target="https://plantmarket.pro/mnogoletniki-oks.html/nid/57917" TargetMode="External"/><Relationship Id="rId83" Type="http://schemas.openxmlformats.org/officeDocument/2006/relationships/hyperlink" Target="https://plantmarket.pro/mnogoletniki-oks.html/nid/65638" TargetMode="External"/><Relationship Id="rId88" Type="http://schemas.openxmlformats.org/officeDocument/2006/relationships/hyperlink" Target="https://plantmarket.pro/mnogoletniki-oks.html/nid/57740" TargetMode="External"/><Relationship Id="rId111" Type="http://schemas.openxmlformats.org/officeDocument/2006/relationships/hyperlink" Target="https://plantmarket.pro/mnogoletniki-oks.html/nid/60853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 filterMode="1"/>
  <dimension ref="A1:Z176"/>
  <sheetViews>
    <sheetView showGridLines="0" tabSelected="1" zoomScaleNormal="100" workbookViewId="0">
      <selection activeCell="Q21" sqref="Q21"/>
    </sheetView>
  </sheetViews>
  <sheetFormatPr defaultColWidth="11.3828125" defaultRowHeight="14.6" outlineLevelCol="1" x14ac:dyDescent="0.4"/>
  <cols>
    <col min="1" max="1" width="6" style="95" customWidth="1"/>
    <col min="2" max="2" width="15" style="96" hidden="1" customWidth="1" outlineLevel="1"/>
    <col min="3" max="3" width="5.4609375" style="97" hidden="1" customWidth="1" outlineLevel="1"/>
    <col min="4" max="4" width="12.3828125" style="95" hidden="1" customWidth="1" outlineLevel="1"/>
    <col min="5" max="5" width="2.921875" style="95" customWidth="1" collapsed="1"/>
    <col min="6" max="6" width="22.84375" style="95" customWidth="1"/>
    <col min="7" max="7" width="6.69140625" style="95" customWidth="1"/>
    <col min="8" max="8" width="12.23046875" style="95" customWidth="1"/>
    <col min="9" max="9" width="24.3046875" style="96" customWidth="1"/>
    <col min="10" max="10" width="7.07421875" style="98" customWidth="1"/>
    <col min="11" max="11" width="7.53515625" style="96" customWidth="1"/>
    <col min="12" max="14" width="10.53515625" style="97" customWidth="1"/>
    <col min="15" max="15" width="10.53515625" style="96" customWidth="1"/>
    <col min="16" max="16" width="6.3828125" style="96" customWidth="1"/>
    <col min="17" max="17" width="9.921875" style="96" customWidth="1"/>
    <col min="18" max="19" width="16.3828125" style="99" customWidth="1"/>
    <col min="20" max="20" width="16.3828125" style="96" customWidth="1"/>
    <col min="21" max="21" width="11.3828125" style="96" customWidth="1"/>
    <col min="22" max="22" width="11.23046875" style="96" customWidth="1"/>
    <col min="23" max="23" width="11.53515625" style="96" customWidth="1"/>
    <col min="24" max="24" width="22.921875" style="96" customWidth="1"/>
    <col min="25" max="25" width="7.4609375" style="96" customWidth="1"/>
    <col min="26" max="16384" width="11.3828125" style="96"/>
  </cols>
  <sheetData>
    <row r="1" spans="1:25" s="3" customFormat="1" ht="17.25" customHeight="1" x14ac:dyDescent="0.35">
      <c r="A1" s="171">
        <v>44826</v>
      </c>
      <c r="C1" s="66"/>
      <c r="D1" s="67"/>
      <c r="E1" s="67"/>
      <c r="F1" s="67"/>
      <c r="G1" s="67"/>
      <c r="H1" s="67"/>
      <c r="J1" s="68"/>
      <c r="L1" s="66"/>
      <c r="M1" s="66"/>
      <c r="N1" s="66"/>
      <c r="R1" s="69"/>
      <c r="S1" s="69"/>
    </row>
    <row r="2" spans="1:25" s="1" customFormat="1" ht="42" customHeight="1" x14ac:dyDescent="0.75">
      <c r="A2" s="70"/>
      <c r="C2" s="71"/>
      <c r="E2" s="187" t="s">
        <v>617</v>
      </c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72"/>
      <c r="U2" s="72"/>
      <c r="W2" s="72"/>
      <c r="X2" s="72"/>
    </row>
    <row r="3" spans="1:25" s="3" customFormat="1" ht="15.75" customHeight="1" x14ac:dyDescent="0.6">
      <c r="A3" s="65"/>
      <c r="B3" s="73"/>
      <c r="C3" s="71"/>
      <c r="D3" s="74"/>
      <c r="E3" s="74"/>
      <c r="F3" s="74"/>
      <c r="G3" s="74"/>
      <c r="H3" s="74"/>
      <c r="I3" s="73"/>
      <c r="L3" s="2" t="s">
        <v>0</v>
      </c>
      <c r="N3" s="75"/>
      <c r="O3" s="75"/>
      <c r="R3" s="75"/>
      <c r="S3" s="75"/>
      <c r="T3" s="76"/>
      <c r="U3" s="76"/>
    </row>
    <row r="4" spans="1:25" s="3" customFormat="1" ht="15.75" customHeight="1" x14ac:dyDescent="0.35">
      <c r="A4" s="65"/>
      <c r="B4" s="73"/>
      <c r="C4" s="71"/>
      <c r="D4" s="74"/>
      <c r="E4" s="74"/>
      <c r="F4" s="74"/>
      <c r="G4" s="74"/>
      <c r="H4" s="74"/>
      <c r="I4" s="74"/>
      <c r="J4" s="73"/>
      <c r="K4" s="190" t="s">
        <v>1</v>
      </c>
      <c r="L4" s="190"/>
      <c r="M4" s="190"/>
      <c r="N4" s="66"/>
      <c r="O4" s="66"/>
      <c r="R4" s="76"/>
      <c r="S4" s="76"/>
      <c r="T4" s="76"/>
      <c r="U4" s="76"/>
      <c r="Y4" s="77"/>
    </row>
    <row r="5" spans="1:25" s="3" customFormat="1" ht="15.75" customHeight="1" x14ac:dyDescent="0.35">
      <c r="A5" s="65"/>
      <c r="B5" s="73"/>
      <c r="C5" s="71"/>
      <c r="D5" s="74"/>
      <c r="E5" s="74"/>
      <c r="F5" s="74"/>
      <c r="G5" s="74"/>
      <c r="H5" s="74"/>
      <c r="I5" s="73"/>
      <c r="J5" s="78"/>
      <c r="M5" s="4" t="s">
        <v>2</v>
      </c>
      <c r="N5" s="79" t="s">
        <v>3</v>
      </c>
      <c r="O5" s="66"/>
      <c r="T5" s="76"/>
      <c r="U5" s="76"/>
    </row>
    <row r="6" spans="1:25" s="3" customFormat="1" ht="8.25" customHeight="1" x14ac:dyDescent="0.35">
      <c r="A6" s="65"/>
      <c r="B6" s="73"/>
      <c r="C6" s="71"/>
      <c r="D6" s="74"/>
      <c r="E6" s="74"/>
      <c r="F6" s="74"/>
      <c r="G6" s="74"/>
      <c r="H6" s="74"/>
      <c r="I6" s="73"/>
      <c r="J6" s="78"/>
      <c r="K6" s="73"/>
      <c r="L6" s="66"/>
      <c r="M6" s="66"/>
      <c r="N6" s="66"/>
      <c r="O6" s="66"/>
      <c r="T6" s="76"/>
      <c r="U6" s="76"/>
    </row>
    <row r="7" spans="1:25" s="3" customFormat="1" ht="15" customHeight="1" x14ac:dyDescent="0.35">
      <c r="A7" s="65"/>
      <c r="B7" s="80"/>
      <c r="C7" s="81"/>
      <c r="E7" s="82" t="s">
        <v>4</v>
      </c>
      <c r="F7" s="82"/>
      <c r="H7" s="82"/>
      <c r="J7" s="83"/>
      <c r="K7" s="80"/>
      <c r="P7" s="191">
        <v>75</v>
      </c>
      <c r="Q7" s="192"/>
      <c r="R7" s="5" t="s">
        <v>5</v>
      </c>
      <c r="S7" s="84"/>
      <c r="T7" s="84"/>
      <c r="U7" s="84"/>
      <c r="X7" s="6"/>
      <c r="Y7" s="77"/>
    </row>
    <row r="8" spans="1:25" s="3" customFormat="1" ht="15" customHeight="1" x14ac:dyDescent="0.35">
      <c r="A8" s="65"/>
      <c r="B8" s="80"/>
      <c r="C8" s="81"/>
      <c r="E8" s="82" t="s">
        <v>6</v>
      </c>
      <c r="F8" s="82"/>
      <c r="H8" s="82"/>
      <c r="J8" s="83"/>
      <c r="K8" s="80"/>
      <c r="P8" s="193" t="s">
        <v>7</v>
      </c>
      <c r="Q8" s="194"/>
      <c r="R8" s="85" t="s">
        <v>8</v>
      </c>
      <c r="S8" s="84"/>
      <c r="T8" s="84"/>
      <c r="U8" s="84"/>
      <c r="X8" s="6"/>
      <c r="Y8" s="77"/>
    </row>
    <row r="9" spans="1:25" s="3" customFormat="1" ht="15" customHeight="1" x14ac:dyDescent="0.35">
      <c r="A9" s="65"/>
      <c r="B9" s="80"/>
      <c r="C9" s="81"/>
      <c r="E9" s="86" t="s">
        <v>9</v>
      </c>
      <c r="F9" s="86"/>
      <c r="H9" s="86"/>
      <c r="J9" s="83"/>
      <c r="K9" s="80"/>
      <c r="P9" s="188">
        <f>SUM(Q21:Q171)</f>
        <v>0</v>
      </c>
      <c r="Q9" s="189"/>
      <c r="R9" s="5" t="s">
        <v>10</v>
      </c>
      <c r="S9" s="84"/>
      <c r="T9" s="84"/>
      <c r="U9" s="84"/>
      <c r="X9" s="6"/>
      <c r="Y9" s="77"/>
    </row>
    <row r="10" spans="1:25" s="3" customFormat="1" ht="15" customHeight="1" x14ac:dyDescent="0.35">
      <c r="A10" s="65"/>
      <c r="B10" s="80"/>
      <c r="C10" s="81"/>
      <c r="E10" s="87" t="s">
        <v>11</v>
      </c>
      <c r="F10" s="87"/>
      <c r="H10" s="87"/>
      <c r="J10" s="83"/>
      <c r="K10" s="80"/>
      <c r="P10" s="188">
        <f>ROUNDUP(SUM(R21:R171),0)</f>
        <v>0</v>
      </c>
      <c r="Q10" s="189"/>
      <c r="R10" s="5" t="s">
        <v>12</v>
      </c>
      <c r="S10" s="84"/>
      <c r="T10" s="84"/>
      <c r="U10" s="6"/>
      <c r="V10" s="6"/>
      <c r="W10" s="6"/>
      <c r="X10" s="7"/>
      <c r="Y10" s="77"/>
    </row>
    <row r="11" spans="1:25" s="3" customFormat="1" ht="15" customHeight="1" x14ac:dyDescent="0.35">
      <c r="A11" s="65"/>
      <c r="B11" s="80"/>
      <c r="C11" s="81"/>
      <c r="E11" s="86" t="s">
        <v>13</v>
      </c>
      <c r="F11" s="86"/>
      <c r="H11" s="86"/>
      <c r="J11" s="83"/>
      <c r="K11" s="80"/>
      <c r="M11" s="88"/>
      <c r="N11" s="88"/>
      <c r="O11" s="88"/>
      <c r="P11" s="195">
        <f>SUM(S21:S171)</f>
        <v>0</v>
      </c>
      <c r="Q11" s="196"/>
      <c r="R11" s="5" t="s">
        <v>14</v>
      </c>
      <c r="S11" s="8"/>
      <c r="T11" s="8"/>
      <c r="V11" s="9"/>
      <c r="W11" s="9"/>
      <c r="X11" s="89"/>
      <c r="Y11" s="77"/>
    </row>
    <row r="12" spans="1:25" s="3" customFormat="1" ht="15" customHeight="1" x14ac:dyDescent="0.35">
      <c r="A12" s="65"/>
      <c r="B12" s="80"/>
      <c r="C12" s="81"/>
      <c r="E12" s="90" t="s">
        <v>618</v>
      </c>
      <c r="F12" s="90"/>
      <c r="H12" s="87"/>
      <c r="J12" s="83"/>
      <c r="K12" s="80"/>
      <c r="P12" s="197">
        <f>IF(P11&gt;=5000,"-5%",IF(P11&gt;=3000,"-4%",IF(P11&gt;=2000,"-3%",IF(P11&gt;=1500,"-2%",IF(P11&gt;=1000,"-1%",IF(AND(P11&lt;500,P11&gt;0),"+15%",0))))))</f>
        <v>0</v>
      </c>
      <c r="Q12" s="198"/>
      <c r="R12" s="5" t="s">
        <v>15</v>
      </c>
      <c r="S12" s="8"/>
      <c r="T12" s="8"/>
      <c r="V12" s="9"/>
      <c r="W12" s="9"/>
      <c r="X12" s="89"/>
      <c r="Y12" s="77"/>
    </row>
    <row r="13" spans="1:25" s="3" customFormat="1" ht="15" customHeight="1" x14ac:dyDescent="0.35">
      <c r="A13" s="65"/>
      <c r="B13" s="80"/>
      <c r="C13" s="81"/>
      <c r="E13" s="91" t="s">
        <v>16</v>
      </c>
      <c r="F13" s="91"/>
      <c r="H13" s="91"/>
      <c r="J13" s="83"/>
      <c r="K13" s="80"/>
      <c r="P13" s="195">
        <f>IF(P8="13-17 февраля (с хранением)",ROUNDUP(P10,0)*13*3.5,IF(P8="13-17 марта (с хранением)",ROUNDUP(P10,0)*13*4.5,0))</f>
        <v>0</v>
      </c>
      <c r="Q13" s="196"/>
      <c r="R13" s="5" t="s">
        <v>17</v>
      </c>
      <c r="S13" s="8"/>
      <c r="T13" s="8"/>
      <c r="V13" s="9"/>
      <c r="W13" s="9"/>
      <c r="X13" s="89"/>
      <c r="Y13" s="77"/>
    </row>
    <row r="14" spans="1:25" s="3" customFormat="1" ht="15" customHeight="1" x14ac:dyDescent="0.35">
      <c r="A14" s="65"/>
      <c r="B14" s="73"/>
      <c r="C14" s="71"/>
      <c r="E14" s="91" t="s">
        <v>18</v>
      </c>
      <c r="F14" s="91"/>
      <c r="H14" s="91"/>
      <c r="J14" s="78"/>
      <c r="K14" s="73"/>
      <c r="P14" s="195">
        <f>P11+P11*P12+P13</f>
        <v>0</v>
      </c>
      <c r="Q14" s="196"/>
      <c r="R14" s="5" t="s">
        <v>19</v>
      </c>
      <c r="S14" s="8"/>
      <c r="T14" s="8"/>
      <c r="V14" s="9"/>
      <c r="W14" s="9"/>
      <c r="X14" s="89"/>
      <c r="Y14" s="77"/>
    </row>
    <row r="15" spans="1:25" s="3" customFormat="1" ht="15" customHeight="1" x14ac:dyDescent="0.35">
      <c r="A15" s="65"/>
      <c r="B15" s="73"/>
      <c r="C15" s="71"/>
      <c r="E15" s="82" t="s">
        <v>20</v>
      </c>
      <c r="F15" s="82"/>
      <c r="H15" s="82"/>
      <c r="J15" s="78"/>
      <c r="K15" s="73"/>
      <c r="P15" s="199">
        <f>P14*P7</f>
        <v>0</v>
      </c>
      <c r="Q15" s="200"/>
      <c r="R15" s="5" t="s">
        <v>19</v>
      </c>
      <c r="S15" s="8"/>
      <c r="T15" s="8"/>
      <c r="V15" s="9"/>
      <c r="W15" s="9"/>
      <c r="X15" s="89"/>
      <c r="Y15" s="77"/>
    </row>
    <row r="16" spans="1:25" s="3" customFormat="1" ht="14.15" x14ac:dyDescent="0.35">
      <c r="A16" s="65"/>
      <c r="B16" s="80"/>
      <c r="C16" s="81"/>
      <c r="E16" s="87" t="s">
        <v>21</v>
      </c>
      <c r="F16" s="87"/>
      <c r="H16" s="87"/>
      <c r="J16" s="83"/>
      <c r="K16" s="80"/>
      <c r="N16" s="71"/>
      <c r="O16" s="84"/>
      <c r="P16" s="92"/>
      <c r="Q16" s="92"/>
      <c r="R16" s="92"/>
      <c r="S16" s="92"/>
      <c r="T16" s="9"/>
      <c r="U16" s="9"/>
      <c r="V16" s="89"/>
    </row>
    <row r="17" spans="1:26" s="3" customFormat="1" ht="14.15" x14ac:dyDescent="0.35">
      <c r="A17" s="65"/>
      <c r="B17" s="80"/>
      <c r="C17" s="81"/>
      <c r="E17" s="87" t="s">
        <v>22</v>
      </c>
      <c r="F17" s="87"/>
      <c r="H17" s="87"/>
      <c r="J17" s="83"/>
      <c r="K17" s="80"/>
      <c r="N17" s="71"/>
      <c r="O17" s="84"/>
      <c r="P17" s="92"/>
      <c r="Q17" s="92"/>
      <c r="R17" s="92"/>
      <c r="S17" s="92"/>
      <c r="T17" s="9" t="s">
        <v>23</v>
      </c>
      <c r="U17" s="9"/>
      <c r="V17" s="89"/>
    </row>
    <row r="18" spans="1:26" s="3" customFormat="1" ht="14.15" x14ac:dyDescent="0.35">
      <c r="A18" s="65"/>
      <c r="B18" s="80"/>
      <c r="C18" s="81"/>
      <c r="E18" s="3" t="s">
        <v>24</v>
      </c>
      <c r="J18" s="83"/>
      <c r="K18" s="80"/>
      <c r="L18" s="93"/>
      <c r="M18" s="93"/>
      <c r="N18" s="93"/>
      <c r="Q18" s="94"/>
      <c r="R18" s="3" t="s">
        <v>23</v>
      </c>
      <c r="T18" s="89"/>
      <c r="U18" s="89"/>
    </row>
    <row r="19" spans="1:26" x14ac:dyDescent="0.4">
      <c r="L19" s="95"/>
      <c r="M19" s="95"/>
      <c r="N19" s="95"/>
      <c r="R19" s="99" t="s">
        <v>23</v>
      </c>
    </row>
    <row r="20" spans="1:26" s="101" customFormat="1" ht="64" customHeight="1" x14ac:dyDescent="0.4">
      <c r="A20" s="100"/>
      <c r="B20" s="127"/>
      <c r="C20" s="128"/>
      <c r="D20" s="129" t="s">
        <v>25</v>
      </c>
      <c r="E20" s="10"/>
      <c r="F20" s="10" t="s">
        <v>26</v>
      </c>
      <c r="G20" s="11" t="s">
        <v>27</v>
      </c>
      <c r="H20" s="11" t="s">
        <v>28</v>
      </c>
      <c r="I20" s="64" t="s">
        <v>29</v>
      </c>
      <c r="J20" s="11" t="s">
        <v>30</v>
      </c>
      <c r="K20" s="11" t="s">
        <v>31</v>
      </c>
      <c r="L20" s="133" t="s">
        <v>32</v>
      </c>
      <c r="M20" s="133" t="s">
        <v>33</v>
      </c>
      <c r="N20" s="133" t="s">
        <v>34</v>
      </c>
      <c r="O20" s="133" t="s">
        <v>35</v>
      </c>
      <c r="P20" s="11" t="s">
        <v>576</v>
      </c>
      <c r="Q20" s="11" t="s">
        <v>577</v>
      </c>
      <c r="R20" s="11" t="s">
        <v>36</v>
      </c>
      <c r="S20" s="11" t="s">
        <v>37</v>
      </c>
      <c r="T20" s="11" t="s">
        <v>499</v>
      </c>
      <c r="U20" s="11" t="s">
        <v>38</v>
      </c>
      <c r="V20" s="11" t="s">
        <v>39</v>
      </c>
      <c r="W20" s="11" t="s">
        <v>40</v>
      </c>
      <c r="X20" s="11" t="s">
        <v>41</v>
      </c>
      <c r="Y20" s="11" t="s">
        <v>42</v>
      </c>
      <c r="Z20" s="11" t="s">
        <v>43</v>
      </c>
    </row>
    <row r="21" spans="1:26" s="110" customFormat="1" ht="15" customHeight="1" x14ac:dyDescent="0.4">
      <c r="A21" s="102"/>
      <c r="B21" s="130"/>
      <c r="C21" s="131">
        <v>0</v>
      </c>
      <c r="D21" s="132" t="s">
        <v>579</v>
      </c>
      <c r="E21" s="103"/>
      <c r="F21" s="172" t="s">
        <v>580</v>
      </c>
      <c r="G21" s="166" t="s">
        <v>530</v>
      </c>
      <c r="H21" s="170" t="s">
        <v>581</v>
      </c>
      <c r="I21" s="106" t="s">
        <v>582</v>
      </c>
      <c r="J21" s="107"/>
      <c r="K21" s="108">
        <v>150</v>
      </c>
      <c r="L21" s="184">
        <v>1.62</v>
      </c>
      <c r="M21" s="185"/>
      <c r="N21" s="185"/>
      <c r="O21" s="186"/>
      <c r="P21" s="108">
        <v>25</v>
      </c>
      <c r="Q21" s="12"/>
      <c r="R21" s="154" t="str">
        <f t="shared" ref="R21:R36" si="0">IF(Q21/K21=0,"-",Q21/K21)</f>
        <v>-</v>
      </c>
      <c r="S21" s="137">
        <f t="shared" ref="S21:S36" si="1">Q21*L21</f>
        <v>0</v>
      </c>
      <c r="T21" s="140" t="s">
        <v>500</v>
      </c>
      <c r="U21" s="105"/>
      <c r="V21" s="105"/>
      <c r="W21" s="109"/>
      <c r="X21" s="109"/>
      <c r="Y21" s="105"/>
      <c r="Z21" s="105"/>
    </row>
    <row r="22" spans="1:26" s="158" customFormat="1" ht="15" hidden="1" customHeight="1" x14ac:dyDescent="0.4">
      <c r="A22" s="141"/>
      <c r="B22" s="142"/>
      <c r="C22" s="143">
        <v>0</v>
      </c>
      <c r="D22" s="144" t="s">
        <v>583</v>
      </c>
      <c r="E22" s="146"/>
      <c r="F22" s="177" t="s">
        <v>580</v>
      </c>
      <c r="G22" s="149" t="s">
        <v>530</v>
      </c>
      <c r="H22" s="178" t="s">
        <v>581</v>
      </c>
      <c r="I22" s="149" t="s">
        <v>584</v>
      </c>
      <c r="J22" s="150"/>
      <c r="K22" s="151">
        <v>150</v>
      </c>
      <c r="L22" s="201">
        <v>1.62</v>
      </c>
      <c r="M22" s="202"/>
      <c r="N22" s="202"/>
      <c r="O22" s="203"/>
      <c r="P22" s="151">
        <v>25</v>
      </c>
      <c r="Q22" s="153"/>
      <c r="R22" s="154" t="str">
        <f t="shared" si="0"/>
        <v>-</v>
      </c>
      <c r="S22" s="155">
        <f t="shared" si="1"/>
        <v>0</v>
      </c>
      <c r="T22" s="156" t="s">
        <v>500</v>
      </c>
      <c r="U22" s="148"/>
      <c r="V22" s="148"/>
      <c r="W22" s="157"/>
      <c r="X22" s="157"/>
      <c r="Y22" s="148"/>
      <c r="Z22" s="148"/>
    </row>
    <row r="23" spans="1:26" s="158" customFormat="1" ht="15" hidden="1" customHeight="1" x14ac:dyDescent="0.4">
      <c r="A23" s="141"/>
      <c r="B23" s="142"/>
      <c r="C23" s="143">
        <v>0</v>
      </c>
      <c r="D23" s="144" t="s">
        <v>585</v>
      </c>
      <c r="E23" s="146"/>
      <c r="F23" s="177" t="s">
        <v>580</v>
      </c>
      <c r="G23" s="149" t="s">
        <v>530</v>
      </c>
      <c r="H23" s="178" t="s">
        <v>581</v>
      </c>
      <c r="I23" s="149" t="s">
        <v>586</v>
      </c>
      <c r="J23" s="150"/>
      <c r="K23" s="151">
        <v>150</v>
      </c>
      <c r="L23" s="201">
        <v>1.62</v>
      </c>
      <c r="M23" s="202"/>
      <c r="N23" s="202"/>
      <c r="O23" s="203"/>
      <c r="P23" s="151">
        <v>25</v>
      </c>
      <c r="Q23" s="153"/>
      <c r="R23" s="154" t="str">
        <f t="shared" si="0"/>
        <v>-</v>
      </c>
      <c r="S23" s="155">
        <f>Q23*L23</f>
        <v>0</v>
      </c>
      <c r="T23" s="156" t="s">
        <v>500</v>
      </c>
      <c r="U23" s="148"/>
      <c r="V23" s="148"/>
      <c r="W23" s="157"/>
      <c r="X23" s="157"/>
      <c r="Y23" s="148"/>
      <c r="Z23" s="148"/>
    </row>
    <row r="24" spans="1:26" s="110" customFormat="1" ht="15" customHeight="1" x14ac:dyDescent="0.4">
      <c r="A24" s="102"/>
      <c r="B24" s="130"/>
      <c r="C24" s="131">
        <v>0</v>
      </c>
      <c r="D24" s="132" t="s">
        <v>587</v>
      </c>
      <c r="E24" s="103"/>
      <c r="F24" s="172" t="s">
        <v>580</v>
      </c>
      <c r="G24" s="166" t="s">
        <v>530</v>
      </c>
      <c r="H24" s="170" t="s">
        <v>588</v>
      </c>
      <c r="I24" s="106" t="s">
        <v>589</v>
      </c>
      <c r="J24" s="107"/>
      <c r="K24" s="108">
        <v>200</v>
      </c>
      <c r="L24" s="184">
        <v>2.2799999999999998</v>
      </c>
      <c r="M24" s="185"/>
      <c r="N24" s="185"/>
      <c r="O24" s="186"/>
      <c r="P24" s="108">
        <v>25</v>
      </c>
      <c r="Q24" s="12"/>
      <c r="R24" s="154" t="str">
        <f t="shared" si="0"/>
        <v>-</v>
      </c>
      <c r="S24" s="137">
        <f t="shared" si="1"/>
        <v>0</v>
      </c>
      <c r="T24" s="140" t="s">
        <v>500</v>
      </c>
      <c r="U24" s="105"/>
      <c r="V24" s="105"/>
      <c r="W24" s="109"/>
      <c r="X24" s="109"/>
      <c r="Y24" s="105"/>
      <c r="Z24" s="105"/>
    </row>
    <row r="25" spans="1:26" s="110" customFormat="1" ht="15" customHeight="1" x14ac:dyDescent="0.4">
      <c r="A25" s="102"/>
      <c r="B25" s="130"/>
      <c r="C25" s="131">
        <v>0</v>
      </c>
      <c r="D25" s="132" t="s">
        <v>590</v>
      </c>
      <c r="E25" s="103"/>
      <c r="F25" s="172" t="s">
        <v>580</v>
      </c>
      <c r="G25" s="166" t="s">
        <v>530</v>
      </c>
      <c r="H25" s="170" t="s">
        <v>588</v>
      </c>
      <c r="I25" s="106" t="s">
        <v>591</v>
      </c>
      <c r="J25" s="107"/>
      <c r="K25" s="108">
        <v>200</v>
      </c>
      <c r="L25" s="184">
        <v>1.78</v>
      </c>
      <c r="M25" s="185"/>
      <c r="N25" s="185"/>
      <c r="O25" s="186"/>
      <c r="P25" s="108">
        <v>25</v>
      </c>
      <c r="Q25" s="12"/>
      <c r="R25" s="154" t="str">
        <f t="shared" si="0"/>
        <v>-</v>
      </c>
      <c r="S25" s="137">
        <f t="shared" si="1"/>
        <v>0</v>
      </c>
      <c r="T25" s="140" t="s">
        <v>500</v>
      </c>
      <c r="U25" s="105"/>
      <c r="V25" s="105"/>
      <c r="W25" s="109"/>
      <c r="X25" s="109"/>
      <c r="Y25" s="105"/>
      <c r="Z25" s="105"/>
    </row>
    <row r="26" spans="1:26" s="110" customFormat="1" ht="15" customHeight="1" x14ac:dyDescent="0.4">
      <c r="A26" s="102"/>
      <c r="B26" s="130"/>
      <c r="C26" s="131">
        <v>0</v>
      </c>
      <c r="D26" s="132" t="s">
        <v>592</v>
      </c>
      <c r="E26" s="103"/>
      <c r="F26" s="172" t="s">
        <v>580</v>
      </c>
      <c r="G26" s="166" t="s">
        <v>530</v>
      </c>
      <c r="H26" s="170" t="s">
        <v>588</v>
      </c>
      <c r="I26" s="106" t="s">
        <v>593</v>
      </c>
      <c r="J26" s="107"/>
      <c r="K26" s="108">
        <v>200</v>
      </c>
      <c r="L26" s="184">
        <v>2.78</v>
      </c>
      <c r="M26" s="185"/>
      <c r="N26" s="185"/>
      <c r="O26" s="186"/>
      <c r="P26" s="108">
        <v>25</v>
      </c>
      <c r="Q26" s="12"/>
      <c r="R26" s="154" t="str">
        <f t="shared" si="0"/>
        <v>-</v>
      </c>
      <c r="S26" s="137">
        <f t="shared" si="1"/>
        <v>0</v>
      </c>
      <c r="T26" s="140" t="s">
        <v>500</v>
      </c>
      <c r="U26" s="105"/>
      <c r="V26" s="105"/>
      <c r="W26" s="109"/>
      <c r="X26" s="109"/>
      <c r="Y26" s="105"/>
      <c r="Z26" s="105"/>
    </row>
    <row r="27" spans="1:26" s="110" customFormat="1" ht="15" customHeight="1" x14ac:dyDescent="0.4">
      <c r="A27" s="102"/>
      <c r="B27" s="130"/>
      <c r="C27" s="131">
        <v>0</v>
      </c>
      <c r="D27" s="132" t="s">
        <v>594</v>
      </c>
      <c r="E27" s="103"/>
      <c r="F27" s="172" t="s">
        <v>580</v>
      </c>
      <c r="G27" s="166" t="s">
        <v>530</v>
      </c>
      <c r="H27" s="170" t="s">
        <v>588</v>
      </c>
      <c r="I27" s="106" t="s">
        <v>595</v>
      </c>
      <c r="J27" s="107"/>
      <c r="K27" s="108">
        <v>200</v>
      </c>
      <c r="L27" s="184">
        <v>2.78</v>
      </c>
      <c r="M27" s="185"/>
      <c r="N27" s="185"/>
      <c r="O27" s="186"/>
      <c r="P27" s="108">
        <v>25</v>
      </c>
      <c r="Q27" s="12"/>
      <c r="R27" s="154" t="str">
        <f t="shared" si="0"/>
        <v>-</v>
      </c>
      <c r="S27" s="137">
        <f t="shared" si="1"/>
        <v>0</v>
      </c>
      <c r="T27" s="140" t="s">
        <v>500</v>
      </c>
      <c r="U27" s="105"/>
      <c r="V27" s="105"/>
      <c r="W27" s="109"/>
      <c r="X27" s="109"/>
      <c r="Y27" s="105"/>
      <c r="Z27" s="105"/>
    </row>
    <row r="28" spans="1:26" s="110" customFormat="1" ht="15" customHeight="1" x14ac:dyDescent="0.4">
      <c r="A28" s="102"/>
      <c r="B28" s="130"/>
      <c r="C28" s="131">
        <v>0</v>
      </c>
      <c r="D28" s="132" t="s">
        <v>596</v>
      </c>
      <c r="E28" s="103"/>
      <c r="F28" s="172" t="s">
        <v>580</v>
      </c>
      <c r="G28" s="166" t="s">
        <v>530</v>
      </c>
      <c r="H28" s="170" t="s">
        <v>597</v>
      </c>
      <c r="I28" s="106" t="s">
        <v>598</v>
      </c>
      <c r="J28" s="107"/>
      <c r="K28" s="108">
        <v>150</v>
      </c>
      <c r="L28" s="184">
        <v>1.53</v>
      </c>
      <c r="M28" s="185"/>
      <c r="N28" s="185"/>
      <c r="O28" s="186"/>
      <c r="P28" s="108">
        <v>25</v>
      </c>
      <c r="Q28" s="12"/>
      <c r="R28" s="154" t="str">
        <f t="shared" si="0"/>
        <v>-</v>
      </c>
      <c r="S28" s="137">
        <f t="shared" si="1"/>
        <v>0</v>
      </c>
      <c r="T28" s="140" t="s">
        <v>500</v>
      </c>
      <c r="U28" s="105"/>
      <c r="V28" s="105"/>
      <c r="W28" s="109"/>
      <c r="X28" s="109"/>
      <c r="Y28" s="105"/>
      <c r="Z28" s="105"/>
    </row>
    <row r="29" spans="1:26" s="158" customFormat="1" ht="15" hidden="1" customHeight="1" x14ac:dyDescent="0.4">
      <c r="A29" s="141"/>
      <c r="B29" s="142"/>
      <c r="C29" s="143">
        <v>0</v>
      </c>
      <c r="D29" s="144" t="s">
        <v>599</v>
      </c>
      <c r="E29" s="146"/>
      <c r="F29" s="177" t="s">
        <v>580</v>
      </c>
      <c r="G29" s="149" t="s">
        <v>530</v>
      </c>
      <c r="H29" s="178" t="s">
        <v>597</v>
      </c>
      <c r="I29" s="149" t="s">
        <v>600</v>
      </c>
      <c r="J29" s="150"/>
      <c r="K29" s="151">
        <v>300</v>
      </c>
      <c r="L29" s="201">
        <v>1.53</v>
      </c>
      <c r="M29" s="202"/>
      <c r="N29" s="202"/>
      <c r="O29" s="203"/>
      <c r="P29" s="151">
        <v>25</v>
      </c>
      <c r="Q29" s="153"/>
      <c r="R29" s="154" t="str">
        <f t="shared" si="0"/>
        <v>-</v>
      </c>
      <c r="S29" s="155">
        <f t="shared" si="1"/>
        <v>0</v>
      </c>
      <c r="T29" s="156" t="s">
        <v>500</v>
      </c>
      <c r="U29" s="148"/>
      <c r="V29" s="148"/>
      <c r="W29" s="157"/>
      <c r="X29" s="157"/>
      <c r="Y29" s="148"/>
      <c r="Z29" s="148"/>
    </row>
    <row r="30" spans="1:26" s="110" customFormat="1" ht="15" customHeight="1" x14ac:dyDescent="0.4">
      <c r="A30" s="102"/>
      <c r="B30" s="130"/>
      <c r="C30" s="131">
        <v>0</v>
      </c>
      <c r="D30" s="132" t="s">
        <v>601</v>
      </c>
      <c r="E30" s="103"/>
      <c r="F30" s="172" t="s">
        <v>580</v>
      </c>
      <c r="G30" s="166" t="s">
        <v>530</v>
      </c>
      <c r="H30" s="170" t="s">
        <v>597</v>
      </c>
      <c r="I30" s="106" t="s">
        <v>602</v>
      </c>
      <c r="J30" s="107"/>
      <c r="K30" s="108">
        <v>500</v>
      </c>
      <c r="L30" s="184">
        <v>1.05</v>
      </c>
      <c r="M30" s="185"/>
      <c r="N30" s="185"/>
      <c r="O30" s="186"/>
      <c r="P30" s="108">
        <v>25</v>
      </c>
      <c r="Q30" s="12"/>
      <c r="R30" s="154" t="str">
        <f t="shared" si="0"/>
        <v>-</v>
      </c>
      <c r="S30" s="137">
        <f t="shared" si="1"/>
        <v>0</v>
      </c>
      <c r="T30" s="140" t="s">
        <v>500</v>
      </c>
      <c r="U30" s="105"/>
      <c r="V30" s="105"/>
      <c r="W30" s="109"/>
      <c r="X30" s="109"/>
      <c r="Y30" s="105"/>
      <c r="Z30" s="105"/>
    </row>
    <row r="31" spans="1:26" s="110" customFormat="1" ht="15" customHeight="1" x14ac:dyDescent="0.4">
      <c r="A31" s="102"/>
      <c r="B31" s="130"/>
      <c r="C31" s="131">
        <v>0</v>
      </c>
      <c r="D31" s="132" t="s">
        <v>603</v>
      </c>
      <c r="E31" s="103"/>
      <c r="F31" s="172" t="s">
        <v>580</v>
      </c>
      <c r="G31" s="166" t="s">
        <v>530</v>
      </c>
      <c r="H31" s="170" t="s">
        <v>597</v>
      </c>
      <c r="I31" s="106" t="s">
        <v>604</v>
      </c>
      <c r="J31" s="107"/>
      <c r="K31" s="108">
        <v>400</v>
      </c>
      <c r="L31" s="184">
        <v>1.1100000000000001</v>
      </c>
      <c r="M31" s="185"/>
      <c r="N31" s="185"/>
      <c r="O31" s="186"/>
      <c r="P31" s="108">
        <v>25</v>
      </c>
      <c r="Q31" s="12"/>
      <c r="R31" s="154" t="str">
        <f t="shared" si="0"/>
        <v>-</v>
      </c>
      <c r="S31" s="137">
        <f t="shared" si="1"/>
        <v>0</v>
      </c>
      <c r="T31" s="140" t="s">
        <v>500</v>
      </c>
      <c r="U31" s="105"/>
      <c r="V31" s="105"/>
      <c r="W31" s="109"/>
      <c r="X31" s="109"/>
      <c r="Y31" s="105"/>
      <c r="Z31" s="105"/>
    </row>
    <row r="32" spans="1:26" s="110" customFormat="1" ht="15" customHeight="1" x14ac:dyDescent="0.4">
      <c r="A32" s="102"/>
      <c r="B32" s="130"/>
      <c r="C32" s="131">
        <v>0</v>
      </c>
      <c r="D32" s="132" t="s">
        <v>605</v>
      </c>
      <c r="E32" s="103"/>
      <c r="F32" s="172" t="s">
        <v>580</v>
      </c>
      <c r="G32" s="166" t="s">
        <v>530</v>
      </c>
      <c r="H32" s="170" t="s">
        <v>597</v>
      </c>
      <c r="I32" s="106" t="s">
        <v>606</v>
      </c>
      <c r="J32" s="107"/>
      <c r="K32" s="108">
        <v>200</v>
      </c>
      <c r="L32" s="184">
        <v>1.53</v>
      </c>
      <c r="M32" s="185"/>
      <c r="N32" s="185"/>
      <c r="O32" s="186"/>
      <c r="P32" s="108">
        <v>25</v>
      </c>
      <c r="Q32" s="12"/>
      <c r="R32" s="154" t="str">
        <f t="shared" si="0"/>
        <v>-</v>
      </c>
      <c r="S32" s="137">
        <f t="shared" si="1"/>
        <v>0</v>
      </c>
      <c r="T32" s="140" t="s">
        <v>500</v>
      </c>
      <c r="U32" s="105"/>
      <c r="V32" s="105"/>
      <c r="W32" s="109"/>
      <c r="X32" s="109"/>
      <c r="Y32" s="105"/>
      <c r="Z32" s="105"/>
    </row>
    <row r="33" spans="1:26" s="158" customFormat="1" ht="15" hidden="1" customHeight="1" x14ac:dyDescent="0.4">
      <c r="A33" s="141"/>
      <c r="B33" s="142"/>
      <c r="C33" s="143">
        <v>0</v>
      </c>
      <c r="D33" s="144" t="s">
        <v>607</v>
      </c>
      <c r="E33" s="146"/>
      <c r="F33" s="177" t="s">
        <v>580</v>
      </c>
      <c r="G33" s="149" t="s">
        <v>530</v>
      </c>
      <c r="H33" s="178" t="s">
        <v>597</v>
      </c>
      <c r="I33" s="149" t="s">
        <v>608</v>
      </c>
      <c r="J33" s="150"/>
      <c r="K33" s="151">
        <v>400</v>
      </c>
      <c r="L33" s="201">
        <v>1.28</v>
      </c>
      <c r="M33" s="202"/>
      <c r="N33" s="202"/>
      <c r="O33" s="203"/>
      <c r="P33" s="151">
        <v>25</v>
      </c>
      <c r="Q33" s="153"/>
      <c r="R33" s="154" t="str">
        <f t="shared" si="0"/>
        <v>-</v>
      </c>
      <c r="S33" s="155">
        <f t="shared" si="1"/>
        <v>0</v>
      </c>
      <c r="T33" s="156" t="s">
        <v>500</v>
      </c>
      <c r="U33" s="148"/>
      <c r="V33" s="148"/>
      <c r="W33" s="157"/>
      <c r="X33" s="157"/>
      <c r="Y33" s="148"/>
      <c r="Z33" s="148"/>
    </row>
    <row r="34" spans="1:26" s="158" customFormat="1" ht="15" hidden="1" customHeight="1" x14ac:dyDescent="0.4">
      <c r="A34" s="141"/>
      <c r="B34" s="142"/>
      <c r="C34" s="143">
        <v>0</v>
      </c>
      <c r="D34" s="144" t="s">
        <v>609</v>
      </c>
      <c r="E34" s="146"/>
      <c r="F34" s="177" t="s">
        <v>580</v>
      </c>
      <c r="G34" s="149" t="s">
        <v>530</v>
      </c>
      <c r="H34" s="178" t="s">
        <v>597</v>
      </c>
      <c r="I34" s="149" t="s">
        <v>610</v>
      </c>
      <c r="J34" s="150"/>
      <c r="K34" s="151">
        <v>250</v>
      </c>
      <c r="L34" s="201">
        <v>1.22</v>
      </c>
      <c r="M34" s="202"/>
      <c r="N34" s="202"/>
      <c r="O34" s="203"/>
      <c r="P34" s="151">
        <v>25</v>
      </c>
      <c r="Q34" s="153"/>
      <c r="R34" s="154" t="str">
        <f t="shared" si="0"/>
        <v>-</v>
      </c>
      <c r="S34" s="155">
        <f t="shared" si="1"/>
        <v>0</v>
      </c>
      <c r="T34" s="156" t="s">
        <v>500</v>
      </c>
      <c r="U34" s="148"/>
      <c r="V34" s="148"/>
      <c r="W34" s="157"/>
      <c r="X34" s="157"/>
      <c r="Y34" s="148"/>
      <c r="Z34" s="148"/>
    </row>
    <row r="35" spans="1:26" s="110" customFormat="1" ht="15" customHeight="1" x14ac:dyDescent="0.4">
      <c r="A35" s="102"/>
      <c r="B35" s="130"/>
      <c r="C35" s="131">
        <v>0</v>
      </c>
      <c r="D35" s="132" t="s">
        <v>611</v>
      </c>
      <c r="E35" s="103"/>
      <c r="F35" s="172" t="s">
        <v>580</v>
      </c>
      <c r="G35" s="166" t="s">
        <v>530</v>
      </c>
      <c r="H35" s="170" t="s">
        <v>597</v>
      </c>
      <c r="I35" s="106" t="s">
        <v>612</v>
      </c>
      <c r="J35" s="107"/>
      <c r="K35" s="108">
        <v>200</v>
      </c>
      <c r="L35" s="184">
        <v>1.53</v>
      </c>
      <c r="M35" s="185"/>
      <c r="N35" s="185"/>
      <c r="O35" s="186"/>
      <c r="P35" s="108">
        <v>25</v>
      </c>
      <c r="Q35" s="12"/>
      <c r="R35" s="154" t="str">
        <f t="shared" si="0"/>
        <v>-</v>
      </c>
      <c r="S35" s="137">
        <f t="shared" si="1"/>
        <v>0</v>
      </c>
      <c r="T35" s="140" t="s">
        <v>500</v>
      </c>
      <c r="U35" s="105"/>
      <c r="V35" s="105"/>
      <c r="W35" s="109"/>
      <c r="X35" s="109"/>
      <c r="Y35" s="105"/>
      <c r="Z35" s="105"/>
    </row>
    <row r="36" spans="1:26" s="110" customFormat="1" ht="15" customHeight="1" x14ac:dyDescent="0.4">
      <c r="A36" s="102"/>
      <c r="B36" s="130"/>
      <c r="C36" s="131">
        <v>0</v>
      </c>
      <c r="D36" s="132" t="s">
        <v>613</v>
      </c>
      <c r="E36" s="103"/>
      <c r="F36" s="172" t="s">
        <v>580</v>
      </c>
      <c r="G36" s="166" t="s">
        <v>530</v>
      </c>
      <c r="H36" s="170" t="s">
        <v>597</v>
      </c>
      <c r="I36" s="106" t="s">
        <v>614</v>
      </c>
      <c r="J36" s="107"/>
      <c r="K36" s="108">
        <v>200</v>
      </c>
      <c r="L36" s="184">
        <v>1.44</v>
      </c>
      <c r="M36" s="185"/>
      <c r="N36" s="185"/>
      <c r="O36" s="186"/>
      <c r="P36" s="108">
        <v>25</v>
      </c>
      <c r="Q36" s="12"/>
      <c r="R36" s="154" t="str">
        <f t="shared" si="0"/>
        <v>-</v>
      </c>
      <c r="S36" s="137">
        <f t="shared" si="1"/>
        <v>0</v>
      </c>
      <c r="T36" s="140" t="s">
        <v>500</v>
      </c>
      <c r="U36" s="105"/>
      <c r="V36" s="105"/>
      <c r="W36" s="109"/>
      <c r="X36" s="109"/>
      <c r="Y36" s="105"/>
      <c r="Z36" s="105"/>
    </row>
    <row r="37" spans="1:26" s="110" customFormat="1" ht="15" customHeight="1" x14ac:dyDescent="0.4">
      <c r="A37" s="102"/>
      <c r="B37" s="130"/>
      <c r="C37" s="131">
        <v>0</v>
      </c>
      <c r="D37" s="132" t="s">
        <v>615</v>
      </c>
      <c r="E37" s="103"/>
      <c r="F37" s="172" t="s">
        <v>580</v>
      </c>
      <c r="G37" s="166" t="s">
        <v>530</v>
      </c>
      <c r="H37" s="170" t="s">
        <v>597</v>
      </c>
      <c r="I37" s="106" t="s">
        <v>616</v>
      </c>
      <c r="J37" s="107"/>
      <c r="K37" s="108">
        <v>200</v>
      </c>
      <c r="L37" s="184">
        <v>1.1100000000000001</v>
      </c>
      <c r="M37" s="185"/>
      <c r="N37" s="185"/>
      <c r="O37" s="186"/>
      <c r="P37" s="108">
        <v>25</v>
      </c>
      <c r="Q37" s="12"/>
      <c r="R37" s="154" t="str">
        <f>IF(Q37/K37=0,"-",Q37/K37)</f>
        <v>-</v>
      </c>
      <c r="S37" s="137">
        <f t="shared" ref="S37:S42" si="2">Q37*L37</f>
        <v>0</v>
      </c>
      <c r="T37" s="140" t="s">
        <v>500</v>
      </c>
      <c r="U37" s="105"/>
      <c r="V37" s="105"/>
      <c r="W37" s="109"/>
      <c r="X37" s="109"/>
      <c r="Y37" s="105"/>
      <c r="Z37" s="105"/>
    </row>
    <row r="38" spans="1:26" s="158" customFormat="1" ht="15" hidden="1" customHeight="1" x14ac:dyDescent="0.4">
      <c r="A38" s="141"/>
      <c r="B38" s="142"/>
      <c r="C38" s="143">
        <v>0.5</v>
      </c>
      <c r="D38" s="144" t="s">
        <v>525</v>
      </c>
      <c r="E38" s="146"/>
      <c r="F38" s="177" t="s">
        <v>578</v>
      </c>
      <c r="G38" s="149" t="s">
        <v>530</v>
      </c>
      <c r="H38" s="178" t="s">
        <v>519</v>
      </c>
      <c r="I38" s="149" t="s">
        <v>520</v>
      </c>
      <c r="J38" s="150"/>
      <c r="K38" s="151"/>
      <c r="L38" s="201">
        <v>13.75</v>
      </c>
      <c r="M38" s="202"/>
      <c r="N38" s="202"/>
      <c r="O38" s="203"/>
      <c r="P38" s="151">
        <v>2</v>
      </c>
      <c r="Q38" s="153"/>
      <c r="R38" s="154"/>
      <c r="S38" s="155">
        <f t="shared" si="2"/>
        <v>0</v>
      </c>
      <c r="T38" s="156"/>
      <c r="U38" s="148"/>
      <c r="V38" s="148"/>
      <c r="W38" s="157"/>
      <c r="X38" s="157"/>
      <c r="Y38" s="148"/>
      <c r="Z38" s="148"/>
    </row>
    <row r="39" spans="1:26" s="110" customFormat="1" ht="15" customHeight="1" x14ac:dyDescent="0.4">
      <c r="A39" s="102"/>
      <c r="B39" s="130"/>
      <c r="C39" s="131">
        <v>0.5</v>
      </c>
      <c r="D39" s="132" t="s">
        <v>526</v>
      </c>
      <c r="E39" s="103"/>
      <c r="F39" s="172" t="s">
        <v>578</v>
      </c>
      <c r="G39" s="166" t="s">
        <v>530</v>
      </c>
      <c r="H39" s="170" t="s">
        <v>519</v>
      </c>
      <c r="I39" s="106" t="s">
        <v>521</v>
      </c>
      <c r="J39" s="107"/>
      <c r="K39" s="108"/>
      <c r="L39" s="184">
        <v>13.75</v>
      </c>
      <c r="M39" s="185"/>
      <c r="N39" s="185"/>
      <c r="O39" s="186"/>
      <c r="P39" s="108">
        <v>2</v>
      </c>
      <c r="Q39" s="12"/>
      <c r="R39" s="136"/>
      <c r="S39" s="137">
        <f t="shared" si="2"/>
        <v>0</v>
      </c>
      <c r="T39" s="140" t="s">
        <v>500</v>
      </c>
      <c r="U39" s="105"/>
      <c r="V39" s="105"/>
      <c r="W39" s="109"/>
      <c r="X39" s="109"/>
      <c r="Y39" s="105"/>
      <c r="Z39" s="105"/>
    </row>
    <row r="40" spans="1:26" s="158" customFormat="1" ht="15" hidden="1" customHeight="1" x14ac:dyDescent="0.4">
      <c r="A40" s="141"/>
      <c r="B40" s="142"/>
      <c r="C40" s="143">
        <v>0.5</v>
      </c>
      <c r="D40" s="144" t="s">
        <v>527</v>
      </c>
      <c r="E40" s="146"/>
      <c r="F40" s="177" t="s">
        <v>578</v>
      </c>
      <c r="G40" s="149" t="s">
        <v>530</v>
      </c>
      <c r="H40" s="178" t="s">
        <v>519</v>
      </c>
      <c r="I40" s="149" t="s">
        <v>522</v>
      </c>
      <c r="J40" s="150"/>
      <c r="K40" s="151"/>
      <c r="L40" s="201">
        <v>13.75</v>
      </c>
      <c r="M40" s="202"/>
      <c r="N40" s="202"/>
      <c r="O40" s="203"/>
      <c r="P40" s="151">
        <v>2</v>
      </c>
      <c r="Q40" s="153"/>
      <c r="R40" s="154"/>
      <c r="S40" s="155">
        <f t="shared" si="2"/>
        <v>0</v>
      </c>
      <c r="T40" s="156" t="s">
        <v>500</v>
      </c>
      <c r="U40" s="148"/>
      <c r="V40" s="148"/>
      <c r="W40" s="157"/>
      <c r="X40" s="157"/>
      <c r="Y40" s="148"/>
      <c r="Z40" s="148"/>
    </row>
    <row r="41" spans="1:26" s="110" customFormat="1" ht="15" customHeight="1" x14ac:dyDescent="0.4">
      <c r="A41" s="102"/>
      <c r="B41" s="130"/>
      <c r="C41" s="131">
        <v>0.5</v>
      </c>
      <c r="D41" s="132" t="s">
        <v>528</v>
      </c>
      <c r="E41" s="103"/>
      <c r="F41" s="172" t="s">
        <v>578</v>
      </c>
      <c r="G41" s="166" t="s">
        <v>530</v>
      </c>
      <c r="H41" s="170" t="s">
        <v>519</v>
      </c>
      <c r="I41" s="106" t="s">
        <v>523</v>
      </c>
      <c r="J41" s="107"/>
      <c r="K41" s="108"/>
      <c r="L41" s="184">
        <v>13.75</v>
      </c>
      <c r="M41" s="185"/>
      <c r="N41" s="185"/>
      <c r="O41" s="186"/>
      <c r="P41" s="108">
        <v>2</v>
      </c>
      <c r="Q41" s="12"/>
      <c r="R41" s="136"/>
      <c r="S41" s="137">
        <f t="shared" si="2"/>
        <v>0</v>
      </c>
      <c r="T41" s="140" t="s">
        <v>500</v>
      </c>
      <c r="U41" s="105"/>
      <c r="V41" s="105"/>
      <c r="W41" s="109"/>
      <c r="X41" s="109"/>
      <c r="Y41" s="105"/>
      <c r="Z41" s="105"/>
    </row>
    <row r="42" spans="1:26" s="158" customFormat="1" ht="15" hidden="1" customHeight="1" x14ac:dyDescent="0.4">
      <c r="A42" s="141"/>
      <c r="B42" s="142"/>
      <c r="C42" s="143">
        <v>0.5</v>
      </c>
      <c r="D42" s="144" t="s">
        <v>529</v>
      </c>
      <c r="E42" s="146"/>
      <c r="F42" s="177" t="s">
        <v>578</v>
      </c>
      <c r="G42" s="149" t="s">
        <v>530</v>
      </c>
      <c r="H42" s="178" t="s">
        <v>519</v>
      </c>
      <c r="I42" s="149" t="s">
        <v>524</v>
      </c>
      <c r="J42" s="150"/>
      <c r="K42" s="151"/>
      <c r="L42" s="201">
        <v>13.75</v>
      </c>
      <c r="M42" s="202"/>
      <c r="N42" s="202"/>
      <c r="O42" s="203"/>
      <c r="P42" s="151">
        <v>2</v>
      </c>
      <c r="Q42" s="153"/>
      <c r="R42" s="154"/>
      <c r="S42" s="155">
        <f t="shared" si="2"/>
        <v>0</v>
      </c>
      <c r="T42" s="156" t="s">
        <v>500</v>
      </c>
      <c r="U42" s="148"/>
      <c r="V42" s="148"/>
      <c r="W42" s="157"/>
      <c r="X42" s="157"/>
      <c r="Y42" s="148"/>
      <c r="Z42" s="148"/>
    </row>
    <row r="43" spans="1:26" s="158" customFormat="1" ht="15" hidden="1" customHeight="1" x14ac:dyDescent="0.4">
      <c r="A43" s="141"/>
      <c r="B43" s="142" t="s">
        <v>44</v>
      </c>
      <c r="C43" s="143">
        <v>1</v>
      </c>
      <c r="D43" s="144" t="s">
        <v>497</v>
      </c>
      <c r="E43" s="145"/>
      <c r="F43" s="146" t="s">
        <v>45</v>
      </c>
      <c r="G43" s="147" t="s">
        <v>46</v>
      </c>
      <c r="H43" s="148" t="s">
        <v>47</v>
      </c>
      <c r="I43" s="149" t="s">
        <v>48</v>
      </c>
      <c r="J43" s="150" t="s">
        <v>49</v>
      </c>
      <c r="K43" s="151">
        <v>70</v>
      </c>
      <c r="L43" s="152">
        <v>6.24</v>
      </c>
      <c r="M43" s="152">
        <v>6.56</v>
      </c>
      <c r="N43" s="152">
        <v>6.87</v>
      </c>
      <c r="O43" s="152">
        <v>7.18</v>
      </c>
      <c r="P43" s="151">
        <v>5</v>
      </c>
      <c r="Q43" s="153"/>
      <c r="R43" s="154" t="str">
        <f t="shared" ref="R43:R74" si="3">IF(Q43/K43=0,"-",Q43/K43)</f>
        <v>-</v>
      </c>
      <c r="S43" s="155">
        <f t="shared" ref="S43:S74" si="4">IF(Q43&lt;10,O43*Q43,IF(Q43&lt;15,N43*Q43,IF(Q43&lt;K43,M43*Q43,L43*Q43)))</f>
        <v>0</v>
      </c>
      <c r="T43" s="156"/>
      <c r="U43" s="148" t="s">
        <v>50</v>
      </c>
      <c r="V43" s="148"/>
      <c r="W43" s="157"/>
      <c r="X43" s="157" t="s">
        <v>51</v>
      </c>
      <c r="Y43" s="148" t="s">
        <v>52</v>
      </c>
      <c r="Z43" s="148"/>
    </row>
    <row r="44" spans="1:26" s="158" customFormat="1" ht="15" hidden="1" customHeight="1" x14ac:dyDescent="0.4">
      <c r="A44" s="141"/>
      <c r="B44" s="142"/>
      <c r="C44" s="143">
        <v>1</v>
      </c>
      <c r="D44" s="144" t="s">
        <v>531</v>
      </c>
      <c r="E44" s="145"/>
      <c r="F44" s="146" t="s">
        <v>45</v>
      </c>
      <c r="G44" s="147" t="s">
        <v>23</v>
      </c>
      <c r="H44" s="148" t="s">
        <v>47</v>
      </c>
      <c r="I44" s="149" t="s">
        <v>48</v>
      </c>
      <c r="J44" s="150" t="s">
        <v>49</v>
      </c>
      <c r="K44" s="151">
        <v>60</v>
      </c>
      <c r="L44" s="152">
        <v>6.24</v>
      </c>
      <c r="M44" s="152">
        <v>6.56</v>
      </c>
      <c r="N44" s="152">
        <v>6.87</v>
      </c>
      <c r="O44" s="152">
        <v>7.18</v>
      </c>
      <c r="P44" s="151">
        <v>5</v>
      </c>
      <c r="Q44" s="153"/>
      <c r="R44" s="154" t="str">
        <f t="shared" si="3"/>
        <v>-</v>
      </c>
      <c r="S44" s="155">
        <f t="shared" si="4"/>
        <v>0</v>
      </c>
      <c r="T44" s="156"/>
      <c r="U44" s="148"/>
      <c r="V44" s="148"/>
      <c r="W44" s="157"/>
      <c r="X44" s="157"/>
      <c r="Y44" s="148"/>
      <c r="Z44" s="148"/>
    </row>
    <row r="45" spans="1:26" s="158" customFormat="1" ht="15" hidden="1" customHeight="1" x14ac:dyDescent="0.4">
      <c r="A45" s="141"/>
      <c r="B45" s="142"/>
      <c r="C45" s="143">
        <v>1</v>
      </c>
      <c r="D45" s="144" t="s">
        <v>532</v>
      </c>
      <c r="E45" s="145"/>
      <c r="F45" s="146" t="s">
        <v>45</v>
      </c>
      <c r="G45" s="147" t="s">
        <v>23</v>
      </c>
      <c r="H45" s="148" t="s">
        <v>47</v>
      </c>
      <c r="I45" s="149" t="s">
        <v>48</v>
      </c>
      <c r="J45" s="150" t="s">
        <v>49</v>
      </c>
      <c r="K45" s="151">
        <v>75</v>
      </c>
      <c r="L45" s="152">
        <v>6.24</v>
      </c>
      <c r="M45" s="152">
        <v>6.56</v>
      </c>
      <c r="N45" s="152">
        <v>6.87</v>
      </c>
      <c r="O45" s="152">
        <v>7.18</v>
      </c>
      <c r="P45" s="151">
        <v>5</v>
      </c>
      <c r="Q45" s="153"/>
      <c r="R45" s="154" t="str">
        <f t="shared" si="3"/>
        <v>-</v>
      </c>
      <c r="S45" s="155">
        <f t="shared" si="4"/>
        <v>0</v>
      </c>
      <c r="T45" s="156"/>
      <c r="U45" s="148"/>
      <c r="V45" s="148"/>
      <c r="W45" s="157"/>
      <c r="X45" s="157"/>
      <c r="Y45" s="148"/>
      <c r="Z45" s="148"/>
    </row>
    <row r="46" spans="1:26" s="158" customFormat="1" ht="15" hidden="1" customHeight="1" x14ac:dyDescent="0.4">
      <c r="A46" s="141"/>
      <c r="B46" s="142" t="s">
        <v>53</v>
      </c>
      <c r="C46" s="143">
        <v>1</v>
      </c>
      <c r="D46" s="144" t="s">
        <v>498</v>
      </c>
      <c r="E46" s="145"/>
      <c r="F46" s="146" t="s">
        <v>45</v>
      </c>
      <c r="G46" s="147" t="s">
        <v>46</v>
      </c>
      <c r="H46" s="148" t="s">
        <v>47</v>
      </c>
      <c r="I46" s="149" t="s">
        <v>48</v>
      </c>
      <c r="J46" s="150" t="s">
        <v>54</v>
      </c>
      <c r="K46" s="151">
        <v>35</v>
      </c>
      <c r="L46" s="152">
        <v>8.57</v>
      </c>
      <c r="M46" s="152">
        <v>9</v>
      </c>
      <c r="N46" s="152">
        <v>9.43</v>
      </c>
      <c r="O46" s="152">
        <v>9.86</v>
      </c>
      <c r="P46" s="151">
        <v>5</v>
      </c>
      <c r="Q46" s="153"/>
      <c r="R46" s="154" t="str">
        <f t="shared" si="3"/>
        <v>-</v>
      </c>
      <c r="S46" s="155">
        <f t="shared" si="4"/>
        <v>0</v>
      </c>
      <c r="T46" s="156"/>
      <c r="U46" s="148" t="s">
        <v>50</v>
      </c>
      <c r="V46" s="148"/>
      <c r="W46" s="157"/>
      <c r="X46" s="157" t="s">
        <v>51</v>
      </c>
      <c r="Y46" s="148" t="s">
        <v>52</v>
      </c>
      <c r="Z46" s="148"/>
    </row>
    <row r="47" spans="1:26" s="158" customFormat="1" ht="15" hidden="1" customHeight="1" x14ac:dyDescent="0.4">
      <c r="A47" s="141"/>
      <c r="B47" s="142"/>
      <c r="C47" s="143">
        <v>1</v>
      </c>
      <c r="D47" s="144" t="s">
        <v>533</v>
      </c>
      <c r="E47" s="145"/>
      <c r="F47" s="146" t="s">
        <v>45</v>
      </c>
      <c r="G47" s="147" t="s">
        <v>23</v>
      </c>
      <c r="H47" s="148" t="s">
        <v>47</v>
      </c>
      <c r="I47" s="149" t="s">
        <v>48</v>
      </c>
      <c r="J47" s="150" t="s">
        <v>54</v>
      </c>
      <c r="K47" s="151">
        <v>50</v>
      </c>
      <c r="L47" s="152">
        <v>8.57</v>
      </c>
      <c r="M47" s="152">
        <v>9</v>
      </c>
      <c r="N47" s="152">
        <v>9.43</v>
      </c>
      <c r="O47" s="152">
        <v>9.86</v>
      </c>
      <c r="P47" s="151">
        <v>5</v>
      </c>
      <c r="Q47" s="153"/>
      <c r="R47" s="154" t="str">
        <f t="shared" si="3"/>
        <v>-</v>
      </c>
      <c r="S47" s="155">
        <f t="shared" si="4"/>
        <v>0</v>
      </c>
      <c r="T47" s="156"/>
      <c r="U47" s="148"/>
      <c r="V47" s="148"/>
      <c r="W47" s="157"/>
      <c r="X47" s="157"/>
      <c r="Y47" s="148"/>
      <c r="Z47" s="148"/>
    </row>
    <row r="48" spans="1:26" s="158" customFormat="1" ht="15" hidden="1" customHeight="1" x14ac:dyDescent="0.4">
      <c r="A48" s="141"/>
      <c r="B48" s="142" t="s">
        <v>55</v>
      </c>
      <c r="C48" s="143">
        <v>1</v>
      </c>
      <c r="D48" s="144" t="s">
        <v>56</v>
      </c>
      <c r="E48" s="145"/>
      <c r="F48" s="146" t="s">
        <v>45</v>
      </c>
      <c r="G48" s="147" t="s">
        <v>46</v>
      </c>
      <c r="H48" s="148" t="s">
        <v>47</v>
      </c>
      <c r="I48" s="149" t="s">
        <v>57</v>
      </c>
      <c r="J48" s="150" t="s">
        <v>54</v>
      </c>
      <c r="K48" s="151">
        <v>50</v>
      </c>
      <c r="L48" s="152">
        <v>10</v>
      </c>
      <c r="M48" s="152">
        <v>10.5</v>
      </c>
      <c r="N48" s="152">
        <v>11</v>
      </c>
      <c r="O48" s="152">
        <v>11.5</v>
      </c>
      <c r="P48" s="151">
        <v>5</v>
      </c>
      <c r="Q48" s="153"/>
      <c r="R48" s="154" t="str">
        <f t="shared" si="3"/>
        <v>-</v>
      </c>
      <c r="S48" s="155">
        <f t="shared" si="4"/>
        <v>0</v>
      </c>
      <c r="T48" s="156"/>
      <c r="U48" s="148" t="s">
        <v>50</v>
      </c>
      <c r="V48" s="148"/>
      <c r="W48" s="157">
        <v>60</v>
      </c>
      <c r="X48" s="157">
        <v>16</v>
      </c>
      <c r="Y48" s="148" t="s">
        <v>58</v>
      </c>
      <c r="Z48" s="148"/>
    </row>
    <row r="49" spans="1:26" s="158" customFormat="1" ht="15" hidden="1" customHeight="1" x14ac:dyDescent="0.4">
      <c r="A49" s="141"/>
      <c r="B49" s="142"/>
      <c r="C49" s="143">
        <v>1</v>
      </c>
      <c r="D49" s="144" t="s">
        <v>534</v>
      </c>
      <c r="E49" s="145"/>
      <c r="F49" s="146" t="s">
        <v>45</v>
      </c>
      <c r="G49" s="147" t="s">
        <v>46</v>
      </c>
      <c r="H49" s="148" t="s">
        <v>61</v>
      </c>
      <c r="I49" s="149" t="s">
        <v>564</v>
      </c>
      <c r="J49" s="150" t="s">
        <v>49</v>
      </c>
      <c r="K49" s="151">
        <v>70</v>
      </c>
      <c r="L49" s="152">
        <v>4.45</v>
      </c>
      <c r="M49" s="152">
        <v>4.8099999999999996</v>
      </c>
      <c r="N49" s="152">
        <v>5.0299999999999994</v>
      </c>
      <c r="O49" s="152">
        <v>5.34</v>
      </c>
      <c r="P49" s="151">
        <v>5</v>
      </c>
      <c r="Q49" s="153"/>
      <c r="R49" s="154" t="str">
        <f t="shared" si="3"/>
        <v>-</v>
      </c>
      <c r="S49" s="155">
        <f t="shared" si="4"/>
        <v>0</v>
      </c>
      <c r="T49" s="156" t="s">
        <v>500</v>
      </c>
      <c r="U49" s="148"/>
      <c r="V49" s="148"/>
      <c r="W49" s="157"/>
      <c r="X49" s="157"/>
      <c r="Y49" s="148"/>
      <c r="Z49" s="148"/>
    </row>
    <row r="50" spans="1:26" s="158" customFormat="1" ht="15" hidden="1" customHeight="1" x14ac:dyDescent="0.4">
      <c r="A50" s="141"/>
      <c r="B50" s="142" t="s">
        <v>59</v>
      </c>
      <c r="C50" s="143">
        <v>1</v>
      </c>
      <c r="D50" s="144" t="s">
        <v>60</v>
      </c>
      <c r="E50" s="145"/>
      <c r="F50" s="146" t="s">
        <v>45</v>
      </c>
      <c r="G50" s="147" t="s">
        <v>46</v>
      </c>
      <c r="H50" s="148" t="s">
        <v>61</v>
      </c>
      <c r="I50" s="149" t="s">
        <v>62</v>
      </c>
      <c r="J50" s="150" t="s">
        <v>54</v>
      </c>
      <c r="K50" s="151">
        <v>50</v>
      </c>
      <c r="L50" s="152">
        <v>6.7299999999999995</v>
      </c>
      <c r="M50" s="152">
        <v>7.0699999999999994</v>
      </c>
      <c r="N50" s="152">
        <v>7.41</v>
      </c>
      <c r="O50" s="152">
        <v>7.74</v>
      </c>
      <c r="P50" s="151">
        <v>5</v>
      </c>
      <c r="Q50" s="153"/>
      <c r="R50" s="154" t="str">
        <f t="shared" si="3"/>
        <v>-</v>
      </c>
      <c r="S50" s="155">
        <f t="shared" si="4"/>
        <v>0</v>
      </c>
      <c r="T50" s="156"/>
      <c r="U50" s="148" t="s">
        <v>63</v>
      </c>
      <c r="V50" s="148" t="s">
        <v>64</v>
      </c>
      <c r="W50" s="157" t="s">
        <v>23</v>
      </c>
      <c r="X50" s="157"/>
      <c r="Y50" s="148" t="s">
        <v>65</v>
      </c>
      <c r="Z50" s="148"/>
    </row>
    <row r="51" spans="1:26" s="158" customFormat="1" ht="15" hidden="1" customHeight="1" x14ac:dyDescent="0.4">
      <c r="A51" s="141"/>
      <c r="B51" s="142" t="s">
        <v>66</v>
      </c>
      <c r="C51" s="143">
        <v>1</v>
      </c>
      <c r="D51" s="144" t="s">
        <v>67</v>
      </c>
      <c r="E51" s="145"/>
      <c r="F51" s="146" t="s">
        <v>45</v>
      </c>
      <c r="G51" s="147" t="s">
        <v>46</v>
      </c>
      <c r="H51" s="148" t="s">
        <v>47</v>
      </c>
      <c r="I51" s="149" t="s">
        <v>68</v>
      </c>
      <c r="J51" s="150" t="s">
        <v>49</v>
      </c>
      <c r="K51" s="151">
        <v>75</v>
      </c>
      <c r="L51" s="152">
        <v>7.6099999999999994</v>
      </c>
      <c r="M51" s="152">
        <v>8</v>
      </c>
      <c r="N51" s="152">
        <v>8.379999999999999</v>
      </c>
      <c r="O51" s="152">
        <v>8.76</v>
      </c>
      <c r="P51" s="151">
        <v>5</v>
      </c>
      <c r="Q51" s="153"/>
      <c r="R51" s="154" t="str">
        <f t="shared" si="3"/>
        <v>-</v>
      </c>
      <c r="S51" s="155">
        <f t="shared" si="4"/>
        <v>0</v>
      </c>
      <c r="T51" s="156"/>
      <c r="U51" s="148" t="s">
        <v>50</v>
      </c>
      <c r="V51" s="148"/>
      <c r="W51" s="157" t="s">
        <v>69</v>
      </c>
      <c r="X51" s="157"/>
      <c r="Y51" s="148" t="s">
        <v>58</v>
      </c>
      <c r="Z51" s="148"/>
    </row>
    <row r="52" spans="1:26" s="158" customFormat="1" ht="15" hidden="1" customHeight="1" x14ac:dyDescent="0.4">
      <c r="A52" s="141"/>
      <c r="B52" s="142" t="s">
        <v>70</v>
      </c>
      <c r="C52" s="143">
        <v>1</v>
      </c>
      <c r="D52" s="144" t="s">
        <v>71</v>
      </c>
      <c r="E52" s="145"/>
      <c r="F52" s="146" t="s">
        <v>45</v>
      </c>
      <c r="G52" s="147" t="s">
        <v>46</v>
      </c>
      <c r="H52" s="148" t="s">
        <v>47</v>
      </c>
      <c r="I52" s="149" t="s">
        <v>72</v>
      </c>
      <c r="J52" s="150" t="s">
        <v>73</v>
      </c>
      <c r="K52" s="151">
        <v>40</v>
      </c>
      <c r="L52" s="152">
        <v>10.14</v>
      </c>
      <c r="M52" s="152">
        <v>10.65</v>
      </c>
      <c r="N52" s="152">
        <v>11.16</v>
      </c>
      <c r="O52" s="152">
        <v>11.67</v>
      </c>
      <c r="P52" s="151">
        <v>5</v>
      </c>
      <c r="Q52" s="153"/>
      <c r="R52" s="154" t="str">
        <f t="shared" si="3"/>
        <v>-</v>
      </c>
      <c r="S52" s="155">
        <f t="shared" si="4"/>
        <v>0</v>
      </c>
      <c r="T52" s="156" t="s">
        <v>500</v>
      </c>
      <c r="U52" s="148" t="s">
        <v>50</v>
      </c>
      <c r="V52" s="148" t="s">
        <v>74</v>
      </c>
      <c r="W52" s="157" t="s">
        <v>75</v>
      </c>
      <c r="X52" s="157" t="s">
        <v>76</v>
      </c>
      <c r="Y52" s="148" t="s">
        <v>77</v>
      </c>
      <c r="Z52" s="148"/>
    </row>
    <row r="53" spans="1:26" s="158" customFormat="1" ht="15" hidden="1" customHeight="1" x14ac:dyDescent="0.4">
      <c r="A53" s="141"/>
      <c r="B53" s="142" t="s">
        <v>78</v>
      </c>
      <c r="C53" s="143">
        <v>1</v>
      </c>
      <c r="D53" s="144" t="s">
        <v>79</v>
      </c>
      <c r="E53" s="145"/>
      <c r="F53" s="146" t="s">
        <v>45</v>
      </c>
      <c r="G53" s="147" t="s">
        <v>46</v>
      </c>
      <c r="H53" s="148" t="s">
        <v>61</v>
      </c>
      <c r="I53" s="149" t="s">
        <v>80</v>
      </c>
      <c r="J53" s="150" t="s">
        <v>54</v>
      </c>
      <c r="K53" s="151">
        <v>35</v>
      </c>
      <c r="L53" s="152">
        <v>15.89</v>
      </c>
      <c r="M53" s="152">
        <v>16.37</v>
      </c>
      <c r="N53" s="152">
        <v>16.690000000000001</v>
      </c>
      <c r="O53" s="152">
        <v>17.010000000000002</v>
      </c>
      <c r="P53" s="151">
        <v>5</v>
      </c>
      <c r="Q53" s="153"/>
      <c r="R53" s="154" t="str">
        <f t="shared" si="3"/>
        <v>-</v>
      </c>
      <c r="S53" s="155">
        <f t="shared" si="4"/>
        <v>0</v>
      </c>
      <c r="T53" s="156"/>
      <c r="U53" s="148" t="s">
        <v>50</v>
      </c>
      <c r="V53" s="148"/>
      <c r="W53" s="157">
        <v>80</v>
      </c>
      <c r="X53" s="157"/>
      <c r="Y53" s="148" t="s">
        <v>81</v>
      </c>
      <c r="Z53" s="148"/>
    </row>
    <row r="54" spans="1:26" s="158" customFormat="1" ht="15" hidden="1" customHeight="1" x14ac:dyDescent="0.4">
      <c r="A54" s="141"/>
      <c r="B54" s="142" t="s">
        <v>82</v>
      </c>
      <c r="C54" s="143">
        <v>1</v>
      </c>
      <c r="D54" s="144" t="s">
        <v>83</v>
      </c>
      <c r="E54" s="145"/>
      <c r="F54" s="146" t="s">
        <v>45</v>
      </c>
      <c r="G54" s="147" t="s">
        <v>46</v>
      </c>
      <c r="H54" s="148" t="s">
        <v>47</v>
      </c>
      <c r="I54" s="149" t="s">
        <v>84</v>
      </c>
      <c r="J54" s="150" t="s">
        <v>54</v>
      </c>
      <c r="K54" s="151">
        <v>50</v>
      </c>
      <c r="L54" s="152">
        <v>11.64</v>
      </c>
      <c r="M54" s="152">
        <v>12.23</v>
      </c>
      <c r="N54" s="152">
        <v>12.81</v>
      </c>
      <c r="O54" s="152">
        <v>13.39</v>
      </c>
      <c r="P54" s="151">
        <v>5</v>
      </c>
      <c r="Q54" s="153"/>
      <c r="R54" s="154" t="str">
        <f t="shared" si="3"/>
        <v>-</v>
      </c>
      <c r="S54" s="155">
        <f t="shared" si="4"/>
        <v>0</v>
      </c>
      <c r="T54" s="156"/>
      <c r="U54" s="148" t="s">
        <v>50</v>
      </c>
      <c r="V54" s="148"/>
      <c r="W54" s="157">
        <v>80</v>
      </c>
      <c r="X54" s="157"/>
      <c r="Y54" s="148" t="s">
        <v>85</v>
      </c>
      <c r="Z54" s="148" t="s">
        <v>86</v>
      </c>
    </row>
    <row r="55" spans="1:26" s="158" customFormat="1" ht="15" hidden="1" customHeight="1" x14ac:dyDescent="0.4">
      <c r="A55" s="141"/>
      <c r="B55" s="142" t="s">
        <v>87</v>
      </c>
      <c r="C55" s="143">
        <v>1</v>
      </c>
      <c r="D55" s="144" t="s">
        <v>88</v>
      </c>
      <c r="E55" s="145"/>
      <c r="F55" s="146" t="s">
        <v>45</v>
      </c>
      <c r="G55" s="147" t="s">
        <v>46</v>
      </c>
      <c r="H55" s="148" t="s">
        <v>47</v>
      </c>
      <c r="I55" s="149" t="s">
        <v>89</v>
      </c>
      <c r="J55" s="150" t="s">
        <v>54</v>
      </c>
      <c r="K55" s="151">
        <v>40</v>
      </c>
      <c r="L55" s="152">
        <v>10.14</v>
      </c>
      <c r="M55" s="152">
        <v>10.65</v>
      </c>
      <c r="N55" s="152">
        <v>11.16</v>
      </c>
      <c r="O55" s="152">
        <v>11.67</v>
      </c>
      <c r="P55" s="151">
        <v>5</v>
      </c>
      <c r="Q55" s="153"/>
      <c r="R55" s="154" t="str">
        <f t="shared" si="3"/>
        <v>-</v>
      </c>
      <c r="S55" s="155">
        <f t="shared" si="4"/>
        <v>0</v>
      </c>
      <c r="T55" s="156"/>
      <c r="U55" s="148" t="s">
        <v>50</v>
      </c>
      <c r="V55" s="148" t="s">
        <v>90</v>
      </c>
      <c r="W55" s="157" t="s">
        <v>91</v>
      </c>
      <c r="X55" s="157">
        <v>16</v>
      </c>
      <c r="Y55" s="148" t="s">
        <v>92</v>
      </c>
      <c r="Z55" s="148"/>
    </row>
    <row r="56" spans="1:26" s="158" customFormat="1" ht="15" hidden="1" customHeight="1" x14ac:dyDescent="0.4">
      <c r="A56" s="141"/>
      <c r="B56" s="142"/>
      <c r="C56" s="143">
        <v>1</v>
      </c>
      <c r="D56" s="144" t="s">
        <v>535</v>
      </c>
      <c r="E56" s="145"/>
      <c r="F56" s="146" t="s">
        <v>45</v>
      </c>
      <c r="G56" s="147" t="s">
        <v>46</v>
      </c>
      <c r="H56" s="148" t="s">
        <v>47</v>
      </c>
      <c r="I56" s="149" t="s">
        <v>95</v>
      </c>
      <c r="J56" s="150" t="s">
        <v>49</v>
      </c>
      <c r="K56" s="151">
        <v>70</v>
      </c>
      <c r="L56" s="152">
        <v>10.07</v>
      </c>
      <c r="M56" s="152">
        <v>10.58</v>
      </c>
      <c r="N56" s="152">
        <v>11.08</v>
      </c>
      <c r="O56" s="152">
        <v>11.59</v>
      </c>
      <c r="P56" s="151">
        <v>5</v>
      </c>
      <c r="Q56" s="153"/>
      <c r="R56" s="154" t="str">
        <f t="shared" si="3"/>
        <v>-</v>
      </c>
      <c r="S56" s="155">
        <f t="shared" si="4"/>
        <v>0</v>
      </c>
      <c r="T56" s="156"/>
      <c r="U56" s="148"/>
      <c r="V56" s="148"/>
      <c r="W56" s="157"/>
      <c r="X56" s="157"/>
      <c r="Y56" s="148"/>
      <c r="Z56" s="148"/>
    </row>
    <row r="57" spans="1:26" s="158" customFormat="1" ht="15" hidden="1" customHeight="1" x14ac:dyDescent="0.4">
      <c r="A57" s="141"/>
      <c r="B57" s="142" t="s">
        <v>93</v>
      </c>
      <c r="C57" s="143">
        <v>1</v>
      </c>
      <c r="D57" s="144" t="s">
        <v>94</v>
      </c>
      <c r="E57" s="145"/>
      <c r="F57" s="146" t="s">
        <v>45</v>
      </c>
      <c r="G57" s="147" t="s">
        <v>46</v>
      </c>
      <c r="H57" s="148" t="s">
        <v>47</v>
      </c>
      <c r="I57" s="149" t="s">
        <v>95</v>
      </c>
      <c r="J57" s="150" t="s">
        <v>54</v>
      </c>
      <c r="K57" s="151">
        <v>40</v>
      </c>
      <c r="L57" s="152">
        <v>11.7</v>
      </c>
      <c r="M57" s="152">
        <v>12.29</v>
      </c>
      <c r="N57" s="152">
        <v>12.87</v>
      </c>
      <c r="O57" s="152">
        <v>13.459999999999999</v>
      </c>
      <c r="P57" s="151">
        <v>5</v>
      </c>
      <c r="Q57" s="153"/>
      <c r="R57" s="154" t="str">
        <f t="shared" si="3"/>
        <v>-</v>
      </c>
      <c r="S57" s="155">
        <f t="shared" si="4"/>
        <v>0</v>
      </c>
      <c r="T57" s="156"/>
      <c r="U57" s="148" t="s">
        <v>50</v>
      </c>
      <c r="V57" s="148" t="s">
        <v>96</v>
      </c>
      <c r="W57" s="157">
        <v>60</v>
      </c>
      <c r="X57" s="157">
        <v>17</v>
      </c>
      <c r="Y57" s="148" t="s">
        <v>97</v>
      </c>
      <c r="Z57" s="148"/>
    </row>
    <row r="58" spans="1:26" s="158" customFormat="1" ht="15" hidden="1" customHeight="1" x14ac:dyDescent="0.4">
      <c r="A58" s="141"/>
      <c r="B58" s="142" t="s">
        <v>98</v>
      </c>
      <c r="C58" s="143">
        <v>2</v>
      </c>
      <c r="D58" s="144" t="s">
        <v>99</v>
      </c>
      <c r="E58" s="159"/>
      <c r="F58" s="146" t="s">
        <v>100</v>
      </c>
      <c r="G58" s="147" t="s">
        <v>46</v>
      </c>
      <c r="H58" s="148" t="s">
        <v>47</v>
      </c>
      <c r="I58" s="149" t="s">
        <v>101</v>
      </c>
      <c r="J58" s="150" t="s">
        <v>54</v>
      </c>
      <c r="K58" s="151">
        <v>50</v>
      </c>
      <c r="L58" s="152">
        <v>7.35</v>
      </c>
      <c r="M58" s="152">
        <v>7.72</v>
      </c>
      <c r="N58" s="152">
        <v>8.09</v>
      </c>
      <c r="O58" s="152">
        <v>8.4599999999999991</v>
      </c>
      <c r="P58" s="151">
        <v>5</v>
      </c>
      <c r="Q58" s="153"/>
      <c r="R58" s="154" t="str">
        <f t="shared" si="3"/>
        <v>-</v>
      </c>
      <c r="S58" s="155">
        <f t="shared" si="4"/>
        <v>0</v>
      </c>
      <c r="T58" s="156"/>
      <c r="U58" s="148" t="s">
        <v>50</v>
      </c>
      <c r="V58" s="148"/>
      <c r="W58" s="157">
        <v>70</v>
      </c>
      <c r="X58" s="157"/>
      <c r="Y58" s="148" t="s">
        <v>85</v>
      </c>
      <c r="Z58" s="148"/>
    </row>
    <row r="59" spans="1:26" s="158" customFormat="1" ht="15" hidden="1" customHeight="1" x14ac:dyDescent="0.4">
      <c r="A59" s="141"/>
      <c r="B59" s="142" t="s">
        <v>102</v>
      </c>
      <c r="C59" s="143">
        <v>2</v>
      </c>
      <c r="D59" s="144" t="s">
        <v>103</v>
      </c>
      <c r="E59" s="159"/>
      <c r="F59" s="146" t="s">
        <v>100</v>
      </c>
      <c r="G59" s="147" t="s">
        <v>46</v>
      </c>
      <c r="H59" s="148" t="s">
        <v>47</v>
      </c>
      <c r="I59" s="149" t="s">
        <v>104</v>
      </c>
      <c r="J59" s="150" t="s">
        <v>54</v>
      </c>
      <c r="K59" s="151">
        <v>35</v>
      </c>
      <c r="L59" s="152">
        <v>19.170000000000002</v>
      </c>
      <c r="M59" s="152">
        <v>19.75</v>
      </c>
      <c r="N59" s="152">
        <v>20.130000000000003</v>
      </c>
      <c r="O59" s="152">
        <v>20.520000000000003</v>
      </c>
      <c r="P59" s="151">
        <v>5</v>
      </c>
      <c r="Q59" s="153"/>
      <c r="R59" s="154" t="str">
        <f t="shared" si="3"/>
        <v>-</v>
      </c>
      <c r="S59" s="155">
        <f t="shared" si="4"/>
        <v>0</v>
      </c>
      <c r="T59" s="156"/>
      <c r="U59" s="148" t="s">
        <v>50</v>
      </c>
      <c r="V59" s="148"/>
      <c r="W59" s="157"/>
      <c r="X59" s="157"/>
      <c r="Y59" s="148" t="s">
        <v>85</v>
      </c>
      <c r="Z59" s="148"/>
    </row>
    <row r="60" spans="1:26" s="158" customFormat="1" ht="15" hidden="1" customHeight="1" x14ac:dyDescent="0.4">
      <c r="A60" s="141"/>
      <c r="B60" s="142" t="s">
        <v>105</v>
      </c>
      <c r="C60" s="143">
        <v>2</v>
      </c>
      <c r="D60" s="144" t="s">
        <v>106</v>
      </c>
      <c r="E60" s="159"/>
      <c r="F60" s="146" t="s">
        <v>100</v>
      </c>
      <c r="G60" s="147" t="s">
        <v>23</v>
      </c>
      <c r="H60" s="148" t="s">
        <v>47</v>
      </c>
      <c r="I60" s="149" t="s">
        <v>107</v>
      </c>
      <c r="J60" s="150" t="s">
        <v>54</v>
      </c>
      <c r="K60" s="151">
        <v>35</v>
      </c>
      <c r="L60" s="152">
        <v>25.1</v>
      </c>
      <c r="M60" s="152">
        <v>25.860000000000003</v>
      </c>
      <c r="N60" s="152">
        <v>26.360000000000003</v>
      </c>
      <c r="O60" s="152">
        <v>26.860000000000003</v>
      </c>
      <c r="P60" s="151">
        <v>5</v>
      </c>
      <c r="Q60" s="153"/>
      <c r="R60" s="154" t="str">
        <f t="shared" si="3"/>
        <v>-</v>
      </c>
      <c r="S60" s="155">
        <f t="shared" si="4"/>
        <v>0</v>
      </c>
      <c r="T60" s="156"/>
      <c r="U60" s="148" t="s">
        <v>50</v>
      </c>
      <c r="V60" s="148"/>
      <c r="W60" s="157" t="s">
        <v>108</v>
      </c>
      <c r="X60" s="157" t="s">
        <v>109</v>
      </c>
      <c r="Y60" s="148" t="s">
        <v>85</v>
      </c>
      <c r="Z60" s="148"/>
    </row>
    <row r="61" spans="1:26" s="158" customFormat="1" ht="15" hidden="1" customHeight="1" x14ac:dyDescent="0.4">
      <c r="A61" s="141"/>
      <c r="B61" s="142" t="s">
        <v>110</v>
      </c>
      <c r="C61" s="143">
        <v>2</v>
      </c>
      <c r="D61" s="144" t="s">
        <v>111</v>
      </c>
      <c r="E61" s="159"/>
      <c r="F61" s="146" t="s">
        <v>100</v>
      </c>
      <c r="G61" s="147" t="s">
        <v>46</v>
      </c>
      <c r="H61" s="148" t="s">
        <v>61</v>
      </c>
      <c r="I61" s="149" t="s">
        <v>112</v>
      </c>
      <c r="J61" s="150" t="s">
        <v>54</v>
      </c>
      <c r="K61" s="151">
        <v>50</v>
      </c>
      <c r="L61" s="152">
        <v>12.34</v>
      </c>
      <c r="M61" s="152">
        <v>12.959999999999999</v>
      </c>
      <c r="N61" s="152">
        <v>13.58</v>
      </c>
      <c r="O61" s="152">
        <v>14.2</v>
      </c>
      <c r="P61" s="151">
        <v>5</v>
      </c>
      <c r="Q61" s="153"/>
      <c r="R61" s="154" t="str">
        <f t="shared" si="3"/>
        <v>-</v>
      </c>
      <c r="S61" s="155">
        <f t="shared" si="4"/>
        <v>0</v>
      </c>
      <c r="T61" s="156"/>
      <c r="U61" s="148" t="s">
        <v>50</v>
      </c>
      <c r="V61" s="148" t="s">
        <v>113</v>
      </c>
      <c r="W61" s="157" t="s">
        <v>114</v>
      </c>
      <c r="X61" s="157" t="s">
        <v>115</v>
      </c>
      <c r="Y61" s="148"/>
      <c r="Z61" s="148"/>
    </row>
    <row r="62" spans="1:26" s="176" customFormat="1" ht="15" customHeight="1" x14ac:dyDescent="0.4">
      <c r="A62" s="173"/>
      <c r="B62" s="174" t="s">
        <v>116</v>
      </c>
      <c r="C62" s="175">
        <v>2</v>
      </c>
      <c r="D62" s="132" t="s">
        <v>117</v>
      </c>
      <c r="E62" s="212"/>
      <c r="F62" s="103" t="s">
        <v>100</v>
      </c>
      <c r="G62" s="213" t="s">
        <v>46</v>
      </c>
      <c r="H62" s="105" t="s">
        <v>61</v>
      </c>
      <c r="I62" s="106" t="s">
        <v>118</v>
      </c>
      <c r="J62" s="107" t="s">
        <v>54</v>
      </c>
      <c r="K62" s="108">
        <v>35</v>
      </c>
      <c r="L62" s="134">
        <v>13.08</v>
      </c>
      <c r="M62" s="134">
        <v>13.74</v>
      </c>
      <c r="N62" s="134">
        <v>14.39</v>
      </c>
      <c r="O62" s="134">
        <v>15.049999999999999</v>
      </c>
      <c r="P62" s="108">
        <v>5</v>
      </c>
      <c r="Q62" s="12"/>
      <c r="R62" s="136" t="str">
        <f t="shared" si="3"/>
        <v>-</v>
      </c>
      <c r="S62" s="137">
        <f t="shared" si="4"/>
        <v>0</v>
      </c>
      <c r="T62" s="214"/>
      <c r="U62" s="105" t="s">
        <v>119</v>
      </c>
      <c r="V62" s="105" t="s">
        <v>120</v>
      </c>
      <c r="W62" s="109" t="s">
        <v>114</v>
      </c>
      <c r="X62" s="109">
        <v>14</v>
      </c>
      <c r="Y62" s="105" t="s">
        <v>121</v>
      </c>
      <c r="Z62" s="105"/>
    </row>
    <row r="63" spans="1:26" s="158" customFormat="1" ht="15" hidden="1" customHeight="1" x14ac:dyDescent="0.4">
      <c r="A63" s="141"/>
      <c r="B63" s="142" t="s">
        <v>122</v>
      </c>
      <c r="C63" s="143">
        <v>2</v>
      </c>
      <c r="D63" s="144" t="s">
        <v>123</v>
      </c>
      <c r="E63" s="159"/>
      <c r="F63" s="146" t="s">
        <v>100</v>
      </c>
      <c r="G63" s="147" t="s">
        <v>46</v>
      </c>
      <c r="H63" s="148" t="s">
        <v>47</v>
      </c>
      <c r="I63" s="149" t="s">
        <v>124</v>
      </c>
      <c r="J63" s="150" t="s">
        <v>54</v>
      </c>
      <c r="K63" s="151">
        <v>40</v>
      </c>
      <c r="L63" s="152">
        <v>13.26</v>
      </c>
      <c r="M63" s="152">
        <v>13.93</v>
      </c>
      <c r="N63" s="152">
        <v>14.59</v>
      </c>
      <c r="O63" s="152">
        <v>15.25</v>
      </c>
      <c r="P63" s="151">
        <v>5</v>
      </c>
      <c r="Q63" s="153"/>
      <c r="R63" s="154" t="str">
        <f t="shared" si="3"/>
        <v>-</v>
      </c>
      <c r="S63" s="155">
        <f t="shared" si="4"/>
        <v>0</v>
      </c>
      <c r="T63" s="156"/>
      <c r="U63" s="148" t="s">
        <v>50</v>
      </c>
      <c r="V63" s="148" t="s">
        <v>125</v>
      </c>
      <c r="W63" s="157">
        <v>80</v>
      </c>
      <c r="X63" s="157">
        <v>20</v>
      </c>
      <c r="Y63" s="148" t="s">
        <v>126</v>
      </c>
      <c r="Z63" s="148"/>
    </row>
    <row r="64" spans="1:26" s="158" customFormat="1" ht="15" hidden="1" customHeight="1" x14ac:dyDescent="0.4">
      <c r="A64" s="141"/>
      <c r="B64" s="142" t="s">
        <v>127</v>
      </c>
      <c r="C64" s="143">
        <v>3</v>
      </c>
      <c r="D64" s="144" t="s">
        <v>128</v>
      </c>
      <c r="E64" s="160"/>
      <c r="F64" s="146" t="s">
        <v>129</v>
      </c>
      <c r="G64" s="147" t="s">
        <v>46</v>
      </c>
      <c r="H64" s="148" t="s">
        <v>61</v>
      </c>
      <c r="I64" s="149" t="s">
        <v>130</v>
      </c>
      <c r="J64" s="150" t="s">
        <v>49</v>
      </c>
      <c r="K64" s="151">
        <v>60</v>
      </c>
      <c r="L64" s="152">
        <v>3.3</v>
      </c>
      <c r="M64" s="152">
        <v>3.57</v>
      </c>
      <c r="N64" s="152">
        <v>3.73</v>
      </c>
      <c r="O64" s="152">
        <v>3.96</v>
      </c>
      <c r="P64" s="151">
        <v>5</v>
      </c>
      <c r="Q64" s="153"/>
      <c r="R64" s="154" t="str">
        <f t="shared" si="3"/>
        <v>-</v>
      </c>
      <c r="S64" s="155">
        <f t="shared" si="4"/>
        <v>0</v>
      </c>
      <c r="T64" s="156"/>
      <c r="U64" s="148" t="s">
        <v>50</v>
      </c>
      <c r="V64" s="148" t="s">
        <v>131</v>
      </c>
      <c r="W64" s="157">
        <v>100</v>
      </c>
      <c r="X64" s="157"/>
      <c r="Y64" s="148" t="s">
        <v>132</v>
      </c>
      <c r="Z64" s="148" t="s">
        <v>86</v>
      </c>
    </row>
    <row r="65" spans="1:26" s="158" customFormat="1" ht="15" hidden="1" customHeight="1" x14ac:dyDescent="0.4">
      <c r="A65" s="141"/>
      <c r="B65" s="142" t="s">
        <v>133</v>
      </c>
      <c r="C65" s="143">
        <v>3</v>
      </c>
      <c r="D65" s="144" t="s">
        <v>517</v>
      </c>
      <c r="E65" s="160"/>
      <c r="F65" s="146" t="s">
        <v>129</v>
      </c>
      <c r="G65" s="147" t="s">
        <v>46</v>
      </c>
      <c r="H65" s="148" t="s">
        <v>61</v>
      </c>
      <c r="I65" s="149" t="s">
        <v>134</v>
      </c>
      <c r="J65" s="150" t="s">
        <v>54</v>
      </c>
      <c r="K65" s="151">
        <v>40</v>
      </c>
      <c r="L65" s="152">
        <v>4.16</v>
      </c>
      <c r="M65" s="152">
        <v>4.5</v>
      </c>
      <c r="N65" s="152">
        <v>4.71</v>
      </c>
      <c r="O65" s="152">
        <v>5</v>
      </c>
      <c r="P65" s="151">
        <v>5</v>
      </c>
      <c r="Q65" s="153"/>
      <c r="R65" s="154" t="str">
        <f t="shared" si="3"/>
        <v>-</v>
      </c>
      <c r="S65" s="155">
        <f t="shared" si="4"/>
        <v>0</v>
      </c>
      <c r="T65" s="156"/>
      <c r="U65" s="148" t="s">
        <v>50</v>
      </c>
      <c r="V65" s="148"/>
      <c r="W65" s="157">
        <v>90</v>
      </c>
      <c r="X65" s="157">
        <v>20</v>
      </c>
      <c r="Y65" s="148" t="s">
        <v>135</v>
      </c>
      <c r="Z65" s="148" t="s">
        <v>86</v>
      </c>
    </row>
    <row r="66" spans="1:26" s="158" customFormat="1" ht="15" hidden="1" customHeight="1" x14ac:dyDescent="0.4">
      <c r="A66" s="141"/>
      <c r="B66" s="142"/>
      <c r="C66" s="143">
        <v>3</v>
      </c>
      <c r="D66" s="144" t="s">
        <v>536</v>
      </c>
      <c r="E66" s="160"/>
      <c r="F66" s="146" t="s">
        <v>129</v>
      </c>
      <c r="G66" s="147" t="s">
        <v>23</v>
      </c>
      <c r="H66" s="148" t="s">
        <v>61</v>
      </c>
      <c r="I66" s="149" t="s">
        <v>134</v>
      </c>
      <c r="J66" s="150" t="s">
        <v>54</v>
      </c>
      <c r="K66" s="151">
        <v>50</v>
      </c>
      <c r="L66" s="152">
        <v>5.01</v>
      </c>
      <c r="M66" s="152">
        <v>5.27</v>
      </c>
      <c r="N66" s="152">
        <v>5.52</v>
      </c>
      <c r="O66" s="152">
        <v>5.77</v>
      </c>
      <c r="P66" s="151">
        <v>5</v>
      </c>
      <c r="Q66" s="153"/>
      <c r="R66" s="154" t="str">
        <f t="shared" si="3"/>
        <v>-</v>
      </c>
      <c r="S66" s="155">
        <f t="shared" si="4"/>
        <v>0</v>
      </c>
      <c r="T66" s="156"/>
      <c r="U66" s="148"/>
      <c r="V66" s="148"/>
      <c r="W66" s="157"/>
      <c r="X66" s="157"/>
      <c r="Y66" s="148"/>
      <c r="Z66" s="148"/>
    </row>
    <row r="67" spans="1:26" s="158" customFormat="1" ht="15" hidden="1" customHeight="1" x14ac:dyDescent="0.4">
      <c r="A67" s="141"/>
      <c r="B67" s="142"/>
      <c r="C67" s="143">
        <v>3</v>
      </c>
      <c r="D67" s="144" t="s">
        <v>537</v>
      </c>
      <c r="E67" s="160"/>
      <c r="F67" s="146" t="s">
        <v>129</v>
      </c>
      <c r="G67" s="147" t="s">
        <v>23</v>
      </c>
      <c r="H67" s="148" t="s">
        <v>61</v>
      </c>
      <c r="I67" s="149" t="s">
        <v>134</v>
      </c>
      <c r="J67" s="150" t="s">
        <v>54</v>
      </c>
      <c r="K67" s="151">
        <v>40</v>
      </c>
      <c r="L67" s="152">
        <v>4.16</v>
      </c>
      <c r="M67" s="152">
        <v>4.5</v>
      </c>
      <c r="N67" s="152">
        <v>4.71</v>
      </c>
      <c r="O67" s="152">
        <v>5</v>
      </c>
      <c r="P67" s="151">
        <v>5</v>
      </c>
      <c r="Q67" s="153"/>
      <c r="R67" s="154" t="str">
        <f t="shared" si="3"/>
        <v>-</v>
      </c>
      <c r="S67" s="155">
        <f t="shared" si="4"/>
        <v>0</v>
      </c>
      <c r="T67" s="156"/>
      <c r="U67" s="148"/>
      <c r="V67" s="148"/>
      <c r="W67" s="157"/>
      <c r="X67" s="157"/>
      <c r="Y67" s="148"/>
      <c r="Z67" s="148"/>
    </row>
    <row r="68" spans="1:26" s="158" customFormat="1" ht="15" hidden="1" customHeight="1" x14ac:dyDescent="0.4">
      <c r="A68" s="141"/>
      <c r="B68" s="142" t="s">
        <v>136</v>
      </c>
      <c r="C68" s="143">
        <v>3</v>
      </c>
      <c r="D68" s="144" t="s">
        <v>137</v>
      </c>
      <c r="E68" s="160"/>
      <c r="F68" s="146" t="s">
        <v>129</v>
      </c>
      <c r="G68" s="147" t="s">
        <v>46</v>
      </c>
      <c r="H68" s="148" t="s">
        <v>61</v>
      </c>
      <c r="I68" s="149" t="s">
        <v>138</v>
      </c>
      <c r="J68" s="150" t="s">
        <v>54</v>
      </c>
      <c r="K68" s="151">
        <v>40</v>
      </c>
      <c r="L68" s="152">
        <v>4.4399999999999995</v>
      </c>
      <c r="M68" s="152">
        <v>4.8</v>
      </c>
      <c r="N68" s="152">
        <v>5.0199999999999996</v>
      </c>
      <c r="O68" s="152">
        <v>5.33</v>
      </c>
      <c r="P68" s="151">
        <v>5</v>
      </c>
      <c r="Q68" s="153"/>
      <c r="R68" s="154" t="str">
        <f t="shared" si="3"/>
        <v>-</v>
      </c>
      <c r="S68" s="155">
        <f t="shared" si="4"/>
        <v>0</v>
      </c>
      <c r="T68" s="156"/>
      <c r="U68" s="148" t="s">
        <v>50</v>
      </c>
      <c r="V68" s="148" t="s">
        <v>139</v>
      </c>
      <c r="W68" s="157">
        <v>100</v>
      </c>
      <c r="X68" s="157"/>
      <c r="Y68" s="148" t="s">
        <v>140</v>
      </c>
      <c r="Z68" s="148" t="s">
        <v>86</v>
      </c>
    </row>
    <row r="69" spans="1:26" s="158" customFormat="1" ht="15" hidden="1" customHeight="1" x14ac:dyDescent="0.4">
      <c r="A69" s="141"/>
      <c r="B69" s="142" t="s">
        <v>141</v>
      </c>
      <c r="C69" s="143">
        <v>3</v>
      </c>
      <c r="D69" s="144" t="s">
        <v>142</v>
      </c>
      <c r="E69" s="160"/>
      <c r="F69" s="146" t="s">
        <v>129</v>
      </c>
      <c r="G69" s="147" t="s">
        <v>46</v>
      </c>
      <c r="H69" s="148" t="s">
        <v>61</v>
      </c>
      <c r="I69" s="149" t="s">
        <v>143</v>
      </c>
      <c r="J69" s="150" t="s">
        <v>49</v>
      </c>
      <c r="K69" s="151">
        <v>70</v>
      </c>
      <c r="L69" s="152">
        <v>17.560000000000002</v>
      </c>
      <c r="M69" s="152">
        <v>18.09</v>
      </c>
      <c r="N69" s="152">
        <v>18.440000000000001</v>
      </c>
      <c r="O69" s="152">
        <v>18.790000000000003</v>
      </c>
      <c r="P69" s="151">
        <v>5</v>
      </c>
      <c r="Q69" s="153"/>
      <c r="R69" s="154" t="str">
        <f t="shared" si="3"/>
        <v>-</v>
      </c>
      <c r="S69" s="155">
        <f t="shared" si="4"/>
        <v>0</v>
      </c>
      <c r="T69" s="156"/>
      <c r="U69" s="148" t="s">
        <v>144</v>
      </c>
      <c r="V69" s="148"/>
      <c r="W69" s="157"/>
      <c r="X69" s="157"/>
      <c r="Y69" s="148"/>
      <c r="Z69" s="148"/>
    </row>
    <row r="70" spans="1:26" s="158" customFormat="1" ht="15" hidden="1" customHeight="1" x14ac:dyDescent="0.4">
      <c r="A70" s="141"/>
      <c r="B70" s="142" t="s">
        <v>145</v>
      </c>
      <c r="C70" s="143">
        <v>3</v>
      </c>
      <c r="D70" s="144" t="s">
        <v>146</v>
      </c>
      <c r="E70" s="160"/>
      <c r="F70" s="146" t="s">
        <v>129</v>
      </c>
      <c r="G70" s="147" t="s">
        <v>46</v>
      </c>
      <c r="H70" s="148" t="s">
        <v>47</v>
      </c>
      <c r="I70" s="149" t="s">
        <v>147</v>
      </c>
      <c r="J70" s="150" t="s">
        <v>49</v>
      </c>
      <c r="K70" s="151">
        <v>70</v>
      </c>
      <c r="L70" s="152">
        <v>11.35</v>
      </c>
      <c r="M70" s="152">
        <v>11.92</v>
      </c>
      <c r="N70" s="152">
        <v>12.49</v>
      </c>
      <c r="O70" s="152">
        <v>13.06</v>
      </c>
      <c r="P70" s="151">
        <v>5</v>
      </c>
      <c r="Q70" s="153"/>
      <c r="R70" s="154" t="str">
        <f t="shared" si="3"/>
        <v>-</v>
      </c>
      <c r="S70" s="155">
        <f t="shared" si="4"/>
        <v>0</v>
      </c>
      <c r="T70" s="156" t="s">
        <v>500</v>
      </c>
      <c r="U70" s="148" t="s">
        <v>50</v>
      </c>
      <c r="V70" s="148"/>
      <c r="W70" s="157"/>
      <c r="X70" s="157"/>
      <c r="Y70" s="148"/>
      <c r="Z70" s="148"/>
    </row>
    <row r="71" spans="1:26" s="158" customFormat="1" ht="15" hidden="1" customHeight="1" x14ac:dyDescent="0.4">
      <c r="A71" s="141"/>
      <c r="B71" s="142" t="s">
        <v>148</v>
      </c>
      <c r="C71" s="143">
        <v>3</v>
      </c>
      <c r="D71" s="144" t="s">
        <v>149</v>
      </c>
      <c r="E71" s="160"/>
      <c r="F71" s="146" t="s">
        <v>129</v>
      </c>
      <c r="G71" s="147" t="s">
        <v>46</v>
      </c>
      <c r="H71" s="148" t="s">
        <v>47</v>
      </c>
      <c r="I71" s="149" t="s">
        <v>147</v>
      </c>
      <c r="J71" s="150" t="s">
        <v>54</v>
      </c>
      <c r="K71" s="151">
        <v>50</v>
      </c>
      <c r="L71" s="152">
        <v>11.91</v>
      </c>
      <c r="M71" s="152">
        <v>12.51</v>
      </c>
      <c r="N71" s="152">
        <v>13.11</v>
      </c>
      <c r="O71" s="152">
        <v>13.7</v>
      </c>
      <c r="P71" s="151">
        <v>5</v>
      </c>
      <c r="Q71" s="153"/>
      <c r="R71" s="154" t="str">
        <f t="shared" si="3"/>
        <v>-</v>
      </c>
      <c r="S71" s="155">
        <f t="shared" si="4"/>
        <v>0</v>
      </c>
      <c r="T71" s="156" t="s">
        <v>500</v>
      </c>
      <c r="U71" s="148" t="s">
        <v>50</v>
      </c>
      <c r="V71" s="148" t="s">
        <v>90</v>
      </c>
      <c r="W71" s="157"/>
      <c r="X71" s="157">
        <v>18</v>
      </c>
      <c r="Y71" s="148" t="s">
        <v>150</v>
      </c>
      <c r="Z71" s="148"/>
    </row>
    <row r="72" spans="1:26" s="158" customFormat="1" ht="15" hidden="1" customHeight="1" x14ac:dyDescent="0.4">
      <c r="A72" s="141"/>
      <c r="B72" s="142" t="s">
        <v>151</v>
      </c>
      <c r="C72" s="143">
        <v>3</v>
      </c>
      <c r="D72" s="144" t="s">
        <v>152</v>
      </c>
      <c r="E72" s="160"/>
      <c r="F72" s="146" t="s">
        <v>129</v>
      </c>
      <c r="G72" s="147" t="s">
        <v>46</v>
      </c>
      <c r="H72" s="148" t="s">
        <v>61</v>
      </c>
      <c r="I72" s="149" t="s">
        <v>153</v>
      </c>
      <c r="J72" s="150" t="s">
        <v>54</v>
      </c>
      <c r="K72" s="151">
        <v>40</v>
      </c>
      <c r="L72" s="152">
        <v>4.05</v>
      </c>
      <c r="M72" s="152">
        <v>4.38</v>
      </c>
      <c r="N72" s="152">
        <v>4.58</v>
      </c>
      <c r="O72" s="152">
        <v>4.8600000000000003</v>
      </c>
      <c r="P72" s="151">
        <v>5</v>
      </c>
      <c r="Q72" s="153"/>
      <c r="R72" s="154" t="str">
        <f t="shared" si="3"/>
        <v>-</v>
      </c>
      <c r="S72" s="155">
        <f t="shared" si="4"/>
        <v>0</v>
      </c>
      <c r="T72" s="156"/>
      <c r="U72" s="148" t="s">
        <v>50</v>
      </c>
      <c r="V72" s="148" t="s">
        <v>154</v>
      </c>
      <c r="W72" s="157">
        <v>75</v>
      </c>
      <c r="X72" s="157">
        <v>16</v>
      </c>
      <c r="Y72" s="148" t="s">
        <v>155</v>
      </c>
      <c r="Z72" s="148" t="s">
        <v>86</v>
      </c>
    </row>
    <row r="73" spans="1:26" s="158" customFormat="1" ht="15" hidden="1" customHeight="1" x14ac:dyDescent="0.4">
      <c r="A73" s="141"/>
      <c r="B73" s="142" t="s">
        <v>156</v>
      </c>
      <c r="C73" s="143">
        <v>4</v>
      </c>
      <c r="D73" s="144" t="s">
        <v>157</v>
      </c>
      <c r="E73" s="167"/>
      <c r="F73" s="146" t="s">
        <v>158</v>
      </c>
      <c r="G73" s="147" t="s">
        <v>46</v>
      </c>
      <c r="H73" s="148" t="s">
        <v>47</v>
      </c>
      <c r="I73" s="149" t="s">
        <v>159</v>
      </c>
      <c r="J73" s="150" t="s">
        <v>49</v>
      </c>
      <c r="K73" s="151">
        <v>75</v>
      </c>
      <c r="L73" s="152">
        <v>5.89</v>
      </c>
      <c r="M73" s="152">
        <v>6.1899999999999995</v>
      </c>
      <c r="N73" s="152">
        <v>6.4799999999999995</v>
      </c>
      <c r="O73" s="152">
        <v>6.7799999999999994</v>
      </c>
      <c r="P73" s="151">
        <v>5</v>
      </c>
      <c r="Q73" s="153"/>
      <c r="R73" s="154" t="str">
        <f t="shared" si="3"/>
        <v>-</v>
      </c>
      <c r="S73" s="155">
        <f t="shared" si="4"/>
        <v>0</v>
      </c>
      <c r="T73" s="156"/>
      <c r="U73" s="148" t="s">
        <v>50</v>
      </c>
      <c r="V73" s="148" t="s">
        <v>139</v>
      </c>
      <c r="W73" s="157">
        <v>60</v>
      </c>
      <c r="X73" s="157">
        <v>16</v>
      </c>
      <c r="Y73" s="148" t="s">
        <v>52</v>
      </c>
      <c r="Z73" s="148"/>
    </row>
    <row r="74" spans="1:26" s="158" customFormat="1" ht="15" hidden="1" customHeight="1" x14ac:dyDescent="0.4">
      <c r="A74" s="141"/>
      <c r="B74" s="142" t="s">
        <v>160</v>
      </c>
      <c r="C74" s="143">
        <v>4</v>
      </c>
      <c r="D74" s="144" t="s">
        <v>161</v>
      </c>
      <c r="E74" s="167"/>
      <c r="F74" s="146" t="s">
        <v>158</v>
      </c>
      <c r="G74" s="147" t="s">
        <v>46</v>
      </c>
      <c r="H74" s="148" t="s">
        <v>47</v>
      </c>
      <c r="I74" s="149" t="s">
        <v>159</v>
      </c>
      <c r="J74" s="150" t="s">
        <v>54</v>
      </c>
      <c r="K74" s="151">
        <v>50</v>
      </c>
      <c r="L74" s="152">
        <v>7.66</v>
      </c>
      <c r="M74" s="152">
        <v>8.0499999999999989</v>
      </c>
      <c r="N74" s="152">
        <v>8.43</v>
      </c>
      <c r="O74" s="152">
        <v>8.81</v>
      </c>
      <c r="P74" s="151">
        <v>5</v>
      </c>
      <c r="Q74" s="153"/>
      <c r="R74" s="154" t="str">
        <f t="shared" si="3"/>
        <v>-</v>
      </c>
      <c r="S74" s="155">
        <f t="shared" si="4"/>
        <v>0</v>
      </c>
      <c r="T74" s="156"/>
      <c r="U74" s="148" t="s">
        <v>50</v>
      </c>
      <c r="V74" s="148" t="s">
        <v>139</v>
      </c>
      <c r="W74" s="157">
        <v>60</v>
      </c>
      <c r="X74" s="157">
        <v>16</v>
      </c>
      <c r="Y74" s="148" t="s">
        <v>52</v>
      </c>
      <c r="Z74" s="148"/>
    </row>
    <row r="75" spans="1:26" s="158" customFormat="1" ht="15" hidden="1" customHeight="1" x14ac:dyDescent="0.4">
      <c r="A75" s="141"/>
      <c r="B75" s="142" t="s">
        <v>162</v>
      </c>
      <c r="C75" s="143">
        <v>4</v>
      </c>
      <c r="D75" s="144" t="s">
        <v>163</v>
      </c>
      <c r="E75" s="167"/>
      <c r="F75" s="146" t="s">
        <v>158</v>
      </c>
      <c r="G75" s="147" t="s">
        <v>46</v>
      </c>
      <c r="H75" s="148" t="s">
        <v>164</v>
      </c>
      <c r="I75" s="149" t="s">
        <v>165</v>
      </c>
      <c r="J75" s="150" t="s">
        <v>49</v>
      </c>
      <c r="K75" s="151">
        <v>70</v>
      </c>
      <c r="L75" s="152">
        <v>2.5799999999999996</v>
      </c>
      <c r="M75" s="152">
        <v>2.7899999999999996</v>
      </c>
      <c r="N75" s="152">
        <v>2.92</v>
      </c>
      <c r="O75" s="152">
        <v>3.0999999999999996</v>
      </c>
      <c r="P75" s="151">
        <v>5</v>
      </c>
      <c r="Q75" s="153"/>
      <c r="R75" s="154" t="str">
        <f t="shared" ref="R75:R106" si="5">IF(Q75/K75=0,"-",Q75/K75)</f>
        <v>-</v>
      </c>
      <c r="S75" s="155">
        <f t="shared" ref="S75:S106" si="6">IF(Q75&lt;10,O75*Q75,IF(Q75&lt;15,N75*Q75,IF(Q75&lt;K75,M75*Q75,L75*Q75)))</f>
        <v>0</v>
      </c>
      <c r="T75" s="156"/>
      <c r="U75" s="148" t="s">
        <v>144</v>
      </c>
      <c r="V75" s="148"/>
      <c r="W75" s="157"/>
      <c r="X75" s="157"/>
      <c r="Y75" s="148"/>
      <c r="Z75" s="148"/>
    </row>
    <row r="76" spans="1:26" s="158" customFormat="1" ht="15" hidden="1" customHeight="1" x14ac:dyDescent="0.4">
      <c r="A76" s="141"/>
      <c r="B76" s="142" t="s">
        <v>166</v>
      </c>
      <c r="C76" s="143">
        <v>4</v>
      </c>
      <c r="D76" s="144" t="s">
        <v>167</v>
      </c>
      <c r="E76" s="167"/>
      <c r="F76" s="146" t="s">
        <v>158</v>
      </c>
      <c r="G76" s="147" t="s">
        <v>46</v>
      </c>
      <c r="H76" s="148" t="s">
        <v>47</v>
      </c>
      <c r="I76" s="149" t="s">
        <v>168</v>
      </c>
      <c r="J76" s="150" t="s">
        <v>54</v>
      </c>
      <c r="K76" s="151">
        <v>40</v>
      </c>
      <c r="L76" s="152">
        <v>12.48</v>
      </c>
      <c r="M76" s="152">
        <v>13.11</v>
      </c>
      <c r="N76" s="152">
        <v>13.73</v>
      </c>
      <c r="O76" s="152">
        <v>14.36</v>
      </c>
      <c r="P76" s="151">
        <v>5</v>
      </c>
      <c r="Q76" s="153"/>
      <c r="R76" s="154" t="str">
        <f t="shared" si="5"/>
        <v>-</v>
      </c>
      <c r="S76" s="155">
        <f t="shared" si="6"/>
        <v>0</v>
      </c>
      <c r="T76" s="156" t="s">
        <v>500</v>
      </c>
      <c r="U76" s="148" t="s">
        <v>50</v>
      </c>
      <c r="V76" s="148" t="s">
        <v>169</v>
      </c>
      <c r="W76" s="157"/>
      <c r="X76" s="157"/>
      <c r="Y76" s="148" t="s">
        <v>126</v>
      </c>
      <c r="Z76" s="148"/>
    </row>
    <row r="77" spans="1:26" s="158" customFormat="1" ht="15" hidden="1" customHeight="1" x14ac:dyDescent="0.4">
      <c r="A77" s="141"/>
      <c r="B77" s="142" t="s">
        <v>170</v>
      </c>
      <c r="C77" s="143">
        <v>5</v>
      </c>
      <c r="D77" s="144" t="s">
        <v>171</v>
      </c>
      <c r="E77" s="168"/>
      <c r="F77" s="146" t="s">
        <v>172</v>
      </c>
      <c r="G77" s="147" t="s">
        <v>46</v>
      </c>
      <c r="H77" s="148" t="s">
        <v>164</v>
      </c>
      <c r="I77" s="149" t="s">
        <v>173</v>
      </c>
      <c r="J77" s="150" t="s">
        <v>54</v>
      </c>
      <c r="K77" s="151">
        <v>50</v>
      </c>
      <c r="L77" s="152">
        <v>5.3999999999999995</v>
      </c>
      <c r="M77" s="152">
        <v>5.67</v>
      </c>
      <c r="N77" s="152">
        <v>5.94</v>
      </c>
      <c r="O77" s="152">
        <v>6.21</v>
      </c>
      <c r="P77" s="151">
        <v>5</v>
      </c>
      <c r="Q77" s="153"/>
      <c r="R77" s="154" t="str">
        <f t="shared" si="5"/>
        <v>-</v>
      </c>
      <c r="S77" s="155">
        <f t="shared" si="6"/>
        <v>0</v>
      </c>
      <c r="T77" s="156"/>
      <c r="U77" s="148" t="s">
        <v>50</v>
      </c>
      <c r="V77" s="148"/>
      <c r="W77" s="157">
        <v>85</v>
      </c>
      <c r="X77" s="157" t="s">
        <v>174</v>
      </c>
      <c r="Y77" s="148" t="s">
        <v>175</v>
      </c>
      <c r="Z77" s="148" t="s">
        <v>86</v>
      </c>
    </row>
    <row r="78" spans="1:26" s="176" customFormat="1" ht="15" customHeight="1" x14ac:dyDescent="0.4">
      <c r="A78" s="173"/>
      <c r="B78" s="174" t="s">
        <v>176</v>
      </c>
      <c r="C78" s="175">
        <v>5</v>
      </c>
      <c r="D78" s="132" t="s">
        <v>177</v>
      </c>
      <c r="E78" s="111"/>
      <c r="F78" s="103" t="s">
        <v>172</v>
      </c>
      <c r="G78" s="104" t="s">
        <v>46</v>
      </c>
      <c r="H78" s="105" t="s">
        <v>164</v>
      </c>
      <c r="I78" s="106" t="s">
        <v>178</v>
      </c>
      <c r="J78" s="107" t="s">
        <v>54</v>
      </c>
      <c r="K78" s="108">
        <v>50</v>
      </c>
      <c r="L78" s="134">
        <v>4.2299999999999995</v>
      </c>
      <c r="M78" s="134">
        <v>4.5699999999999994</v>
      </c>
      <c r="N78" s="134">
        <v>4.7799999999999994</v>
      </c>
      <c r="O78" s="134">
        <v>5.08</v>
      </c>
      <c r="P78" s="108">
        <v>5</v>
      </c>
      <c r="Q78" s="12"/>
      <c r="R78" s="136" t="str">
        <f t="shared" si="5"/>
        <v>-</v>
      </c>
      <c r="S78" s="137">
        <f t="shared" si="6"/>
        <v>0</v>
      </c>
      <c r="T78" s="140" t="s">
        <v>500</v>
      </c>
      <c r="U78" s="105" t="s">
        <v>144</v>
      </c>
      <c r="V78" s="105" t="s">
        <v>113</v>
      </c>
      <c r="W78" s="109">
        <v>100</v>
      </c>
      <c r="X78" s="109">
        <v>14</v>
      </c>
      <c r="Y78" s="105" t="s">
        <v>179</v>
      </c>
      <c r="Z78" s="105"/>
    </row>
    <row r="79" spans="1:26" s="158" customFormat="1" ht="15" hidden="1" customHeight="1" x14ac:dyDescent="0.4">
      <c r="A79" s="141"/>
      <c r="B79" s="142" t="s">
        <v>180</v>
      </c>
      <c r="C79" s="143">
        <v>5</v>
      </c>
      <c r="D79" s="144" t="s">
        <v>181</v>
      </c>
      <c r="E79" s="168"/>
      <c r="F79" s="146" t="s">
        <v>172</v>
      </c>
      <c r="G79" s="147" t="s">
        <v>46</v>
      </c>
      <c r="H79" s="148" t="s">
        <v>61</v>
      </c>
      <c r="I79" s="149" t="s">
        <v>182</v>
      </c>
      <c r="J79" s="150" t="s">
        <v>54</v>
      </c>
      <c r="K79" s="151">
        <v>35</v>
      </c>
      <c r="L79" s="152">
        <v>7.7799999999999994</v>
      </c>
      <c r="M79" s="152">
        <v>8.17</v>
      </c>
      <c r="N79" s="152">
        <v>8.56</v>
      </c>
      <c r="O79" s="152">
        <v>8.9499999999999993</v>
      </c>
      <c r="P79" s="151">
        <v>5</v>
      </c>
      <c r="Q79" s="153"/>
      <c r="R79" s="154" t="str">
        <f t="shared" si="5"/>
        <v>-</v>
      </c>
      <c r="S79" s="155">
        <f t="shared" si="6"/>
        <v>0</v>
      </c>
      <c r="T79" s="156" t="s">
        <v>500</v>
      </c>
      <c r="U79" s="148" t="s">
        <v>183</v>
      </c>
      <c r="V79" s="148" t="s">
        <v>184</v>
      </c>
      <c r="W79" s="157">
        <v>70</v>
      </c>
      <c r="X79" s="157">
        <v>19</v>
      </c>
      <c r="Y79" s="148" t="s">
        <v>185</v>
      </c>
      <c r="Z79" s="148"/>
    </row>
    <row r="80" spans="1:26" s="158" customFormat="1" ht="15" customHeight="1" x14ac:dyDescent="0.4">
      <c r="A80" s="141"/>
      <c r="B80" s="130" t="s">
        <v>186</v>
      </c>
      <c r="C80" s="131">
        <v>5</v>
      </c>
      <c r="D80" s="132" t="s">
        <v>187</v>
      </c>
      <c r="E80" s="111"/>
      <c r="F80" s="103" t="s">
        <v>172</v>
      </c>
      <c r="G80" s="104" t="s">
        <v>46</v>
      </c>
      <c r="H80" s="105" t="s">
        <v>61</v>
      </c>
      <c r="I80" s="106" t="s">
        <v>188</v>
      </c>
      <c r="J80" s="107" t="s">
        <v>49</v>
      </c>
      <c r="K80" s="108">
        <v>70</v>
      </c>
      <c r="L80" s="134">
        <v>4.1399999999999997</v>
      </c>
      <c r="M80" s="134">
        <v>4.4799999999999995</v>
      </c>
      <c r="N80" s="134">
        <v>4.68</v>
      </c>
      <c r="O80" s="134">
        <v>4.97</v>
      </c>
      <c r="P80" s="108">
        <v>5</v>
      </c>
      <c r="Q80" s="12"/>
      <c r="R80" s="136" t="str">
        <f t="shared" si="5"/>
        <v>-</v>
      </c>
      <c r="S80" s="137">
        <f t="shared" si="6"/>
        <v>0</v>
      </c>
      <c r="T80" s="140" t="s">
        <v>500</v>
      </c>
      <c r="U80" s="105" t="s">
        <v>189</v>
      </c>
      <c r="V80" s="105"/>
      <c r="W80" s="109"/>
      <c r="X80" s="109"/>
      <c r="Y80" s="105"/>
      <c r="Z80" s="105"/>
    </row>
    <row r="81" spans="1:26" s="158" customFormat="1" ht="15" hidden="1" customHeight="1" x14ac:dyDescent="0.4">
      <c r="A81" s="141"/>
      <c r="B81" s="142" t="s">
        <v>190</v>
      </c>
      <c r="C81" s="143">
        <v>5</v>
      </c>
      <c r="D81" s="144" t="s">
        <v>191</v>
      </c>
      <c r="E81" s="168"/>
      <c r="F81" s="146" t="s">
        <v>172</v>
      </c>
      <c r="G81" s="147" t="s">
        <v>46</v>
      </c>
      <c r="H81" s="148" t="s">
        <v>61</v>
      </c>
      <c r="I81" s="149" t="s">
        <v>188</v>
      </c>
      <c r="J81" s="150" t="s">
        <v>54</v>
      </c>
      <c r="K81" s="151">
        <v>50</v>
      </c>
      <c r="L81" s="152">
        <v>5.4799999999999995</v>
      </c>
      <c r="M81" s="152">
        <v>5.76</v>
      </c>
      <c r="N81" s="152">
        <v>6.0299999999999994</v>
      </c>
      <c r="O81" s="152">
        <v>6.31</v>
      </c>
      <c r="P81" s="151">
        <v>5</v>
      </c>
      <c r="Q81" s="153"/>
      <c r="R81" s="154" t="str">
        <f t="shared" si="5"/>
        <v>-</v>
      </c>
      <c r="S81" s="155">
        <f t="shared" si="6"/>
        <v>0</v>
      </c>
      <c r="T81" s="156" t="s">
        <v>500</v>
      </c>
      <c r="U81" s="148" t="s">
        <v>189</v>
      </c>
      <c r="V81" s="148" t="s">
        <v>184</v>
      </c>
      <c r="W81" s="157">
        <v>70</v>
      </c>
      <c r="X81" s="157">
        <v>18</v>
      </c>
      <c r="Y81" s="148" t="s">
        <v>192</v>
      </c>
      <c r="Z81" s="148" t="s">
        <v>86</v>
      </c>
    </row>
    <row r="82" spans="1:26" s="158" customFormat="1" ht="15" hidden="1" customHeight="1" x14ac:dyDescent="0.4">
      <c r="A82" s="141"/>
      <c r="B82" s="142"/>
      <c r="C82" s="143">
        <v>5</v>
      </c>
      <c r="D82" s="144" t="s">
        <v>538</v>
      </c>
      <c r="E82" s="168"/>
      <c r="F82" s="146" t="s">
        <v>172</v>
      </c>
      <c r="G82" s="147" t="s">
        <v>46</v>
      </c>
      <c r="H82" s="148" t="s">
        <v>61</v>
      </c>
      <c r="I82" s="149" t="s">
        <v>195</v>
      </c>
      <c r="J82" s="150" t="s">
        <v>49</v>
      </c>
      <c r="K82" s="151">
        <v>70</v>
      </c>
      <c r="L82" s="152">
        <v>5</v>
      </c>
      <c r="M82" s="152">
        <v>5.25</v>
      </c>
      <c r="N82" s="152">
        <v>5.5</v>
      </c>
      <c r="O82" s="152">
        <v>5.75</v>
      </c>
      <c r="P82" s="151">
        <v>5</v>
      </c>
      <c r="Q82" s="153"/>
      <c r="R82" s="154" t="str">
        <f t="shared" si="5"/>
        <v>-</v>
      </c>
      <c r="S82" s="155">
        <f t="shared" si="6"/>
        <v>0</v>
      </c>
      <c r="T82" s="156" t="s">
        <v>500</v>
      </c>
      <c r="U82" s="148"/>
      <c r="V82" s="148"/>
      <c r="W82" s="157"/>
      <c r="X82" s="157"/>
      <c r="Y82" s="148"/>
      <c r="Z82" s="148"/>
    </row>
    <row r="83" spans="1:26" s="176" customFormat="1" ht="15" customHeight="1" x14ac:dyDescent="0.4">
      <c r="A83" s="173"/>
      <c r="B83" s="174" t="s">
        <v>193</v>
      </c>
      <c r="C83" s="175">
        <v>5</v>
      </c>
      <c r="D83" s="132" t="s">
        <v>194</v>
      </c>
      <c r="E83" s="111"/>
      <c r="F83" s="103" t="s">
        <v>172</v>
      </c>
      <c r="G83" s="213" t="s">
        <v>46</v>
      </c>
      <c r="H83" s="105" t="s">
        <v>61</v>
      </c>
      <c r="I83" s="106" t="s">
        <v>195</v>
      </c>
      <c r="J83" s="107" t="s">
        <v>54</v>
      </c>
      <c r="K83" s="108">
        <v>40</v>
      </c>
      <c r="L83" s="134">
        <v>5.85</v>
      </c>
      <c r="M83" s="134">
        <v>6.1499999999999995</v>
      </c>
      <c r="N83" s="134">
        <v>6.4399999999999995</v>
      </c>
      <c r="O83" s="134">
        <v>6.7299999999999995</v>
      </c>
      <c r="P83" s="108">
        <v>5</v>
      </c>
      <c r="Q83" s="12"/>
      <c r="R83" s="136" t="str">
        <f t="shared" si="5"/>
        <v>-</v>
      </c>
      <c r="S83" s="137">
        <f t="shared" si="6"/>
        <v>0</v>
      </c>
      <c r="T83" s="214"/>
      <c r="U83" s="105" t="s">
        <v>119</v>
      </c>
      <c r="V83" s="105" t="s">
        <v>196</v>
      </c>
      <c r="W83" s="109" t="s">
        <v>197</v>
      </c>
      <c r="X83" s="109">
        <v>20</v>
      </c>
      <c r="Y83" s="105" t="s">
        <v>198</v>
      </c>
      <c r="Z83" s="105" t="s">
        <v>86</v>
      </c>
    </row>
    <row r="84" spans="1:26" s="158" customFormat="1" ht="15" hidden="1" customHeight="1" x14ac:dyDescent="0.4">
      <c r="A84" s="141"/>
      <c r="B84" s="142" t="s">
        <v>199</v>
      </c>
      <c r="C84" s="143">
        <v>5</v>
      </c>
      <c r="D84" s="144" t="s">
        <v>200</v>
      </c>
      <c r="E84" s="168"/>
      <c r="F84" s="146" t="s">
        <v>172</v>
      </c>
      <c r="G84" s="147" t="s">
        <v>46</v>
      </c>
      <c r="H84" s="148" t="s">
        <v>61</v>
      </c>
      <c r="I84" s="149" t="s">
        <v>201</v>
      </c>
      <c r="J84" s="150" t="s">
        <v>49</v>
      </c>
      <c r="K84" s="151">
        <v>60</v>
      </c>
      <c r="L84" s="152">
        <v>4.79</v>
      </c>
      <c r="M84" s="152">
        <v>5.18</v>
      </c>
      <c r="N84" s="152">
        <v>5.42</v>
      </c>
      <c r="O84" s="152">
        <v>5.75</v>
      </c>
      <c r="P84" s="151">
        <v>5</v>
      </c>
      <c r="Q84" s="153"/>
      <c r="R84" s="154" t="str">
        <f t="shared" si="5"/>
        <v>-</v>
      </c>
      <c r="S84" s="155">
        <f t="shared" si="6"/>
        <v>0</v>
      </c>
      <c r="T84" s="156"/>
      <c r="U84" s="148" t="s">
        <v>144</v>
      </c>
      <c r="V84" s="148"/>
      <c r="W84" s="157">
        <v>75</v>
      </c>
      <c r="X84" s="157">
        <v>18</v>
      </c>
      <c r="Y84" s="148" t="s">
        <v>202</v>
      </c>
      <c r="Z84" s="148" t="s">
        <v>86</v>
      </c>
    </row>
    <row r="85" spans="1:26" s="158" customFormat="1" ht="15" hidden="1" customHeight="1" x14ac:dyDescent="0.4">
      <c r="A85" s="141"/>
      <c r="B85" s="142" t="s">
        <v>203</v>
      </c>
      <c r="C85" s="143">
        <v>5</v>
      </c>
      <c r="D85" s="144" t="s">
        <v>204</v>
      </c>
      <c r="E85" s="168"/>
      <c r="F85" s="146" t="s">
        <v>172</v>
      </c>
      <c r="G85" s="147" t="s">
        <v>46</v>
      </c>
      <c r="H85" s="148" t="s">
        <v>61</v>
      </c>
      <c r="I85" s="149" t="s">
        <v>201</v>
      </c>
      <c r="J85" s="150" t="s">
        <v>54</v>
      </c>
      <c r="K85" s="151">
        <v>50</v>
      </c>
      <c r="L85" s="152">
        <v>6.8</v>
      </c>
      <c r="M85" s="152">
        <v>7.14</v>
      </c>
      <c r="N85" s="152">
        <v>7.48</v>
      </c>
      <c r="O85" s="152">
        <v>7.82</v>
      </c>
      <c r="P85" s="151">
        <v>5</v>
      </c>
      <c r="Q85" s="153"/>
      <c r="R85" s="154" t="str">
        <f t="shared" si="5"/>
        <v>-</v>
      </c>
      <c r="S85" s="155">
        <f t="shared" si="6"/>
        <v>0</v>
      </c>
      <c r="T85" s="156"/>
      <c r="U85" s="148" t="s">
        <v>144</v>
      </c>
      <c r="V85" s="148"/>
      <c r="W85" s="157">
        <v>75</v>
      </c>
      <c r="X85" s="157">
        <v>18</v>
      </c>
      <c r="Y85" s="148" t="s">
        <v>202</v>
      </c>
      <c r="Z85" s="148"/>
    </row>
    <row r="86" spans="1:26" s="158" customFormat="1" ht="15" hidden="1" customHeight="1" x14ac:dyDescent="0.4">
      <c r="A86" s="141"/>
      <c r="B86" s="142"/>
      <c r="C86" s="143">
        <v>5</v>
      </c>
      <c r="D86" s="144" t="s">
        <v>539</v>
      </c>
      <c r="E86" s="168"/>
      <c r="F86" s="146" t="s">
        <v>172</v>
      </c>
      <c r="G86" s="147" t="s">
        <v>46</v>
      </c>
      <c r="H86" s="148"/>
      <c r="I86" s="149" t="s">
        <v>565</v>
      </c>
      <c r="J86" s="150" t="s">
        <v>49</v>
      </c>
      <c r="K86" s="151">
        <v>70</v>
      </c>
      <c r="L86" s="152">
        <v>4.1399999999999997</v>
      </c>
      <c r="M86" s="152">
        <v>4.4799999999999995</v>
      </c>
      <c r="N86" s="152">
        <v>4.68</v>
      </c>
      <c r="O86" s="152">
        <v>4.97</v>
      </c>
      <c r="P86" s="151">
        <v>5</v>
      </c>
      <c r="Q86" s="153"/>
      <c r="R86" s="154" t="str">
        <f t="shared" si="5"/>
        <v>-</v>
      </c>
      <c r="S86" s="155">
        <f t="shared" si="6"/>
        <v>0</v>
      </c>
      <c r="T86" s="156" t="s">
        <v>500</v>
      </c>
      <c r="U86" s="148"/>
      <c r="V86" s="148"/>
      <c r="W86" s="157"/>
      <c r="X86" s="157"/>
      <c r="Y86" s="148"/>
      <c r="Z86" s="148"/>
    </row>
    <row r="87" spans="1:26" s="158" customFormat="1" ht="15" hidden="1" customHeight="1" x14ac:dyDescent="0.4">
      <c r="A87" s="141"/>
      <c r="B87" s="142" t="s">
        <v>205</v>
      </c>
      <c r="C87" s="143">
        <v>6</v>
      </c>
      <c r="D87" s="144" t="s">
        <v>206</v>
      </c>
      <c r="E87" s="161"/>
      <c r="F87" s="146" t="s">
        <v>207</v>
      </c>
      <c r="G87" s="147" t="s">
        <v>46</v>
      </c>
      <c r="H87" s="148" t="s">
        <v>61</v>
      </c>
      <c r="I87" s="149" t="s">
        <v>208</v>
      </c>
      <c r="J87" s="150" t="s">
        <v>54</v>
      </c>
      <c r="K87" s="151">
        <v>50</v>
      </c>
      <c r="L87" s="152">
        <v>9.14</v>
      </c>
      <c r="M87" s="152">
        <v>9.6</v>
      </c>
      <c r="N87" s="152">
        <v>10.06</v>
      </c>
      <c r="O87" s="152">
        <v>10.52</v>
      </c>
      <c r="P87" s="151">
        <v>5</v>
      </c>
      <c r="Q87" s="153"/>
      <c r="R87" s="154" t="str">
        <f t="shared" si="5"/>
        <v>-</v>
      </c>
      <c r="S87" s="155">
        <f t="shared" si="6"/>
        <v>0</v>
      </c>
      <c r="T87" s="156" t="s">
        <v>500</v>
      </c>
      <c r="U87" s="148" t="s">
        <v>144</v>
      </c>
      <c r="V87" s="148"/>
      <c r="W87" s="157" t="s">
        <v>114</v>
      </c>
      <c r="X87" s="157">
        <v>25</v>
      </c>
      <c r="Y87" s="148" t="s">
        <v>209</v>
      </c>
      <c r="Z87" s="148" t="s">
        <v>86</v>
      </c>
    </row>
    <row r="88" spans="1:26" s="158" customFormat="1" ht="15" hidden="1" customHeight="1" x14ac:dyDescent="0.4">
      <c r="A88" s="141"/>
      <c r="B88" s="142" t="s">
        <v>210</v>
      </c>
      <c r="C88" s="143">
        <v>6</v>
      </c>
      <c r="D88" s="144" t="s">
        <v>211</v>
      </c>
      <c r="E88" s="161"/>
      <c r="F88" s="146" t="s">
        <v>207</v>
      </c>
      <c r="G88" s="147" t="s">
        <v>46</v>
      </c>
      <c r="H88" s="148" t="s">
        <v>61</v>
      </c>
      <c r="I88" s="149" t="s">
        <v>212</v>
      </c>
      <c r="J88" s="150" t="s">
        <v>54</v>
      </c>
      <c r="K88" s="151">
        <v>40</v>
      </c>
      <c r="L88" s="152">
        <v>8.9700000000000006</v>
      </c>
      <c r="M88" s="152">
        <v>9.42</v>
      </c>
      <c r="N88" s="152">
        <v>9.8699999999999992</v>
      </c>
      <c r="O88" s="152">
        <v>10.32</v>
      </c>
      <c r="P88" s="151">
        <v>5</v>
      </c>
      <c r="Q88" s="153"/>
      <c r="R88" s="154" t="str">
        <f t="shared" si="5"/>
        <v>-</v>
      </c>
      <c r="S88" s="155">
        <f t="shared" si="6"/>
        <v>0</v>
      </c>
      <c r="T88" s="156"/>
      <c r="U88" s="148" t="s">
        <v>189</v>
      </c>
      <c r="V88" s="148"/>
      <c r="W88" s="157">
        <v>80</v>
      </c>
      <c r="X88" s="157">
        <v>20</v>
      </c>
      <c r="Y88" s="148" t="s">
        <v>213</v>
      </c>
      <c r="Z88" s="148"/>
    </row>
    <row r="89" spans="1:26" s="158" customFormat="1" ht="15" hidden="1" customHeight="1" x14ac:dyDescent="0.4">
      <c r="A89" s="141"/>
      <c r="B89" s="142" t="s">
        <v>214</v>
      </c>
      <c r="C89" s="143">
        <v>6</v>
      </c>
      <c r="D89" s="144" t="s">
        <v>215</v>
      </c>
      <c r="E89" s="161"/>
      <c r="F89" s="146" t="s">
        <v>207</v>
      </c>
      <c r="G89" s="147" t="s">
        <v>46</v>
      </c>
      <c r="H89" s="148" t="s">
        <v>61</v>
      </c>
      <c r="I89" s="149" t="s">
        <v>216</v>
      </c>
      <c r="J89" s="150" t="s">
        <v>54</v>
      </c>
      <c r="K89" s="151">
        <v>50</v>
      </c>
      <c r="L89" s="152">
        <v>10.31</v>
      </c>
      <c r="M89" s="152">
        <v>10.83</v>
      </c>
      <c r="N89" s="152">
        <v>11.35</v>
      </c>
      <c r="O89" s="152">
        <v>11.86</v>
      </c>
      <c r="P89" s="151">
        <v>5</v>
      </c>
      <c r="Q89" s="153"/>
      <c r="R89" s="154" t="str">
        <f t="shared" si="5"/>
        <v>-</v>
      </c>
      <c r="S89" s="155">
        <f t="shared" si="6"/>
        <v>0</v>
      </c>
      <c r="T89" s="156"/>
      <c r="U89" s="148" t="s">
        <v>217</v>
      </c>
      <c r="V89" s="148" t="s">
        <v>139</v>
      </c>
      <c r="W89" s="157">
        <v>75</v>
      </c>
      <c r="X89" s="157"/>
      <c r="Y89" s="148" t="s">
        <v>218</v>
      </c>
      <c r="Z89" s="148"/>
    </row>
    <row r="90" spans="1:26" s="176" customFormat="1" ht="15" customHeight="1" x14ac:dyDescent="0.4">
      <c r="A90" s="173"/>
      <c r="B90" s="174" t="s">
        <v>219</v>
      </c>
      <c r="C90" s="175">
        <v>6</v>
      </c>
      <c r="D90" s="132" t="s">
        <v>220</v>
      </c>
      <c r="E90" s="112"/>
      <c r="F90" s="103" t="s">
        <v>207</v>
      </c>
      <c r="G90" s="213" t="s">
        <v>46</v>
      </c>
      <c r="H90" s="105" t="s">
        <v>61</v>
      </c>
      <c r="I90" s="106" t="s">
        <v>221</v>
      </c>
      <c r="J90" s="107" t="s">
        <v>54</v>
      </c>
      <c r="K90" s="108">
        <v>40</v>
      </c>
      <c r="L90" s="134">
        <v>5.49</v>
      </c>
      <c r="M90" s="134">
        <v>5.77</v>
      </c>
      <c r="N90" s="134">
        <v>6.04</v>
      </c>
      <c r="O90" s="134">
        <v>6.3199999999999994</v>
      </c>
      <c r="P90" s="108">
        <v>5</v>
      </c>
      <c r="Q90" s="12"/>
      <c r="R90" s="136" t="str">
        <f t="shared" si="5"/>
        <v>-</v>
      </c>
      <c r="S90" s="137">
        <f t="shared" si="6"/>
        <v>0</v>
      </c>
      <c r="T90" s="214" t="s">
        <v>500</v>
      </c>
      <c r="U90" s="105" t="s">
        <v>119</v>
      </c>
      <c r="V90" s="105"/>
      <c r="W90" s="109">
        <v>80</v>
      </c>
      <c r="X90" s="109">
        <v>18</v>
      </c>
      <c r="Y90" s="105" t="s">
        <v>222</v>
      </c>
      <c r="Z90" s="105"/>
    </row>
    <row r="91" spans="1:26" s="158" customFormat="1" ht="15" hidden="1" customHeight="1" x14ac:dyDescent="0.4">
      <c r="A91" s="141"/>
      <c r="B91" s="142"/>
      <c r="C91" s="143">
        <v>6</v>
      </c>
      <c r="D91" s="144" t="s">
        <v>540</v>
      </c>
      <c r="E91" s="161"/>
      <c r="F91" s="146" t="s">
        <v>207</v>
      </c>
      <c r="G91" s="147" t="s">
        <v>46</v>
      </c>
      <c r="H91" s="148" t="s">
        <v>61</v>
      </c>
      <c r="I91" s="149" t="s">
        <v>221</v>
      </c>
      <c r="J91" s="150" t="s">
        <v>54</v>
      </c>
      <c r="K91" s="151">
        <v>35</v>
      </c>
      <c r="L91" s="152">
        <v>5.49</v>
      </c>
      <c r="M91" s="152">
        <v>5.77</v>
      </c>
      <c r="N91" s="152">
        <v>6.04</v>
      </c>
      <c r="O91" s="152">
        <v>6.3199999999999994</v>
      </c>
      <c r="P91" s="151">
        <v>5</v>
      </c>
      <c r="Q91" s="153"/>
      <c r="R91" s="154" t="str">
        <f t="shared" si="5"/>
        <v>-</v>
      </c>
      <c r="S91" s="155">
        <f t="shared" si="6"/>
        <v>0</v>
      </c>
      <c r="T91" s="156" t="s">
        <v>500</v>
      </c>
      <c r="U91" s="148"/>
      <c r="V91" s="148"/>
      <c r="W91" s="157"/>
      <c r="X91" s="157"/>
      <c r="Y91" s="148"/>
      <c r="Z91" s="148"/>
    </row>
    <row r="92" spans="1:26" s="158" customFormat="1" ht="15" hidden="1" customHeight="1" x14ac:dyDescent="0.4">
      <c r="A92" s="141"/>
      <c r="B92" s="142" t="s">
        <v>223</v>
      </c>
      <c r="C92" s="143">
        <v>6</v>
      </c>
      <c r="D92" s="144" t="s">
        <v>224</v>
      </c>
      <c r="E92" s="161"/>
      <c r="F92" s="146" t="s">
        <v>207</v>
      </c>
      <c r="G92" s="147" t="s">
        <v>46</v>
      </c>
      <c r="H92" s="148" t="s">
        <v>61</v>
      </c>
      <c r="I92" s="149" t="s">
        <v>225</v>
      </c>
      <c r="J92" s="150" t="s">
        <v>54</v>
      </c>
      <c r="K92" s="151">
        <v>35</v>
      </c>
      <c r="L92" s="152">
        <v>7.31</v>
      </c>
      <c r="M92" s="152">
        <v>7.68</v>
      </c>
      <c r="N92" s="152">
        <v>8.0499999999999989</v>
      </c>
      <c r="O92" s="152">
        <v>8.41</v>
      </c>
      <c r="P92" s="151">
        <v>5</v>
      </c>
      <c r="Q92" s="153"/>
      <c r="R92" s="154" t="str">
        <f t="shared" si="5"/>
        <v>-</v>
      </c>
      <c r="S92" s="155">
        <f t="shared" si="6"/>
        <v>0</v>
      </c>
      <c r="T92" s="156" t="s">
        <v>500</v>
      </c>
      <c r="U92" s="148" t="s">
        <v>189</v>
      </c>
      <c r="V92" s="148"/>
      <c r="W92" s="157">
        <v>70</v>
      </c>
      <c r="X92" s="157">
        <v>12</v>
      </c>
      <c r="Y92" s="148" t="s">
        <v>226</v>
      </c>
      <c r="Z92" s="148"/>
    </row>
    <row r="93" spans="1:26" s="158" customFormat="1" ht="15" hidden="1" customHeight="1" x14ac:dyDescent="0.4">
      <c r="A93" s="141"/>
      <c r="B93" s="142"/>
      <c r="C93" s="143">
        <v>6</v>
      </c>
      <c r="D93" s="144" t="s">
        <v>541</v>
      </c>
      <c r="E93" s="161"/>
      <c r="F93" s="146" t="s">
        <v>207</v>
      </c>
      <c r="G93" s="147" t="s">
        <v>46</v>
      </c>
      <c r="H93" s="148" t="s">
        <v>61</v>
      </c>
      <c r="I93" s="149" t="s">
        <v>228</v>
      </c>
      <c r="J93" s="150" t="s">
        <v>49</v>
      </c>
      <c r="K93" s="151">
        <v>75</v>
      </c>
      <c r="L93" s="152">
        <v>5.34</v>
      </c>
      <c r="M93" s="152">
        <v>5.6099999999999994</v>
      </c>
      <c r="N93" s="152">
        <v>5.88</v>
      </c>
      <c r="O93" s="152">
        <v>6.1499999999999995</v>
      </c>
      <c r="P93" s="151">
        <v>5</v>
      </c>
      <c r="Q93" s="153"/>
      <c r="R93" s="154" t="str">
        <f t="shared" si="5"/>
        <v>-</v>
      </c>
      <c r="S93" s="155">
        <f t="shared" si="6"/>
        <v>0</v>
      </c>
      <c r="T93" s="156"/>
      <c r="U93" s="148"/>
      <c r="V93" s="148"/>
      <c r="W93" s="157"/>
      <c r="X93" s="157"/>
      <c r="Y93" s="148"/>
      <c r="Z93" s="148"/>
    </row>
    <row r="94" spans="1:26" s="158" customFormat="1" ht="15" hidden="1" customHeight="1" x14ac:dyDescent="0.4">
      <c r="A94" s="141"/>
      <c r="B94" s="142" t="s">
        <v>227</v>
      </c>
      <c r="C94" s="143">
        <v>6</v>
      </c>
      <c r="D94" s="144" t="s">
        <v>518</v>
      </c>
      <c r="E94" s="161"/>
      <c r="F94" s="146" t="s">
        <v>207</v>
      </c>
      <c r="G94" s="147" t="s">
        <v>46</v>
      </c>
      <c r="H94" s="148" t="s">
        <v>61</v>
      </c>
      <c r="I94" s="149" t="s">
        <v>228</v>
      </c>
      <c r="J94" s="150" t="s">
        <v>54</v>
      </c>
      <c r="K94" s="151">
        <v>50</v>
      </c>
      <c r="L94" s="152">
        <v>6.27</v>
      </c>
      <c r="M94" s="152">
        <v>6.59</v>
      </c>
      <c r="N94" s="152">
        <v>6.8999999999999995</v>
      </c>
      <c r="O94" s="152">
        <v>7.22</v>
      </c>
      <c r="P94" s="151">
        <v>5</v>
      </c>
      <c r="Q94" s="153"/>
      <c r="R94" s="154" t="str">
        <f t="shared" si="5"/>
        <v>-</v>
      </c>
      <c r="S94" s="155">
        <f t="shared" si="6"/>
        <v>0</v>
      </c>
      <c r="T94" s="156" t="s">
        <v>500</v>
      </c>
      <c r="U94" s="148" t="s">
        <v>144</v>
      </c>
      <c r="V94" s="148"/>
      <c r="W94" s="157">
        <v>90</v>
      </c>
      <c r="X94" s="157">
        <v>20</v>
      </c>
      <c r="Y94" s="148" t="s">
        <v>229</v>
      </c>
      <c r="Z94" s="148" t="s">
        <v>86</v>
      </c>
    </row>
    <row r="95" spans="1:26" s="158" customFormat="1" ht="15" hidden="1" customHeight="1" x14ac:dyDescent="0.4">
      <c r="A95" s="141"/>
      <c r="B95" s="142"/>
      <c r="C95" s="143">
        <v>6</v>
      </c>
      <c r="D95" s="144" t="s">
        <v>542</v>
      </c>
      <c r="E95" s="161"/>
      <c r="F95" s="146" t="s">
        <v>207</v>
      </c>
      <c r="G95" s="147" t="s">
        <v>23</v>
      </c>
      <c r="H95" s="148" t="s">
        <v>61</v>
      </c>
      <c r="I95" s="149" t="s">
        <v>228</v>
      </c>
      <c r="J95" s="150" t="s">
        <v>54</v>
      </c>
      <c r="K95" s="151">
        <v>50</v>
      </c>
      <c r="L95" s="152">
        <v>6.27</v>
      </c>
      <c r="M95" s="152">
        <v>6.59</v>
      </c>
      <c r="N95" s="152">
        <v>6.8999999999999995</v>
      </c>
      <c r="O95" s="152">
        <v>7.22</v>
      </c>
      <c r="P95" s="151">
        <v>5</v>
      </c>
      <c r="Q95" s="153"/>
      <c r="R95" s="154" t="str">
        <f t="shared" si="5"/>
        <v>-</v>
      </c>
      <c r="S95" s="155">
        <f t="shared" si="6"/>
        <v>0</v>
      </c>
      <c r="T95" s="156"/>
      <c r="U95" s="148"/>
      <c r="V95" s="148"/>
      <c r="W95" s="157"/>
      <c r="X95" s="157"/>
      <c r="Y95" s="148"/>
      <c r="Z95" s="148"/>
    </row>
    <row r="96" spans="1:26" s="158" customFormat="1" ht="15" hidden="1" customHeight="1" x14ac:dyDescent="0.4">
      <c r="A96" s="141"/>
      <c r="B96" s="142" t="s">
        <v>230</v>
      </c>
      <c r="C96" s="143">
        <v>6</v>
      </c>
      <c r="D96" s="144" t="s">
        <v>231</v>
      </c>
      <c r="E96" s="161"/>
      <c r="F96" s="146" t="s">
        <v>207</v>
      </c>
      <c r="G96" s="147" t="s">
        <v>46</v>
      </c>
      <c r="H96" s="148" t="s">
        <v>61</v>
      </c>
      <c r="I96" s="149" t="s">
        <v>232</v>
      </c>
      <c r="J96" s="150" t="s">
        <v>54</v>
      </c>
      <c r="K96" s="151">
        <v>35</v>
      </c>
      <c r="L96" s="152">
        <v>7.31</v>
      </c>
      <c r="M96" s="152">
        <v>7.68</v>
      </c>
      <c r="N96" s="152">
        <v>8.0499999999999989</v>
      </c>
      <c r="O96" s="152">
        <v>8.41</v>
      </c>
      <c r="P96" s="151">
        <v>5</v>
      </c>
      <c r="Q96" s="153"/>
      <c r="R96" s="154" t="str">
        <f t="shared" si="5"/>
        <v>-</v>
      </c>
      <c r="S96" s="155">
        <f t="shared" si="6"/>
        <v>0</v>
      </c>
      <c r="T96" s="156"/>
      <c r="U96" s="148" t="s">
        <v>50</v>
      </c>
      <c r="V96" s="148" t="s">
        <v>139</v>
      </c>
      <c r="W96" s="157">
        <v>90</v>
      </c>
      <c r="X96" s="157"/>
      <c r="Y96" s="148" t="s">
        <v>233</v>
      </c>
      <c r="Z96" s="148"/>
    </row>
    <row r="97" spans="1:26" s="158" customFormat="1" ht="15" hidden="1" customHeight="1" x14ac:dyDescent="0.4">
      <c r="A97" s="141"/>
      <c r="B97" s="142"/>
      <c r="C97" s="143">
        <v>6</v>
      </c>
      <c r="D97" s="144" t="s">
        <v>543</v>
      </c>
      <c r="E97" s="161"/>
      <c r="F97" s="146" t="s">
        <v>207</v>
      </c>
      <c r="G97" s="147" t="s">
        <v>46</v>
      </c>
      <c r="H97" s="148" t="s">
        <v>61</v>
      </c>
      <c r="I97" s="149" t="s">
        <v>236</v>
      </c>
      <c r="J97" s="150" t="s">
        <v>49</v>
      </c>
      <c r="K97" s="151">
        <v>70</v>
      </c>
      <c r="L97" s="152">
        <v>3.1</v>
      </c>
      <c r="M97" s="152">
        <v>3.3499999999999996</v>
      </c>
      <c r="N97" s="152">
        <v>3.51</v>
      </c>
      <c r="O97" s="152">
        <v>3.72</v>
      </c>
      <c r="P97" s="151">
        <v>5</v>
      </c>
      <c r="Q97" s="153"/>
      <c r="R97" s="154" t="str">
        <f t="shared" si="5"/>
        <v>-</v>
      </c>
      <c r="S97" s="155">
        <f t="shared" si="6"/>
        <v>0</v>
      </c>
      <c r="T97" s="156" t="s">
        <v>500</v>
      </c>
      <c r="U97" s="148"/>
      <c r="V97" s="148"/>
      <c r="W97" s="157"/>
      <c r="X97" s="157"/>
      <c r="Y97" s="148"/>
      <c r="Z97" s="148"/>
    </row>
    <row r="98" spans="1:26" s="158" customFormat="1" ht="15" hidden="1" customHeight="1" x14ac:dyDescent="0.4">
      <c r="A98" s="141"/>
      <c r="B98" s="142" t="s">
        <v>234</v>
      </c>
      <c r="C98" s="143">
        <v>6</v>
      </c>
      <c r="D98" s="144" t="s">
        <v>235</v>
      </c>
      <c r="E98" s="161"/>
      <c r="F98" s="146" t="s">
        <v>207</v>
      </c>
      <c r="G98" s="147" t="s">
        <v>46</v>
      </c>
      <c r="H98" s="148" t="s">
        <v>61</v>
      </c>
      <c r="I98" s="149" t="s">
        <v>236</v>
      </c>
      <c r="J98" s="150" t="s">
        <v>54</v>
      </c>
      <c r="K98" s="151">
        <v>35</v>
      </c>
      <c r="L98" s="152">
        <v>4.2699999999999996</v>
      </c>
      <c r="M98" s="152">
        <v>4.62</v>
      </c>
      <c r="N98" s="152">
        <v>4.83</v>
      </c>
      <c r="O98" s="152">
        <v>5.13</v>
      </c>
      <c r="P98" s="151">
        <v>5</v>
      </c>
      <c r="Q98" s="153"/>
      <c r="R98" s="154" t="str">
        <f t="shared" si="5"/>
        <v>-</v>
      </c>
      <c r="S98" s="155">
        <f t="shared" si="6"/>
        <v>0</v>
      </c>
      <c r="T98" s="156" t="s">
        <v>500</v>
      </c>
      <c r="U98" s="148" t="s">
        <v>119</v>
      </c>
      <c r="V98" s="148"/>
      <c r="W98" s="157">
        <v>65</v>
      </c>
      <c r="X98" s="157">
        <v>15</v>
      </c>
      <c r="Y98" s="148" t="s">
        <v>237</v>
      </c>
      <c r="Z98" s="148"/>
    </row>
    <row r="99" spans="1:26" s="158" customFormat="1" ht="15" hidden="1" customHeight="1" x14ac:dyDescent="0.4">
      <c r="A99" s="141"/>
      <c r="B99" s="142" t="s">
        <v>238</v>
      </c>
      <c r="C99" s="143">
        <v>6</v>
      </c>
      <c r="D99" s="144" t="s">
        <v>239</v>
      </c>
      <c r="E99" s="161"/>
      <c r="F99" s="146" t="s">
        <v>207</v>
      </c>
      <c r="G99" s="147" t="s">
        <v>46</v>
      </c>
      <c r="H99" s="148" t="s">
        <v>47</v>
      </c>
      <c r="I99" s="149" t="s">
        <v>240</v>
      </c>
      <c r="J99" s="150" t="s">
        <v>54</v>
      </c>
      <c r="K99" s="151">
        <v>50</v>
      </c>
      <c r="L99" s="152">
        <v>12.5</v>
      </c>
      <c r="M99" s="152">
        <v>13.129999999999999</v>
      </c>
      <c r="N99" s="152">
        <v>13.75</v>
      </c>
      <c r="O99" s="152">
        <v>14.379999999999999</v>
      </c>
      <c r="P99" s="151">
        <v>5</v>
      </c>
      <c r="Q99" s="153"/>
      <c r="R99" s="154" t="str">
        <f t="shared" si="5"/>
        <v>-</v>
      </c>
      <c r="S99" s="155">
        <f t="shared" si="6"/>
        <v>0</v>
      </c>
      <c r="T99" s="156"/>
      <c r="U99" s="148" t="s">
        <v>50</v>
      </c>
      <c r="V99" s="148" t="s">
        <v>90</v>
      </c>
      <c r="W99" s="157">
        <v>70</v>
      </c>
      <c r="X99" s="157"/>
      <c r="Y99" s="148" t="s">
        <v>85</v>
      </c>
      <c r="Z99" s="148"/>
    </row>
    <row r="100" spans="1:26" s="158" customFormat="1" ht="15" hidden="1" customHeight="1" x14ac:dyDescent="0.4">
      <c r="A100" s="141"/>
      <c r="B100" s="142" t="s">
        <v>241</v>
      </c>
      <c r="C100" s="143">
        <v>7</v>
      </c>
      <c r="D100" s="144" t="s">
        <v>242</v>
      </c>
      <c r="E100" s="162"/>
      <c r="F100" s="146" t="s">
        <v>243</v>
      </c>
      <c r="G100" s="147" t="s">
        <v>46</v>
      </c>
      <c r="H100" s="148" t="s">
        <v>164</v>
      </c>
      <c r="I100" s="149" t="s">
        <v>244</v>
      </c>
      <c r="J100" s="150" t="s">
        <v>54</v>
      </c>
      <c r="K100" s="151">
        <v>40</v>
      </c>
      <c r="L100" s="152">
        <v>3.5799999999999996</v>
      </c>
      <c r="M100" s="152">
        <v>3.8699999999999997</v>
      </c>
      <c r="N100" s="152">
        <v>4.05</v>
      </c>
      <c r="O100" s="152">
        <v>4.3</v>
      </c>
      <c r="P100" s="151">
        <v>5</v>
      </c>
      <c r="Q100" s="153"/>
      <c r="R100" s="154" t="str">
        <f t="shared" si="5"/>
        <v>-</v>
      </c>
      <c r="S100" s="155">
        <f t="shared" si="6"/>
        <v>0</v>
      </c>
      <c r="T100" s="156"/>
      <c r="U100" s="148" t="s">
        <v>189</v>
      </c>
      <c r="V100" s="148" t="s">
        <v>245</v>
      </c>
      <c r="W100" s="157">
        <v>80</v>
      </c>
      <c r="X100" s="157">
        <v>17</v>
      </c>
      <c r="Y100" s="148" t="s">
        <v>246</v>
      </c>
      <c r="Z100" s="148"/>
    </row>
    <row r="101" spans="1:26" s="158" customFormat="1" ht="15" hidden="1" customHeight="1" x14ac:dyDescent="0.4">
      <c r="A101" s="141"/>
      <c r="B101" s="142" t="s">
        <v>247</v>
      </c>
      <c r="C101" s="143">
        <v>7</v>
      </c>
      <c r="D101" s="144" t="s">
        <v>248</v>
      </c>
      <c r="E101" s="162"/>
      <c r="F101" s="146" t="s">
        <v>243</v>
      </c>
      <c r="G101" s="147" t="s">
        <v>46</v>
      </c>
      <c r="H101" s="148" t="s">
        <v>164</v>
      </c>
      <c r="I101" s="149" t="s">
        <v>249</v>
      </c>
      <c r="J101" s="150" t="s">
        <v>54</v>
      </c>
      <c r="K101" s="151">
        <v>40</v>
      </c>
      <c r="L101" s="152">
        <v>3.5799999999999996</v>
      </c>
      <c r="M101" s="152">
        <v>3.8699999999999997</v>
      </c>
      <c r="N101" s="152">
        <v>4.05</v>
      </c>
      <c r="O101" s="152">
        <v>4.3</v>
      </c>
      <c r="P101" s="151">
        <v>5</v>
      </c>
      <c r="Q101" s="153"/>
      <c r="R101" s="154" t="str">
        <f t="shared" si="5"/>
        <v>-</v>
      </c>
      <c r="S101" s="155">
        <f t="shared" si="6"/>
        <v>0</v>
      </c>
      <c r="T101" s="156"/>
      <c r="U101" s="148" t="s">
        <v>144</v>
      </c>
      <c r="V101" s="148"/>
      <c r="W101" s="157">
        <v>90</v>
      </c>
      <c r="X101" s="157">
        <v>13</v>
      </c>
      <c r="Y101" s="148" t="s">
        <v>250</v>
      </c>
      <c r="Z101" s="148"/>
    </row>
    <row r="102" spans="1:26" s="176" customFormat="1" ht="15" customHeight="1" x14ac:dyDescent="0.4">
      <c r="A102" s="173"/>
      <c r="B102" s="174"/>
      <c r="C102" s="175">
        <v>7</v>
      </c>
      <c r="D102" s="132" t="s">
        <v>544</v>
      </c>
      <c r="E102" s="113"/>
      <c r="F102" s="103" t="s">
        <v>243</v>
      </c>
      <c r="G102" s="104" t="s">
        <v>46</v>
      </c>
      <c r="H102" s="105" t="s">
        <v>164</v>
      </c>
      <c r="I102" s="106" t="s">
        <v>249</v>
      </c>
      <c r="J102" s="107" t="s">
        <v>54</v>
      </c>
      <c r="K102" s="108">
        <v>50</v>
      </c>
      <c r="L102" s="134">
        <v>4.54</v>
      </c>
      <c r="M102" s="134">
        <v>4.91</v>
      </c>
      <c r="N102" s="134">
        <v>5.14</v>
      </c>
      <c r="O102" s="134">
        <v>5.45</v>
      </c>
      <c r="P102" s="108">
        <v>5</v>
      </c>
      <c r="Q102" s="12"/>
      <c r="R102" s="136" t="str">
        <f t="shared" si="5"/>
        <v>-</v>
      </c>
      <c r="S102" s="137">
        <f t="shared" si="6"/>
        <v>0</v>
      </c>
      <c r="T102" s="140" t="s">
        <v>500</v>
      </c>
      <c r="U102" s="105"/>
      <c r="V102" s="105"/>
      <c r="W102" s="109"/>
      <c r="X102" s="109"/>
      <c r="Y102" s="105"/>
      <c r="Z102" s="105"/>
    </row>
    <row r="103" spans="1:26" s="176" customFormat="1" ht="15" customHeight="1" x14ac:dyDescent="0.4">
      <c r="A103" s="173"/>
      <c r="B103" s="174"/>
      <c r="C103" s="175">
        <v>7</v>
      </c>
      <c r="D103" s="132" t="s">
        <v>545</v>
      </c>
      <c r="E103" s="113"/>
      <c r="F103" s="103" t="s">
        <v>243</v>
      </c>
      <c r="G103" s="104" t="s">
        <v>46</v>
      </c>
      <c r="H103" s="105" t="s">
        <v>164</v>
      </c>
      <c r="I103" s="106" t="s">
        <v>253</v>
      </c>
      <c r="J103" s="107" t="s">
        <v>49</v>
      </c>
      <c r="K103" s="108">
        <v>75</v>
      </c>
      <c r="L103" s="134">
        <v>3.4699999999999998</v>
      </c>
      <c r="M103" s="134">
        <v>3.75</v>
      </c>
      <c r="N103" s="134">
        <v>3.9299999999999997</v>
      </c>
      <c r="O103" s="134">
        <v>4.17</v>
      </c>
      <c r="P103" s="108">
        <v>5</v>
      </c>
      <c r="Q103" s="12"/>
      <c r="R103" s="136" t="str">
        <f t="shared" si="5"/>
        <v>-</v>
      </c>
      <c r="S103" s="137">
        <f t="shared" si="6"/>
        <v>0</v>
      </c>
      <c r="T103" s="140" t="s">
        <v>500</v>
      </c>
      <c r="U103" s="105"/>
      <c r="V103" s="105"/>
      <c r="W103" s="109"/>
      <c r="X103" s="109"/>
      <c r="Y103" s="105"/>
      <c r="Z103" s="105"/>
    </row>
    <row r="104" spans="1:26" s="158" customFormat="1" ht="15" hidden="1" customHeight="1" x14ac:dyDescent="0.4">
      <c r="A104" s="141"/>
      <c r="B104" s="142" t="s">
        <v>251</v>
      </c>
      <c r="C104" s="143">
        <v>7</v>
      </c>
      <c r="D104" s="144" t="s">
        <v>252</v>
      </c>
      <c r="E104" s="162"/>
      <c r="F104" s="146" t="s">
        <v>243</v>
      </c>
      <c r="G104" s="147" t="s">
        <v>46</v>
      </c>
      <c r="H104" s="148" t="s">
        <v>164</v>
      </c>
      <c r="I104" s="149" t="s">
        <v>253</v>
      </c>
      <c r="J104" s="150" t="s">
        <v>54</v>
      </c>
      <c r="K104" s="151">
        <v>40</v>
      </c>
      <c r="L104" s="152">
        <v>3.5799999999999996</v>
      </c>
      <c r="M104" s="152">
        <v>3.8699999999999997</v>
      </c>
      <c r="N104" s="152">
        <v>4.05</v>
      </c>
      <c r="O104" s="152">
        <v>4.3</v>
      </c>
      <c r="P104" s="151">
        <v>5</v>
      </c>
      <c r="Q104" s="153"/>
      <c r="R104" s="154" t="str">
        <f t="shared" si="5"/>
        <v>-</v>
      </c>
      <c r="S104" s="155">
        <f t="shared" si="6"/>
        <v>0</v>
      </c>
      <c r="T104" s="156"/>
      <c r="U104" s="148" t="s">
        <v>144</v>
      </c>
      <c r="V104" s="148"/>
      <c r="W104" s="157">
        <v>100</v>
      </c>
      <c r="X104" s="157">
        <v>20</v>
      </c>
      <c r="Y104" s="148" t="s">
        <v>254</v>
      </c>
      <c r="Z104" s="148" t="s">
        <v>86</v>
      </c>
    </row>
    <row r="105" spans="1:26" s="158" customFormat="1" ht="15" hidden="1" customHeight="1" x14ac:dyDescent="0.4">
      <c r="A105" s="141"/>
      <c r="B105" s="142" t="s">
        <v>255</v>
      </c>
      <c r="C105" s="143">
        <v>7</v>
      </c>
      <c r="D105" s="144" t="s">
        <v>256</v>
      </c>
      <c r="E105" s="162"/>
      <c r="F105" s="146" t="s">
        <v>243</v>
      </c>
      <c r="G105" s="147" t="s">
        <v>46</v>
      </c>
      <c r="H105" s="148" t="s">
        <v>61</v>
      </c>
      <c r="I105" s="149" t="s">
        <v>257</v>
      </c>
      <c r="J105" s="150" t="s">
        <v>54</v>
      </c>
      <c r="K105" s="151">
        <v>40</v>
      </c>
      <c r="L105" s="152">
        <v>3.6599999999999997</v>
      </c>
      <c r="M105" s="152">
        <v>3.96</v>
      </c>
      <c r="N105" s="152">
        <v>4.1399999999999997</v>
      </c>
      <c r="O105" s="152">
        <v>4.3999999999999995</v>
      </c>
      <c r="P105" s="151">
        <v>5</v>
      </c>
      <c r="Q105" s="153"/>
      <c r="R105" s="154" t="str">
        <f t="shared" si="5"/>
        <v>-</v>
      </c>
      <c r="S105" s="155">
        <f t="shared" si="6"/>
        <v>0</v>
      </c>
      <c r="T105" s="156"/>
      <c r="U105" s="148" t="s">
        <v>50</v>
      </c>
      <c r="V105" s="148"/>
      <c r="W105" s="157">
        <v>70</v>
      </c>
      <c r="X105" s="157">
        <v>15</v>
      </c>
      <c r="Y105" s="148" t="s">
        <v>258</v>
      </c>
      <c r="Z105" s="148"/>
    </row>
    <row r="106" spans="1:26" s="110" customFormat="1" ht="15" customHeight="1" x14ac:dyDescent="0.4">
      <c r="A106" s="102"/>
      <c r="B106" s="130" t="s">
        <v>259</v>
      </c>
      <c r="C106" s="131">
        <v>8</v>
      </c>
      <c r="D106" s="132" t="s">
        <v>260</v>
      </c>
      <c r="E106" s="114"/>
      <c r="F106" s="103" t="s">
        <v>261</v>
      </c>
      <c r="G106" s="104" t="s">
        <v>46</v>
      </c>
      <c r="H106" s="105" t="s">
        <v>164</v>
      </c>
      <c r="I106" s="106" t="s">
        <v>262</v>
      </c>
      <c r="J106" s="107" t="s">
        <v>54</v>
      </c>
      <c r="K106" s="108">
        <v>40</v>
      </c>
      <c r="L106" s="134">
        <v>3.5799999999999996</v>
      </c>
      <c r="M106" s="134">
        <v>3.8699999999999997</v>
      </c>
      <c r="N106" s="134">
        <v>4.05</v>
      </c>
      <c r="O106" s="134">
        <v>4.3</v>
      </c>
      <c r="P106" s="108">
        <v>5</v>
      </c>
      <c r="Q106" s="12"/>
      <c r="R106" s="136" t="str">
        <f t="shared" si="5"/>
        <v>-</v>
      </c>
      <c r="S106" s="137">
        <f t="shared" si="6"/>
        <v>0</v>
      </c>
      <c r="T106" s="140" t="s">
        <v>500</v>
      </c>
      <c r="U106" s="105" t="s">
        <v>144</v>
      </c>
      <c r="V106" s="105"/>
      <c r="W106" s="109">
        <v>90</v>
      </c>
      <c r="X106" s="109">
        <v>18</v>
      </c>
      <c r="Y106" s="105" t="s">
        <v>263</v>
      </c>
      <c r="Z106" s="105"/>
    </row>
    <row r="107" spans="1:26" s="158" customFormat="1" ht="15" hidden="1" customHeight="1" x14ac:dyDescent="0.4">
      <c r="A107" s="141"/>
      <c r="B107" s="142" t="s">
        <v>264</v>
      </c>
      <c r="C107" s="143">
        <v>8</v>
      </c>
      <c r="D107" s="144" t="s">
        <v>265</v>
      </c>
      <c r="E107" s="169"/>
      <c r="F107" s="146" t="s">
        <v>261</v>
      </c>
      <c r="G107" s="147" t="s">
        <v>46</v>
      </c>
      <c r="H107" s="148" t="s">
        <v>164</v>
      </c>
      <c r="I107" s="149" t="s">
        <v>266</v>
      </c>
      <c r="J107" s="150" t="s">
        <v>54</v>
      </c>
      <c r="K107" s="151">
        <v>40</v>
      </c>
      <c r="L107" s="152">
        <v>5.46</v>
      </c>
      <c r="M107" s="152">
        <v>5.74</v>
      </c>
      <c r="N107" s="152">
        <v>6.01</v>
      </c>
      <c r="O107" s="152">
        <v>6.2799999999999994</v>
      </c>
      <c r="P107" s="151">
        <v>5</v>
      </c>
      <c r="Q107" s="153"/>
      <c r="R107" s="154" t="str">
        <f t="shared" ref="R107:R138" si="7">IF(Q107/K107=0,"-",Q107/K107)</f>
        <v>-</v>
      </c>
      <c r="S107" s="155">
        <f t="shared" ref="S107:S138" si="8">IF(Q107&lt;10,O107*Q107,IF(Q107&lt;15,N107*Q107,IF(Q107&lt;K107,M107*Q107,L107*Q107)))</f>
        <v>0</v>
      </c>
      <c r="T107" s="156" t="s">
        <v>500</v>
      </c>
      <c r="U107" s="148" t="s">
        <v>119</v>
      </c>
      <c r="V107" s="148"/>
      <c r="W107" s="157">
        <v>90</v>
      </c>
      <c r="X107" s="157"/>
      <c r="Y107" s="148" t="s">
        <v>267</v>
      </c>
      <c r="Z107" s="148"/>
    </row>
    <row r="108" spans="1:26" s="176" customFormat="1" ht="15" customHeight="1" x14ac:dyDescent="0.4">
      <c r="A108" s="173"/>
      <c r="B108" s="174" t="s">
        <v>268</v>
      </c>
      <c r="C108" s="175">
        <v>8</v>
      </c>
      <c r="D108" s="132" t="s">
        <v>269</v>
      </c>
      <c r="E108" s="114"/>
      <c r="F108" s="103" t="s">
        <v>261</v>
      </c>
      <c r="G108" s="213" t="s">
        <v>46</v>
      </c>
      <c r="H108" s="105" t="s">
        <v>164</v>
      </c>
      <c r="I108" s="106" t="s">
        <v>270</v>
      </c>
      <c r="J108" s="107" t="s">
        <v>54</v>
      </c>
      <c r="K108" s="108">
        <v>40</v>
      </c>
      <c r="L108" s="134">
        <v>7.41</v>
      </c>
      <c r="M108" s="134">
        <v>7.79</v>
      </c>
      <c r="N108" s="134">
        <v>8.16</v>
      </c>
      <c r="O108" s="134">
        <v>8.5299999999999994</v>
      </c>
      <c r="P108" s="108">
        <v>5</v>
      </c>
      <c r="Q108" s="12"/>
      <c r="R108" s="136" t="str">
        <f t="shared" si="7"/>
        <v>-</v>
      </c>
      <c r="S108" s="137">
        <f t="shared" si="8"/>
        <v>0</v>
      </c>
      <c r="T108" s="214"/>
      <c r="U108" s="105" t="s">
        <v>189</v>
      </c>
      <c r="V108" s="105"/>
      <c r="W108" s="109">
        <v>90</v>
      </c>
      <c r="X108" s="109"/>
      <c r="Y108" s="105" t="s">
        <v>271</v>
      </c>
      <c r="Z108" s="105"/>
    </row>
    <row r="109" spans="1:26" s="158" customFormat="1" ht="15" hidden="1" customHeight="1" x14ac:dyDescent="0.4">
      <c r="A109" s="141"/>
      <c r="B109" s="142" t="s">
        <v>272</v>
      </c>
      <c r="C109" s="143">
        <v>8</v>
      </c>
      <c r="D109" s="144" t="s">
        <v>273</v>
      </c>
      <c r="E109" s="169"/>
      <c r="F109" s="146" t="s">
        <v>261</v>
      </c>
      <c r="G109" s="147" t="s">
        <v>46</v>
      </c>
      <c r="H109" s="148" t="s">
        <v>164</v>
      </c>
      <c r="I109" s="149" t="s">
        <v>274</v>
      </c>
      <c r="J109" s="150" t="s">
        <v>49</v>
      </c>
      <c r="K109" s="151">
        <v>70</v>
      </c>
      <c r="L109" s="152">
        <v>5.2299999999999995</v>
      </c>
      <c r="M109" s="152">
        <v>5.5</v>
      </c>
      <c r="N109" s="152">
        <v>5.76</v>
      </c>
      <c r="O109" s="152">
        <v>6.02</v>
      </c>
      <c r="P109" s="151">
        <v>5</v>
      </c>
      <c r="Q109" s="153"/>
      <c r="R109" s="154" t="str">
        <f t="shared" si="7"/>
        <v>-</v>
      </c>
      <c r="S109" s="155">
        <f t="shared" si="8"/>
        <v>0</v>
      </c>
      <c r="T109" s="156"/>
      <c r="U109" s="148" t="s">
        <v>275</v>
      </c>
      <c r="V109" s="148"/>
      <c r="W109" s="157"/>
      <c r="X109" s="157"/>
      <c r="Y109" s="148"/>
      <c r="Z109" s="148"/>
    </row>
    <row r="110" spans="1:26" s="158" customFormat="1" ht="15" hidden="1" customHeight="1" x14ac:dyDescent="0.4">
      <c r="A110" s="141"/>
      <c r="B110" s="142" t="s">
        <v>276</v>
      </c>
      <c r="C110" s="143">
        <v>8</v>
      </c>
      <c r="D110" s="144" t="s">
        <v>277</v>
      </c>
      <c r="E110" s="169"/>
      <c r="F110" s="146" t="s">
        <v>261</v>
      </c>
      <c r="G110" s="147" t="s">
        <v>46</v>
      </c>
      <c r="H110" s="148" t="s">
        <v>164</v>
      </c>
      <c r="I110" s="149" t="s">
        <v>278</v>
      </c>
      <c r="J110" s="150" t="s">
        <v>54</v>
      </c>
      <c r="K110" s="151">
        <v>35</v>
      </c>
      <c r="L110" s="152">
        <v>7.31</v>
      </c>
      <c r="M110" s="152">
        <v>7.68</v>
      </c>
      <c r="N110" s="152">
        <v>8.0499999999999989</v>
      </c>
      <c r="O110" s="152">
        <v>8.41</v>
      </c>
      <c r="P110" s="151">
        <v>5</v>
      </c>
      <c r="Q110" s="153"/>
      <c r="R110" s="154" t="str">
        <f t="shared" si="7"/>
        <v>-</v>
      </c>
      <c r="S110" s="155">
        <f t="shared" si="8"/>
        <v>0</v>
      </c>
      <c r="T110" s="156" t="s">
        <v>500</v>
      </c>
      <c r="U110" s="148" t="s">
        <v>275</v>
      </c>
      <c r="V110" s="148"/>
      <c r="W110" s="157">
        <v>80</v>
      </c>
      <c r="X110" s="157"/>
      <c r="Y110" s="148" t="s">
        <v>279</v>
      </c>
      <c r="Z110" s="148"/>
    </row>
    <row r="111" spans="1:26" s="158" customFormat="1" ht="15" customHeight="1" x14ac:dyDescent="0.4">
      <c r="A111" s="141"/>
      <c r="B111" s="130"/>
      <c r="C111" s="131">
        <v>8</v>
      </c>
      <c r="D111" s="132" t="s">
        <v>546</v>
      </c>
      <c r="E111" s="114"/>
      <c r="F111" s="103" t="s">
        <v>261</v>
      </c>
      <c r="G111" s="104" t="s">
        <v>23</v>
      </c>
      <c r="H111" s="105"/>
      <c r="I111" s="106" t="s">
        <v>566</v>
      </c>
      <c r="J111" s="107" t="s">
        <v>49</v>
      </c>
      <c r="K111" s="108">
        <v>70</v>
      </c>
      <c r="L111" s="134">
        <v>3.51</v>
      </c>
      <c r="M111" s="134">
        <v>3.8</v>
      </c>
      <c r="N111" s="134">
        <v>3.9699999999999998</v>
      </c>
      <c r="O111" s="134">
        <v>4.22</v>
      </c>
      <c r="P111" s="108">
        <v>5</v>
      </c>
      <c r="Q111" s="12"/>
      <c r="R111" s="136" t="str">
        <f t="shared" si="7"/>
        <v>-</v>
      </c>
      <c r="S111" s="137">
        <f t="shared" si="8"/>
        <v>0</v>
      </c>
      <c r="T111" s="140" t="s">
        <v>500</v>
      </c>
      <c r="U111" s="105"/>
      <c r="V111" s="105"/>
      <c r="W111" s="109"/>
      <c r="X111" s="109"/>
      <c r="Y111" s="105"/>
      <c r="Z111" s="105"/>
    </row>
    <row r="112" spans="1:26" s="158" customFormat="1" ht="15" customHeight="1" x14ac:dyDescent="0.4">
      <c r="A112" s="141"/>
      <c r="B112" s="130"/>
      <c r="C112" s="131">
        <v>8</v>
      </c>
      <c r="D112" s="132" t="s">
        <v>547</v>
      </c>
      <c r="E112" s="114"/>
      <c r="F112" s="103" t="s">
        <v>261</v>
      </c>
      <c r="G112" s="104" t="s">
        <v>23</v>
      </c>
      <c r="H112" s="105"/>
      <c r="I112" s="106" t="s">
        <v>567</v>
      </c>
      <c r="J112" s="107" t="s">
        <v>49</v>
      </c>
      <c r="K112" s="108">
        <v>70</v>
      </c>
      <c r="L112" s="134">
        <v>2.5799999999999996</v>
      </c>
      <c r="M112" s="134">
        <v>2.7899999999999996</v>
      </c>
      <c r="N112" s="134">
        <v>2.92</v>
      </c>
      <c r="O112" s="134">
        <v>3.0999999999999996</v>
      </c>
      <c r="P112" s="108">
        <v>5</v>
      </c>
      <c r="Q112" s="12"/>
      <c r="R112" s="136" t="str">
        <f t="shared" si="7"/>
        <v>-</v>
      </c>
      <c r="S112" s="137">
        <f t="shared" si="8"/>
        <v>0</v>
      </c>
      <c r="T112" s="140" t="s">
        <v>500</v>
      </c>
      <c r="U112" s="105"/>
      <c r="V112" s="105"/>
      <c r="W112" s="109"/>
      <c r="X112" s="109"/>
      <c r="Y112" s="105"/>
      <c r="Z112" s="105"/>
    </row>
    <row r="113" spans="1:26" s="110" customFormat="1" ht="15" customHeight="1" x14ac:dyDescent="0.4">
      <c r="A113" s="102"/>
      <c r="B113" s="130"/>
      <c r="C113" s="131">
        <v>8</v>
      </c>
      <c r="D113" s="132" t="s">
        <v>548</v>
      </c>
      <c r="E113" s="114"/>
      <c r="F113" s="103" t="s">
        <v>261</v>
      </c>
      <c r="G113" s="104" t="s">
        <v>46</v>
      </c>
      <c r="H113" s="105"/>
      <c r="I113" s="106" t="s">
        <v>568</v>
      </c>
      <c r="J113" s="107" t="s">
        <v>49</v>
      </c>
      <c r="K113" s="108">
        <v>70</v>
      </c>
      <c r="L113" s="134">
        <v>2.5799999999999996</v>
      </c>
      <c r="M113" s="134">
        <v>2.7899999999999996</v>
      </c>
      <c r="N113" s="134">
        <v>2.92</v>
      </c>
      <c r="O113" s="134">
        <v>3.0999999999999996</v>
      </c>
      <c r="P113" s="108">
        <v>5</v>
      </c>
      <c r="Q113" s="12"/>
      <c r="R113" s="136" t="str">
        <f t="shared" si="7"/>
        <v>-</v>
      </c>
      <c r="S113" s="137">
        <f t="shared" si="8"/>
        <v>0</v>
      </c>
      <c r="T113" s="140" t="s">
        <v>500</v>
      </c>
      <c r="U113" s="105"/>
      <c r="V113" s="105"/>
      <c r="W113" s="109"/>
      <c r="X113" s="109"/>
      <c r="Y113" s="105"/>
      <c r="Z113" s="105"/>
    </row>
    <row r="114" spans="1:26" s="158" customFormat="1" ht="15" hidden="1" customHeight="1" x14ac:dyDescent="0.4">
      <c r="A114" s="141"/>
      <c r="B114" s="142" t="s">
        <v>280</v>
      </c>
      <c r="C114" s="143">
        <v>8</v>
      </c>
      <c r="D114" s="144" t="s">
        <v>281</v>
      </c>
      <c r="E114" s="169"/>
      <c r="F114" s="146" t="s">
        <v>261</v>
      </c>
      <c r="G114" s="147" t="s">
        <v>46</v>
      </c>
      <c r="H114" s="148" t="s">
        <v>47</v>
      </c>
      <c r="I114" s="149" t="s">
        <v>282</v>
      </c>
      <c r="J114" s="150" t="s">
        <v>54</v>
      </c>
      <c r="K114" s="151">
        <v>40</v>
      </c>
      <c r="L114" s="152">
        <v>11.7</v>
      </c>
      <c r="M114" s="152">
        <v>12.29</v>
      </c>
      <c r="N114" s="152">
        <v>12.87</v>
      </c>
      <c r="O114" s="152">
        <v>13.459999999999999</v>
      </c>
      <c r="P114" s="151">
        <v>5</v>
      </c>
      <c r="Q114" s="153"/>
      <c r="R114" s="154" t="str">
        <f t="shared" si="7"/>
        <v>-</v>
      </c>
      <c r="S114" s="155">
        <f t="shared" si="8"/>
        <v>0</v>
      </c>
      <c r="T114" s="156"/>
      <c r="U114" s="148" t="s">
        <v>50</v>
      </c>
      <c r="V114" s="148" t="s">
        <v>283</v>
      </c>
      <c r="W114" s="157">
        <v>65</v>
      </c>
      <c r="X114" s="157">
        <v>16</v>
      </c>
      <c r="Y114" s="148" t="s">
        <v>85</v>
      </c>
      <c r="Z114" s="148"/>
    </row>
    <row r="115" spans="1:26" s="158" customFormat="1" ht="15" hidden="1" customHeight="1" x14ac:dyDescent="0.4">
      <c r="A115" s="141"/>
      <c r="B115" s="142"/>
      <c r="C115" s="143">
        <v>8</v>
      </c>
      <c r="D115" s="144" t="s">
        <v>511</v>
      </c>
      <c r="E115" s="169"/>
      <c r="F115" s="146" t="s">
        <v>261</v>
      </c>
      <c r="G115" s="147" t="s">
        <v>46</v>
      </c>
      <c r="H115" s="148"/>
      <c r="I115" s="149" t="s">
        <v>509</v>
      </c>
      <c r="J115" s="150" t="s">
        <v>54</v>
      </c>
      <c r="K115" s="151">
        <v>40</v>
      </c>
      <c r="L115" s="152">
        <v>4.4399999999999995</v>
      </c>
      <c r="M115" s="152">
        <v>4.8</v>
      </c>
      <c r="N115" s="152">
        <v>5.0199999999999996</v>
      </c>
      <c r="O115" s="152">
        <v>5.33</v>
      </c>
      <c r="P115" s="151">
        <v>5</v>
      </c>
      <c r="Q115" s="153"/>
      <c r="R115" s="154" t="str">
        <f t="shared" si="7"/>
        <v>-</v>
      </c>
      <c r="S115" s="155">
        <f t="shared" si="8"/>
        <v>0</v>
      </c>
      <c r="T115" s="156" t="s">
        <v>500</v>
      </c>
      <c r="U115" s="148"/>
      <c r="V115" s="148"/>
      <c r="W115" s="157"/>
      <c r="X115" s="157"/>
      <c r="Y115" s="148"/>
      <c r="Z115" s="148"/>
    </row>
    <row r="116" spans="1:26" s="158" customFormat="1" ht="15" customHeight="1" x14ac:dyDescent="0.4">
      <c r="A116" s="141"/>
      <c r="B116" s="130"/>
      <c r="C116" s="131">
        <v>8</v>
      </c>
      <c r="D116" s="132" t="s">
        <v>512</v>
      </c>
      <c r="E116" s="114"/>
      <c r="F116" s="103" t="s">
        <v>261</v>
      </c>
      <c r="G116" s="104" t="s">
        <v>46</v>
      </c>
      <c r="H116" s="105"/>
      <c r="I116" s="106" t="s">
        <v>510</v>
      </c>
      <c r="J116" s="107" t="s">
        <v>54</v>
      </c>
      <c r="K116" s="108">
        <v>40</v>
      </c>
      <c r="L116" s="134">
        <v>3.6599999999999997</v>
      </c>
      <c r="M116" s="134">
        <v>3.96</v>
      </c>
      <c r="N116" s="134">
        <v>4.1399999999999997</v>
      </c>
      <c r="O116" s="134">
        <v>4.3999999999999995</v>
      </c>
      <c r="P116" s="108">
        <v>5</v>
      </c>
      <c r="Q116" s="12"/>
      <c r="R116" s="136" t="str">
        <f t="shared" si="7"/>
        <v>-</v>
      </c>
      <c r="S116" s="137">
        <f t="shared" si="8"/>
        <v>0</v>
      </c>
      <c r="T116" s="140" t="s">
        <v>500</v>
      </c>
      <c r="U116" s="105"/>
      <c r="V116" s="105"/>
      <c r="W116" s="109"/>
      <c r="X116" s="109"/>
      <c r="Y116" s="105"/>
      <c r="Z116" s="105"/>
    </row>
    <row r="117" spans="1:26" s="158" customFormat="1" ht="15" hidden="1" customHeight="1" x14ac:dyDescent="0.4">
      <c r="A117" s="141"/>
      <c r="B117" s="142" t="s">
        <v>284</v>
      </c>
      <c r="C117" s="143">
        <v>8</v>
      </c>
      <c r="D117" s="144" t="s">
        <v>285</v>
      </c>
      <c r="E117" s="169"/>
      <c r="F117" s="146" t="s">
        <v>261</v>
      </c>
      <c r="G117" s="147" t="s">
        <v>46</v>
      </c>
      <c r="H117" s="148" t="s">
        <v>61</v>
      </c>
      <c r="I117" s="149" t="s">
        <v>286</v>
      </c>
      <c r="J117" s="150" t="s">
        <v>54</v>
      </c>
      <c r="K117" s="151">
        <v>50</v>
      </c>
      <c r="L117" s="152">
        <v>9.2200000000000006</v>
      </c>
      <c r="M117" s="152">
        <v>9.69</v>
      </c>
      <c r="N117" s="152">
        <v>10.15</v>
      </c>
      <c r="O117" s="152">
        <v>10.61</v>
      </c>
      <c r="P117" s="151">
        <v>5</v>
      </c>
      <c r="Q117" s="153"/>
      <c r="R117" s="154" t="str">
        <f t="shared" si="7"/>
        <v>-</v>
      </c>
      <c r="S117" s="155">
        <f t="shared" si="8"/>
        <v>0</v>
      </c>
      <c r="T117" s="156"/>
      <c r="U117" s="148" t="s">
        <v>144</v>
      </c>
      <c r="V117" s="148"/>
      <c r="W117" s="157">
        <v>80</v>
      </c>
      <c r="X117" s="157"/>
      <c r="Y117" s="148" t="s">
        <v>287</v>
      </c>
      <c r="Z117" s="148"/>
    </row>
    <row r="118" spans="1:26" s="158" customFormat="1" ht="15" hidden="1" customHeight="1" x14ac:dyDescent="0.4">
      <c r="A118" s="141"/>
      <c r="B118" s="142" t="s">
        <v>288</v>
      </c>
      <c r="C118" s="143">
        <v>8</v>
      </c>
      <c r="D118" s="144" t="s">
        <v>289</v>
      </c>
      <c r="E118" s="169"/>
      <c r="F118" s="146" t="s">
        <v>261</v>
      </c>
      <c r="G118" s="147" t="s">
        <v>23</v>
      </c>
      <c r="H118" s="148" t="s">
        <v>47</v>
      </c>
      <c r="I118" s="149" t="s">
        <v>290</v>
      </c>
      <c r="J118" s="150" t="s">
        <v>49</v>
      </c>
      <c r="K118" s="151">
        <v>60</v>
      </c>
      <c r="L118" s="152">
        <v>40.129999999999995</v>
      </c>
      <c r="M118" s="152">
        <v>41.339999999999996</v>
      </c>
      <c r="N118" s="152">
        <v>42.14</v>
      </c>
      <c r="O118" s="152">
        <v>42.94</v>
      </c>
      <c r="P118" s="151">
        <v>5</v>
      </c>
      <c r="Q118" s="153"/>
      <c r="R118" s="154" t="str">
        <f t="shared" si="7"/>
        <v>-</v>
      </c>
      <c r="S118" s="155">
        <f t="shared" si="8"/>
        <v>0</v>
      </c>
      <c r="T118" s="156"/>
      <c r="U118" s="148" t="s">
        <v>50</v>
      </c>
      <c r="V118" s="148" t="s">
        <v>139</v>
      </c>
      <c r="W118" s="157">
        <v>80</v>
      </c>
      <c r="X118" s="157"/>
      <c r="Y118" s="148" t="s">
        <v>291</v>
      </c>
      <c r="Z118" s="148"/>
    </row>
    <row r="119" spans="1:26" s="158" customFormat="1" ht="15" customHeight="1" x14ac:dyDescent="0.4">
      <c r="A119" s="141"/>
      <c r="B119" s="130"/>
      <c r="C119" s="131">
        <v>8</v>
      </c>
      <c r="D119" s="132" t="s">
        <v>549</v>
      </c>
      <c r="E119" s="114"/>
      <c r="F119" s="103" t="s">
        <v>261</v>
      </c>
      <c r="G119" s="104" t="s">
        <v>23</v>
      </c>
      <c r="H119" s="105"/>
      <c r="I119" s="106" t="s">
        <v>569</v>
      </c>
      <c r="J119" s="107" t="s">
        <v>49</v>
      </c>
      <c r="K119" s="108">
        <v>70</v>
      </c>
      <c r="L119" s="134">
        <v>2.5799999999999996</v>
      </c>
      <c r="M119" s="134">
        <v>2.7899999999999996</v>
      </c>
      <c r="N119" s="134">
        <v>2.92</v>
      </c>
      <c r="O119" s="134">
        <v>3.0999999999999996</v>
      </c>
      <c r="P119" s="108">
        <v>5</v>
      </c>
      <c r="Q119" s="12"/>
      <c r="R119" s="136" t="str">
        <f t="shared" si="7"/>
        <v>-</v>
      </c>
      <c r="S119" s="137">
        <f t="shared" si="8"/>
        <v>0</v>
      </c>
      <c r="T119" s="140" t="s">
        <v>500</v>
      </c>
      <c r="U119" s="105"/>
      <c r="V119" s="105"/>
      <c r="W119" s="109"/>
      <c r="X119" s="109"/>
      <c r="Y119" s="105"/>
      <c r="Z119" s="105"/>
    </row>
    <row r="120" spans="1:26" s="158" customFormat="1" ht="15" customHeight="1" x14ac:dyDescent="0.4">
      <c r="A120" s="141"/>
      <c r="B120" s="130"/>
      <c r="C120" s="131">
        <v>8</v>
      </c>
      <c r="D120" s="132" t="s">
        <v>514</v>
      </c>
      <c r="E120" s="114"/>
      <c r="F120" s="103" t="s">
        <v>261</v>
      </c>
      <c r="G120" s="104" t="s">
        <v>46</v>
      </c>
      <c r="H120" s="105"/>
      <c r="I120" s="106" t="s">
        <v>513</v>
      </c>
      <c r="J120" s="107" t="s">
        <v>54</v>
      </c>
      <c r="K120" s="108">
        <v>50</v>
      </c>
      <c r="L120" s="134">
        <v>4.68</v>
      </c>
      <c r="M120" s="134">
        <v>5.0599999999999996</v>
      </c>
      <c r="N120" s="134">
        <v>5.29</v>
      </c>
      <c r="O120" s="134">
        <v>5.62</v>
      </c>
      <c r="P120" s="108">
        <v>5</v>
      </c>
      <c r="Q120" s="12"/>
      <c r="R120" s="136" t="str">
        <f t="shared" si="7"/>
        <v>-</v>
      </c>
      <c r="S120" s="137">
        <f t="shared" si="8"/>
        <v>0</v>
      </c>
      <c r="T120" s="140" t="s">
        <v>500</v>
      </c>
      <c r="U120" s="105"/>
      <c r="V120" s="105"/>
      <c r="W120" s="109"/>
      <c r="X120" s="109"/>
      <c r="Y120" s="105"/>
      <c r="Z120" s="105"/>
    </row>
    <row r="121" spans="1:26" s="158" customFormat="1" ht="15" hidden="1" customHeight="1" x14ac:dyDescent="0.4">
      <c r="A121" s="141"/>
      <c r="B121" s="142" t="s">
        <v>292</v>
      </c>
      <c r="C121" s="143">
        <v>8</v>
      </c>
      <c r="D121" s="144" t="s">
        <v>293</v>
      </c>
      <c r="E121" s="169"/>
      <c r="F121" s="146" t="s">
        <v>261</v>
      </c>
      <c r="G121" s="147" t="s">
        <v>46</v>
      </c>
      <c r="H121" s="148" t="s">
        <v>164</v>
      </c>
      <c r="I121" s="149" t="s">
        <v>294</v>
      </c>
      <c r="J121" s="150" t="s">
        <v>49</v>
      </c>
      <c r="K121" s="151">
        <v>70</v>
      </c>
      <c r="L121" s="152">
        <v>2.9699999999999998</v>
      </c>
      <c r="M121" s="152">
        <v>3.21</v>
      </c>
      <c r="N121" s="152">
        <v>3.36</v>
      </c>
      <c r="O121" s="152">
        <v>3.57</v>
      </c>
      <c r="P121" s="151">
        <v>5</v>
      </c>
      <c r="Q121" s="153"/>
      <c r="R121" s="154" t="str">
        <f t="shared" si="7"/>
        <v>-</v>
      </c>
      <c r="S121" s="155">
        <f t="shared" si="8"/>
        <v>0</v>
      </c>
      <c r="T121" s="156"/>
      <c r="U121" s="148" t="s">
        <v>144</v>
      </c>
      <c r="V121" s="148"/>
      <c r="W121" s="157"/>
      <c r="X121" s="157"/>
      <c r="Y121" s="148"/>
      <c r="Z121" s="148"/>
    </row>
    <row r="122" spans="1:26" s="110" customFormat="1" ht="15" customHeight="1" x14ac:dyDescent="0.4">
      <c r="A122" s="102"/>
      <c r="B122" s="130" t="s">
        <v>295</v>
      </c>
      <c r="C122" s="131">
        <v>8</v>
      </c>
      <c r="D122" s="132" t="s">
        <v>296</v>
      </c>
      <c r="E122" s="114"/>
      <c r="F122" s="103" t="s">
        <v>261</v>
      </c>
      <c r="G122" s="104" t="s">
        <v>23</v>
      </c>
      <c r="H122" s="105" t="s">
        <v>164</v>
      </c>
      <c r="I122" s="106" t="s">
        <v>297</v>
      </c>
      <c r="J122" s="107" t="s">
        <v>54</v>
      </c>
      <c r="K122" s="108">
        <v>35</v>
      </c>
      <c r="L122" s="134">
        <v>16.98</v>
      </c>
      <c r="M122" s="134">
        <v>17.490000000000002</v>
      </c>
      <c r="N122" s="134">
        <v>17.830000000000002</v>
      </c>
      <c r="O122" s="134">
        <v>18.170000000000002</v>
      </c>
      <c r="P122" s="108">
        <v>5</v>
      </c>
      <c r="Q122" s="12"/>
      <c r="R122" s="136" t="str">
        <f t="shared" si="7"/>
        <v>-</v>
      </c>
      <c r="S122" s="137">
        <f t="shared" si="8"/>
        <v>0</v>
      </c>
      <c r="T122" s="140" t="s">
        <v>500</v>
      </c>
      <c r="U122" s="105" t="s">
        <v>144</v>
      </c>
      <c r="V122" s="105"/>
      <c r="W122" s="109">
        <v>65</v>
      </c>
      <c r="X122" s="109"/>
      <c r="Y122" s="105" t="s">
        <v>298</v>
      </c>
      <c r="Z122" s="105"/>
    </row>
    <row r="123" spans="1:26" s="158" customFormat="1" ht="15" hidden="1" customHeight="1" x14ac:dyDescent="0.4">
      <c r="A123" s="141"/>
      <c r="B123" s="142" t="s">
        <v>299</v>
      </c>
      <c r="C123" s="143">
        <v>8</v>
      </c>
      <c r="D123" s="144" t="s">
        <v>300</v>
      </c>
      <c r="E123" s="169"/>
      <c r="F123" s="146" t="s">
        <v>261</v>
      </c>
      <c r="G123" s="147" t="s">
        <v>46</v>
      </c>
      <c r="H123" s="148" t="s">
        <v>164</v>
      </c>
      <c r="I123" s="149" t="s">
        <v>301</v>
      </c>
      <c r="J123" s="150" t="s">
        <v>49</v>
      </c>
      <c r="K123" s="151">
        <v>70</v>
      </c>
      <c r="L123" s="152">
        <v>5.39</v>
      </c>
      <c r="M123" s="152">
        <v>5.66</v>
      </c>
      <c r="N123" s="152">
        <v>5.93</v>
      </c>
      <c r="O123" s="152">
        <v>6.2</v>
      </c>
      <c r="P123" s="151">
        <v>5</v>
      </c>
      <c r="Q123" s="153"/>
      <c r="R123" s="154" t="str">
        <f t="shared" si="7"/>
        <v>-</v>
      </c>
      <c r="S123" s="155">
        <f t="shared" si="8"/>
        <v>0</v>
      </c>
      <c r="T123" s="156"/>
      <c r="U123" s="148" t="s">
        <v>144</v>
      </c>
      <c r="V123" s="148"/>
      <c r="W123" s="157"/>
      <c r="X123" s="157"/>
      <c r="Y123" s="148"/>
      <c r="Z123" s="148"/>
    </row>
    <row r="124" spans="1:26" s="158" customFormat="1" ht="15" hidden="1" customHeight="1" x14ac:dyDescent="0.4">
      <c r="A124" s="141"/>
      <c r="B124" s="142" t="s">
        <v>302</v>
      </c>
      <c r="C124" s="143">
        <v>8</v>
      </c>
      <c r="D124" s="144" t="s">
        <v>303</v>
      </c>
      <c r="E124" s="169"/>
      <c r="F124" s="146" t="s">
        <v>261</v>
      </c>
      <c r="G124" s="147" t="s">
        <v>46</v>
      </c>
      <c r="H124" s="148" t="s">
        <v>164</v>
      </c>
      <c r="I124" s="149" t="s">
        <v>304</v>
      </c>
      <c r="J124" s="150" t="s">
        <v>49</v>
      </c>
      <c r="K124" s="151">
        <v>70</v>
      </c>
      <c r="L124" s="152">
        <v>2.0299999999999998</v>
      </c>
      <c r="M124" s="152">
        <v>2.1999999999999997</v>
      </c>
      <c r="N124" s="152">
        <v>2.2999999999999998</v>
      </c>
      <c r="O124" s="152">
        <v>2.44</v>
      </c>
      <c r="P124" s="151">
        <v>5</v>
      </c>
      <c r="Q124" s="153"/>
      <c r="R124" s="154" t="str">
        <f t="shared" si="7"/>
        <v>-</v>
      </c>
      <c r="S124" s="155">
        <f t="shared" si="8"/>
        <v>0</v>
      </c>
      <c r="T124" s="156"/>
      <c r="U124" s="148" t="s">
        <v>144</v>
      </c>
      <c r="V124" s="148"/>
      <c r="W124" s="157"/>
      <c r="X124" s="157"/>
      <c r="Y124" s="148"/>
      <c r="Z124" s="148"/>
    </row>
    <row r="125" spans="1:26" s="158" customFormat="1" ht="15" hidden="1" customHeight="1" x14ac:dyDescent="0.4">
      <c r="A125" s="141"/>
      <c r="B125" s="142"/>
      <c r="C125" s="143">
        <v>8</v>
      </c>
      <c r="D125" s="144" t="s">
        <v>550</v>
      </c>
      <c r="E125" s="169"/>
      <c r="F125" s="146" t="s">
        <v>261</v>
      </c>
      <c r="G125" s="147" t="s">
        <v>46</v>
      </c>
      <c r="H125" s="148" t="s">
        <v>164</v>
      </c>
      <c r="I125" s="149" t="s">
        <v>304</v>
      </c>
      <c r="J125" s="150" t="s">
        <v>49</v>
      </c>
      <c r="K125" s="151">
        <v>75</v>
      </c>
      <c r="L125" s="152">
        <v>2.9299999999999997</v>
      </c>
      <c r="M125" s="152">
        <v>3.17</v>
      </c>
      <c r="N125" s="152">
        <v>3.32</v>
      </c>
      <c r="O125" s="152">
        <v>3.5199999999999996</v>
      </c>
      <c r="P125" s="151">
        <v>5</v>
      </c>
      <c r="Q125" s="153"/>
      <c r="R125" s="154" t="str">
        <f t="shared" si="7"/>
        <v>-</v>
      </c>
      <c r="S125" s="155">
        <f t="shared" si="8"/>
        <v>0</v>
      </c>
      <c r="T125" s="156" t="s">
        <v>500</v>
      </c>
      <c r="U125" s="148"/>
      <c r="V125" s="148"/>
      <c r="W125" s="157"/>
      <c r="X125" s="157"/>
      <c r="Y125" s="148"/>
      <c r="Z125" s="148"/>
    </row>
    <row r="126" spans="1:26" s="158" customFormat="1" ht="15" hidden="1" customHeight="1" x14ac:dyDescent="0.4">
      <c r="A126" s="141"/>
      <c r="B126" s="142" t="s">
        <v>305</v>
      </c>
      <c r="C126" s="143">
        <v>8</v>
      </c>
      <c r="D126" s="144" t="s">
        <v>306</v>
      </c>
      <c r="E126" s="169"/>
      <c r="F126" s="146" t="s">
        <v>261</v>
      </c>
      <c r="G126" s="147" t="s">
        <v>46</v>
      </c>
      <c r="H126" s="148" t="s">
        <v>164</v>
      </c>
      <c r="I126" s="149" t="s">
        <v>304</v>
      </c>
      <c r="J126" s="150" t="s">
        <v>54</v>
      </c>
      <c r="K126" s="151">
        <v>40</v>
      </c>
      <c r="L126" s="152">
        <v>3.2699999999999996</v>
      </c>
      <c r="M126" s="152">
        <v>3.5399999999999996</v>
      </c>
      <c r="N126" s="152">
        <v>3.6999999999999997</v>
      </c>
      <c r="O126" s="152">
        <v>3.9299999999999997</v>
      </c>
      <c r="P126" s="151">
        <v>5</v>
      </c>
      <c r="Q126" s="153"/>
      <c r="R126" s="154" t="str">
        <f t="shared" si="7"/>
        <v>-</v>
      </c>
      <c r="S126" s="155">
        <f t="shared" si="8"/>
        <v>0</v>
      </c>
      <c r="T126" s="156" t="s">
        <v>500</v>
      </c>
      <c r="U126" s="148" t="s">
        <v>144</v>
      </c>
      <c r="V126" s="148"/>
      <c r="W126" s="157" t="s">
        <v>307</v>
      </c>
      <c r="X126" s="157">
        <v>20</v>
      </c>
      <c r="Y126" s="148" t="s">
        <v>308</v>
      </c>
      <c r="Z126" s="148" t="s">
        <v>86</v>
      </c>
    </row>
    <row r="127" spans="1:26" s="158" customFormat="1" ht="15" customHeight="1" x14ac:dyDescent="0.4">
      <c r="A127" s="141"/>
      <c r="B127" s="130"/>
      <c r="C127" s="131">
        <v>9</v>
      </c>
      <c r="D127" s="132" t="s">
        <v>502</v>
      </c>
      <c r="E127" s="139"/>
      <c r="F127" s="103" t="s">
        <v>311</v>
      </c>
      <c r="G127" s="104" t="s">
        <v>46</v>
      </c>
      <c r="H127" s="105"/>
      <c r="I127" s="106" t="s">
        <v>501</v>
      </c>
      <c r="J127" s="107" t="s">
        <v>54</v>
      </c>
      <c r="K127" s="108">
        <v>40</v>
      </c>
      <c r="L127" s="134">
        <v>3.6599999999999997</v>
      </c>
      <c r="M127" s="134">
        <v>3.96</v>
      </c>
      <c r="N127" s="134">
        <v>4.1399999999999997</v>
      </c>
      <c r="O127" s="134">
        <v>4.3999999999999995</v>
      </c>
      <c r="P127" s="108">
        <v>5</v>
      </c>
      <c r="Q127" s="12"/>
      <c r="R127" s="136" t="str">
        <f t="shared" si="7"/>
        <v>-</v>
      </c>
      <c r="S127" s="137">
        <f t="shared" si="8"/>
        <v>0</v>
      </c>
      <c r="T127" s="140" t="s">
        <v>500</v>
      </c>
      <c r="U127" s="105"/>
      <c r="V127" s="105"/>
      <c r="W127" s="109"/>
      <c r="X127" s="109"/>
      <c r="Y127" s="105"/>
      <c r="Z127" s="105"/>
    </row>
    <row r="128" spans="1:26" s="158" customFormat="1" ht="15" hidden="1" customHeight="1" x14ac:dyDescent="0.4">
      <c r="A128" s="141"/>
      <c r="B128" s="142" t="s">
        <v>309</v>
      </c>
      <c r="C128" s="143">
        <v>9</v>
      </c>
      <c r="D128" s="144" t="s">
        <v>310</v>
      </c>
      <c r="E128" s="163"/>
      <c r="F128" s="146" t="s">
        <v>311</v>
      </c>
      <c r="G128" s="147" t="s">
        <v>46</v>
      </c>
      <c r="H128" s="148" t="s">
        <v>164</v>
      </c>
      <c r="I128" s="149" t="s">
        <v>312</v>
      </c>
      <c r="J128" s="150" t="s">
        <v>54</v>
      </c>
      <c r="K128" s="151">
        <v>35</v>
      </c>
      <c r="L128" s="152">
        <v>9.42</v>
      </c>
      <c r="M128" s="152">
        <v>9.9</v>
      </c>
      <c r="N128" s="152">
        <v>10.37</v>
      </c>
      <c r="O128" s="152">
        <v>10.84</v>
      </c>
      <c r="P128" s="151">
        <v>5</v>
      </c>
      <c r="Q128" s="153"/>
      <c r="R128" s="154" t="str">
        <f t="shared" si="7"/>
        <v>-</v>
      </c>
      <c r="S128" s="155">
        <f t="shared" si="8"/>
        <v>0</v>
      </c>
      <c r="T128" s="156"/>
      <c r="U128" s="148" t="s">
        <v>144</v>
      </c>
      <c r="V128" s="148"/>
      <c r="W128" s="157">
        <v>80</v>
      </c>
      <c r="X128" s="157">
        <v>20</v>
      </c>
      <c r="Y128" s="148" t="s">
        <v>313</v>
      </c>
      <c r="Z128" s="148"/>
    </row>
    <row r="129" spans="1:26" s="158" customFormat="1" ht="15" hidden="1" customHeight="1" x14ac:dyDescent="0.4">
      <c r="A129" s="141"/>
      <c r="B129" s="142" t="s">
        <v>314</v>
      </c>
      <c r="C129" s="143">
        <v>9</v>
      </c>
      <c r="D129" s="144" t="s">
        <v>315</v>
      </c>
      <c r="E129" s="163"/>
      <c r="F129" s="146" t="s">
        <v>311</v>
      </c>
      <c r="G129" s="147" t="s">
        <v>46</v>
      </c>
      <c r="H129" s="148" t="s">
        <v>61</v>
      </c>
      <c r="I129" s="149" t="s">
        <v>316</v>
      </c>
      <c r="J129" s="150" t="s">
        <v>54</v>
      </c>
      <c r="K129" s="151">
        <v>35</v>
      </c>
      <c r="L129" s="152">
        <v>19.25</v>
      </c>
      <c r="M129" s="152">
        <v>19.830000000000002</v>
      </c>
      <c r="N129" s="152">
        <v>20.220000000000002</v>
      </c>
      <c r="O129" s="152">
        <v>20.6</v>
      </c>
      <c r="P129" s="151">
        <v>5</v>
      </c>
      <c r="Q129" s="153"/>
      <c r="R129" s="154" t="str">
        <f t="shared" si="7"/>
        <v>-</v>
      </c>
      <c r="S129" s="155">
        <f t="shared" si="8"/>
        <v>0</v>
      </c>
      <c r="T129" s="156"/>
      <c r="U129" s="148" t="s">
        <v>317</v>
      </c>
      <c r="V129" s="148"/>
      <c r="W129" s="157">
        <v>80</v>
      </c>
      <c r="X129" s="157"/>
      <c r="Y129" s="148" t="s">
        <v>318</v>
      </c>
      <c r="Z129" s="148"/>
    </row>
    <row r="130" spans="1:26" s="158" customFormat="1" ht="15" hidden="1" customHeight="1" x14ac:dyDescent="0.4">
      <c r="A130" s="141"/>
      <c r="B130" s="142"/>
      <c r="C130" s="143">
        <v>9</v>
      </c>
      <c r="D130" s="144" t="s">
        <v>551</v>
      </c>
      <c r="E130" s="163"/>
      <c r="F130" s="146" t="s">
        <v>311</v>
      </c>
      <c r="G130" s="147" t="s">
        <v>46</v>
      </c>
      <c r="H130" s="148"/>
      <c r="I130" s="149" t="s">
        <v>570</v>
      </c>
      <c r="J130" s="150" t="s">
        <v>49</v>
      </c>
      <c r="K130" s="151">
        <v>70</v>
      </c>
      <c r="L130" s="152">
        <v>2.8099999999999996</v>
      </c>
      <c r="M130" s="152">
        <v>3.0399999999999996</v>
      </c>
      <c r="N130" s="152">
        <v>3.1799999999999997</v>
      </c>
      <c r="O130" s="152">
        <v>3.38</v>
      </c>
      <c r="P130" s="151">
        <v>5</v>
      </c>
      <c r="Q130" s="153"/>
      <c r="R130" s="154" t="str">
        <f t="shared" si="7"/>
        <v>-</v>
      </c>
      <c r="S130" s="155">
        <f t="shared" si="8"/>
        <v>0</v>
      </c>
      <c r="T130" s="156" t="s">
        <v>500</v>
      </c>
      <c r="U130" s="148"/>
      <c r="V130" s="148"/>
      <c r="W130" s="157"/>
      <c r="X130" s="157"/>
      <c r="Y130" s="148"/>
      <c r="Z130" s="148"/>
    </row>
    <row r="131" spans="1:26" s="158" customFormat="1" ht="15" customHeight="1" x14ac:dyDescent="0.4">
      <c r="A131" s="141"/>
      <c r="B131" s="130"/>
      <c r="C131" s="143">
        <v>9</v>
      </c>
      <c r="D131" s="132" t="s">
        <v>504</v>
      </c>
      <c r="E131" s="163"/>
      <c r="F131" s="103" t="s">
        <v>311</v>
      </c>
      <c r="G131" s="104" t="s">
        <v>46</v>
      </c>
      <c r="H131" s="105"/>
      <c r="I131" s="106" t="s">
        <v>503</v>
      </c>
      <c r="J131" s="107" t="s">
        <v>54</v>
      </c>
      <c r="K131" s="108">
        <v>40</v>
      </c>
      <c r="L131" s="134">
        <v>7.02</v>
      </c>
      <c r="M131" s="134">
        <v>7.38</v>
      </c>
      <c r="N131" s="134">
        <v>7.7299999999999995</v>
      </c>
      <c r="O131" s="134">
        <v>8.08</v>
      </c>
      <c r="P131" s="108">
        <v>5</v>
      </c>
      <c r="Q131" s="12"/>
      <c r="R131" s="136" t="str">
        <f t="shared" si="7"/>
        <v>-</v>
      </c>
      <c r="S131" s="137">
        <f t="shared" si="8"/>
        <v>0</v>
      </c>
      <c r="T131" s="140" t="s">
        <v>500</v>
      </c>
      <c r="U131" s="105"/>
      <c r="V131" s="105"/>
      <c r="W131" s="109"/>
      <c r="X131" s="109"/>
      <c r="Y131" s="105"/>
      <c r="Z131" s="105"/>
    </row>
    <row r="132" spans="1:26" s="158" customFormat="1" ht="15" customHeight="1" x14ac:dyDescent="0.4">
      <c r="A132" s="141"/>
      <c r="B132" s="130"/>
      <c r="C132" s="131">
        <v>9</v>
      </c>
      <c r="D132" s="132" t="s">
        <v>552</v>
      </c>
      <c r="E132" s="163"/>
      <c r="F132" s="103" t="s">
        <v>311</v>
      </c>
      <c r="G132" s="104" t="s">
        <v>46</v>
      </c>
      <c r="H132" s="105"/>
      <c r="I132" s="106" t="s">
        <v>571</v>
      </c>
      <c r="J132" s="107" t="s">
        <v>49</v>
      </c>
      <c r="K132" s="108">
        <v>70</v>
      </c>
      <c r="L132" s="134">
        <v>2.9699999999999998</v>
      </c>
      <c r="M132" s="134">
        <v>3.21</v>
      </c>
      <c r="N132" s="134">
        <v>3.36</v>
      </c>
      <c r="O132" s="134">
        <v>3.57</v>
      </c>
      <c r="P132" s="108">
        <v>5</v>
      </c>
      <c r="Q132" s="12"/>
      <c r="R132" s="136" t="str">
        <f t="shared" si="7"/>
        <v>-</v>
      </c>
      <c r="S132" s="137">
        <f t="shared" si="8"/>
        <v>0</v>
      </c>
      <c r="T132" s="140" t="s">
        <v>500</v>
      </c>
      <c r="U132" s="105"/>
      <c r="V132" s="105"/>
      <c r="W132" s="109"/>
      <c r="X132" s="109"/>
      <c r="Y132" s="105"/>
      <c r="Z132" s="105"/>
    </row>
    <row r="133" spans="1:26" s="158" customFormat="1" ht="15" hidden="1" customHeight="1" x14ac:dyDescent="0.4">
      <c r="A133" s="141"/>
      <c r="B133" s="142"/>
      <c r="C133" s="143">
        <v>9</v>
      </c>
      <c r="D133" s="144" t="s">
        <v>553</v>
      </c>
      <c r="E133" s="163"/>
      <c r="F133" s="146" t="s">
        <v>311</v>
      </c>
      <c r="G133" s="147" t="s">
        <v>46</v>
      </c>
      <c r="H133" s="148" t="s">
        <v>164</v>
      </c>
      <c r="I133" s="149" t="s">
        <v>321</v>
      </c>
      <c r="J133" s="150" t="s">
        <v>49</v>
      </c>
      <c r="K133" s="151">
        <v>70</v>
      </c>
      <c r="L133" s="152">
        <v>4.45</v>
      </c>
      <c r="M133" s="152">
        <v>4.8099999999999996</v>
      </c>
      <c r="N133" s="152">
        <v>5.0299999999999994</v>
      </c>
      <c r="O133" s="152">
        <v>5.34</v>
      </c>
      <c r="P133" s="151">
        <v>5</v>
      </c>
      <c r="Q133" s="153"/>
      <c r="R133" s="154" t="str">
        <f t="shared" si="7"/>
        <v>-</v>
      </c>
      <c r="S133" s="155">
        <f t="shared" si="8"/>
        <v>0</v>
      </c>
      <c r="T133" s="156" t="s">
        <v>500</v>
      </c>
      <c r="U133" s="148"/>
      <c r="V133" s="148"/>
      <c r="W133" s="157"/>
      <c r="X133" s="157"/>
      <c r="Y133" s="148"/>
      <c r="Z133" s="148"/>
    </row>
    <row r="134" spans="1:26" s="158" customFormat="1" ht="15" hidden="1" customHeight="1" x14ac:dyDescent="0.4">
      <c r="A134" s="141"/>
      <c r="B134" s="142" t="s">
        <v>319</v>
      </c>
      <c r="C134" s="143">
        <v>9</v>
      </c>
      <c r="D134" s="144" t="s">
        <v>320</v>
      </c>
      <c r="E134" s="163"/>
      <c r="F134" s="146" t="s">
        <v>311</v>
      </c>
      <c r="G134" s="147" t="s">
        <v>46</v>
      </c>
      <c r="H134" s="148" t="s">
        <v>164</v>
      </c>
      <c r="I134" s="149" t="s">
        <v>321</v>
      </c>
      <c r="J134" s="150" t="s">
        <v>54</v>
      </c>
      <c r="K134" s="151">
        <v>40</v>
      </c>
      <c r="L134" s="152">
        <v>5.6099999999999994</v>
      </c>
      <c r="M134" s="152">
        <v>5.8999999999999995</v>
      </c>
      <c r="N134" s="152">
        <v>6.18</v>
      </c>
      <c r="O134" s="152">
        <v>6.46</v>
      </c>
      <c r="P134" s="151">
        <v>5</v>
      </c>
      <c r="Q134" s="153"/>
      <c r="R134" s="154" t="str">
        <f t="shared" si="7"/>
        <v>-</v>
      </c>
      <c r="S134" s="155">
        <f t="shared" si="8"/>
        <v>0</v>
      </c>
      <c r="T134" s="156"/>
      <c r="U134" s="148" t="s">
        <v>189</v>
      </c>
      <c r="V134" s="148" t="s">
        <v>139</v>
      </c>
      <c r="W134" s="157">
        <v>65</v>
      </c>
      <c r="X134" s="157">
        <v>18</v>
      </c>
      <c r="Y134" s="148" t="s">
        <v>322</v>
      </c>
      <c r="Z134" s="148"/>
    </row>
    <row r="135" spans="1:26" s="158" customFormat="1" ht="15" hidden="1" customHeight="1" x14ac:dyDescent="0.4">
      <c r="A135" s="141"/>
      <c r="B135" s="142" t="s">
        <v>323</v>
      </c>
      <c r="C135" s="143">
        <v>9</v>
      </c>
      <c r="D135" s="144" t="s">
        <v>324</v>
      </c>
      <c r="E135" s="163"/>
      <c r="F135" s="146" t="s">
        <v>311</v>
      </c>
      <c r="G135" s="147" t="s">
        <v>46</v>
      </c>
      <c r="H135" s="148" t="s">
        <v>61</v>
      </c>
      <c r="I135" s="149" t="s">
        <v>325</v>
      </c>
      <c r="J135" s="150" t="s">
        <v>54</v>
      </c>
      <c r="K135" s="151">
        <v>50</v>
      </c>
      <c r="L135" s="152">
        <v>5.95</v>
      </c>
      <c r="M135" s="152">
        <v>6.25</v>
      </c>
      <c r="N135" s="152">
        <v>6.55</v>
      </c>
      <c r="O135" s="152">
        <v>6.85</v>
      </c>
      <c r="P135" s="151">
        <v>5</v>
      </c>
      <c r="Q135" s="153"/>
      <c r="R135" s="154" t="str">
        <f t="shared" si="7"/>
        <v>-</v>
      </c>
      <c r="S135" s="155">
        <f t="shared" si="8"/>
        <v>0</v>
      </c>
      <c r="T135" s="156"/>
      <c r="U135" s="148" t="s">
        <v>144</v>
      </c>
      <c r="V135" s="148" t="s">
        <v>326</v>
      </c>
      <c r="W135" s="157"/>
      <c r="X135" s="157"/>
      <c r="Y135" s="148" t="s">
        <v>92</v>
      </c>
      <c r="Z135" s="148" t="s">
        <v>86</v>
      </c>
    </row>
    <row r="136" spans="1:26" s="110" customFormat="1" ht="15" customHeight="1" x14ac:dyDescent="0.4">
      <c r="A136" s="102"/>
      <c r="B136" s="130"/>
      <c r="C136" s="131">
        <v>9</v>
      </c>
      <c r="D136" s="132" t="s">
        <v>506</v>
      </c>
      <c r="E136" s="163"/>
      <c r="F136" s="103" t="s">
        <v>311</v>
      </c>
      <c r="G136" s="104" t="s">
        <v>23</v>
      </c>
      <c r="H136" s="105"/>
      <c r="I136" s="106" t="s">
        <v>505</v>
      </c>
      <c r="J136" s="107" t="s">
        <v>54</v>
      </c>
      <c r="K136" s="108">
        <v>40</v>
      </c>
      <c r="L136" s="134">
        <v>21.060000000000002</v>
      </c>
      <c r="M136" s="134">
        <v>21.700000000000003</v>
      </c>
      <c r="N136" s="134">
        <v>22.12</v>
      </c>
      <c r="O136" s="134">
        <v>22.540000000000003</v>
      </c>
      <c r="P136" s="108">
        <v>5</v>
      </c>
      <c r="Q136" s="12"/>
      <c r="R136" s="136" t="str">
        <f t="shared" si="7"/>
        <v>-</v>
      </c>
      <c r="S136" s="137">
        <f t="shared" si="8"/>
        <v>0</v>
      </c>
      <c r="T136" s="140" t="s">
        <v>500</v>
      </c>
      <c r="U136" s="105"/>
      <c r="V136" s="105"/>
      <c r="W136" s="109"/>
      <c r="X136" s="109"/>
      <c r="Y136" s="105"/>
      <c r="Z136" s="105"/>
    </row>
    <row r="137" spans="1:26" s="158" customFormat="1" ht="15" hidden="1" customHeight="1" x14ac:dyDescent="0.4">
      <c r="A137" s="141"/>
      <c r="B137" s="142" t="s">
        <v>327</v>
      </c>
      <c r="C137" s="143">
        <v>9</v>
      </c>
      <c r="D137" s="144" t="s">
        <v>328</v>
      </c>
      <c r="E137" s="163"/>
      <c r="F137" s="146" t="s">
        <v>311</v>
      </c>
      <c r="G137" s="147" t="s">
        <v>46</v>
      </c>
      <c r="H137" s="148" t="s">
        <v>164</v>
      </c>
      <c r="I137" s="149" t="s">
        <v>329</v>
      </c>
      <c r="J137" s="150" t="s">
        <v>54</v>
      </c>
      <c r="K137" s="151">
        <v>50</v>
      </c>
      <c r="L137" s="152">
        <v>6.34</v>
      </c>
      <c r="M137" s="152">
        <v>6.66</v>
      </c>
      <c r="N137" s="152">
        <v>6.9799999999999995</v>
      </c>
      <c r="O137" s="152">
        <v>7.3</v>
      </c>
      <c r="P137" s="151">
        <v>5</v>
      </c>
      <c r="Q137" s="153"/>
      <c r="R137" s="154" t="str">
        <f t="shared" si="7"/>
        <v>-</v>
      </c>
      <c r="S137" s="155">
        <f t="shared" si="8"/>
        <v>0</v>
      </c>
      <c r="T137" s="156"/>
      <c r="U137" s="148" t="s">
        <v>189</v>
      </c>
      <c r="V137" s="148"/>
      <c r="W137" s="157">
        <v>70</v>
      </c>
      <c r="X137" s="157">
        <v>16</v>
      </c>
      <c r="Y137" s="148" t="s">
        <v>330</v>
      </c>
      <c r="Z137" s="148"/>
    </row>
    <row r="138" spans="1:26" s="158" customFormat="1" ht="15" hidden="1" customHeight="1" x14ac:dyDescent="0.4">
      <c r="A138" s="141"/>
      <c r="B138" s="142" t="s">
        <v>331</v>
      </c>
      <c r="C138" s="143">
        <v>9</v>
      </c>
      <c r="D138" s="144" t="s">
        <v>332</v>
      </c>
      <c r="E138" s="163"/>
      <c r="F138" s="146" t="s">
        <v>311</v>
      </c>
      <c r="G138" s="147" t="s">
        <v>46</v>
      </c>
      <c r="H138" s="148" t="s">
        <v>164</v>
      </c>
      <c r="I138" s="149" t="s">
        <v>333</v>
      </c>
      <c r="J138" s="150" t="s">
        <v>54</v>
      </c>
      <c r="K138" s="151">
        <v>40</v>
      </c>
      <c r="L138" s="152">
        <v>3.9</v>
      </c>
      <c r="M138" s="152">
        <v>4.22</v>
      </c>
      <c r="N138" s="152">
        <v>4.41</v>
      </c>
      <c r="O138" s="152">
        <v>4.68</v>
      </c>
      <c r="P138" s="151">
        <v>5</v>
      </c>
      <c r="Q138" s="153"/>
      <c r="R138" s="154" t="str">
        <f t="shared" si="7"/>
        <v>-</v>
      </c>
      <c r="S138" s="155">
        <f t="shared" si="8"/>
        <v>0</v>
      </c>
      <c r="T138" s="156"/>
      <c r="U138" s="148" t="s">
        <v>144</v>
      </c>
      <c r="V138" s="148"/>
      <c r="W138" s="157">
        <v>80</v>
      </c>
      <c r="X138" s="157">
        <v>14</v>
      </c>
      <c r="Y138" s="148" t="s">
        <v>334</v>
      </c>
      <c r="Z138" s="148"/>
    </row>
    <row r="139" spans="1:26" s="158" customFormat="1" ht="15" hidden="1" customHeight="1" x14ac:dyDescent="0.4">
      <c r="A139" s="141"/>
      <c r="B139" s="142" t="s">
        <v>335</v>
      </c>
      <c r="C139" s="143">
        <v>9</v>
      </c>
      <c r="D139" s="144" t="s">
        <v>336</v>
      </c>
      <c r="E139" s="163"/>
      <c r="F139" s="146" t="s">
        <v>311</v>
      </c>
      <c r="G139" s="147" t="s">
        <v>46</v>
      </c>
      <c r="H139" s="148" t="s">
        <v>164</v>
      </c>
      <c r="I139" s="149" t="s">
        <v>337</v>
      </c>
      <c r="J139" s="150" t="s">
        <v>54</v>
      </c>
      <c r="K139" s="151">
        <v>40</v>
      </c>
      <c r="L139" s="152">
        <v>3.6599999999999997</v>
      </c>
      <c r="M139" s="152">
        <v>3.96</v>
      </c>
      <c r="N139" s="152">
        <v>4.1399999999999997</v>
      </c>
      <c r="O139" s="152">
        <v>4.3999999999999995</v>
      </c>
      <c r="P139" s="151">
        <v>5</v>
      </c>
      <c r="Q139" s="153"/>
      <c r="R139" s="154" t="str">
        <f t="shared" ref="R139:R170" si="9">IF(Q139/K139=0,"-",Q139/K139)</f>
        <v>-</v>
      </c>
      <c r="S139" s="155">
        <f t="shared" ref="S139:S171" si="10">IF(Q139&lt;10,O139*Q139,IF(Q139&lt;15,N139*Q139,IF(Q139&lt;K139,M139*Q139,L139*Q139)))</f>
        <v>0</v>
      </c>
      <c r="T139" s="156"/>
      <c r="U139" s="148" t="s">
        <v>144</v>
      </c>
      <c r="V139" s="148"/>
      <c r="W139" s="157">
        <v>75</v>
      </c>
      <c r="X139" s="157">
        <v>18</v>
      </c>
      <c r="Y139" s="148" t="s">
        <v>338</v>
      </c>
      <c r="Z139" s="148"/>
    </row>
    <row r="140" spans="1:26" s="176" customFormat="1" ht="15" customHeight="1" x14ac:dyDescent="0.4">
      <c r="A140" s="173"/>
      <c r="B140" s="174"/>
      <c r="C140" s="175">
        <v>9</v>
      </c>
      <c r="D140" s="132" t="s">
        <v>554</v>
      </c>
      <c r="E140" s="115"/>
      <c r="F140" s="103" t="s">
        <v>311</v>
      </c>
      <c r="G140" s="104" t="s">
        <v>23</v>
      </c>
      <c r="H140" s="105" t="s">
        <v>164</v>
      </c>
      <c r="I140" s="106" t="s">
        <v>337</v>
      </c>
      <c r="J140" s="107" t="s">
        <v>54</v>
      </c>
      <c r="K140" s="108">
        <v>50</v>
      </c>
      <c r="L140" s="134">
        <v>3.92</v>
      </c>
      <c r="M140" s="134">
        <v>4.24</v>
      </c>
      <c r="N140" s="134">
        <v>4.43</v>
      </c>
      <c r="O140" s="134">
        <v>4.71</v>
      </c>
      <c r="P140" s="108">
        <v>5</v>
      </c>
      <c r="Q140" s="12"/>
      <c r="R140" s="136" t="str">
        <f t="shared" si="9"/>
        <v>-</v>
      </c>
      <c r="S140" s="137">
        <f t="shared" si="10"/>
        <v>0</v>
      </c>
      <c r="T140" s="140" t="s">
        <v>500</v>
      </c>
      <c r="U140" s="105"/>
      <c r="V140" s="105"/>
      <c r="W140" s="109"/>
      <c r="X140" s="109"/>
      <c r="Y140" s="105"/>
      <c r="Z140" s="105"/>
    </row>
    <row r="141" spans="1:26" s="158" customFormat="1" ht="15" hidden="1" customHeight="1" x14ac:dyDescent="0.4">
      <c r="A141" s="141"/>
      <c r="B141" s="142"/>
      <c r="C141" s="143">
        <v>9</v>
      </c>
      <c r="D141" s="144" t="s">
        <v>508</v>
      </c>
      <c r="E141" s="163"/>
      <c r="F141" s="146" t="s">
        <v>311</v>
      </c>
      <c r="G141" s="147" t="s">
        <v>46</v>
      </c>
      <c r="H141" s="148"/>
      <c r="I141" s="149" t="s">
        <v>507</v>
      </c>
      <c r="J141" s="150" t="s">
        <v>54</v>
      </c>
      <c r="K141" s="151">
        <v>40</v>
      </c>
      <c r="L141" s="152">
        <v>5.0699999999999994</v>
      </c>
      <c r="M141" s="152">
        <v>5.33</v>
      </c>
      <c r="N141" s="152">
        <v>5.58</v>
      </c>
      <c r="O141" s="152">
        <v>5.84</v>
      </c>
      <c r="P141" s="151">
        <v>5</v>
      </c>
      <c r="Q141" s="153"/>
      <c r="R141" s="154" t="str">
        <f t="shared" si="9"/>
        <v>-</v>
      </c>
      <c r="S141" s="155">
        <f t="shared" si="10"/>
        <v>0</v>
      </c>
      <c r="T141" s="156" t="s">
        <v>500</v>
      </c>
      <c r="U141" s="148"/>
      <c r="V141" s="148"/>
      <c r="W141" s="157"/>
      <c r="X141" s="157"/>
      <c r="Y141" s="148"/>
      <c r="Z141" s="148"/>
    </row>
    <row r="142" spans="1:26" s="158" customFormat="1" ht="15" hidden="1" customHeight="1" x14ac:dyDescent="0.4">
      <c r="A142" s="141"/>
      <c r="B142" s="142" t="s">
        <v>339</v>
      </c>
      <c r="C142" s="143">
        <v>10</v>
      </c>
      <c r="D142" s="144" t="s">
        <v>340</v>
      </c>
      <c r="E142" s="164"/>
      <c r="F142" s="146" t="s">
        <v>341</v>
      </c>
      <c r="G142" s="147" t="s">
        <v>46</v>
      </c>
      <c r="H142" s="148" t="s">
        <v>164</v>
      </c>
      <c r="I142" s="149" t="s">
        <v>342</v>
      </c>
      <c r="J142" s="150" t="s">
        <v>54</v>
      </c>
      <c r="K142" s="151">
        <v>50</v>
      </c>
      <c r="L142" s="152">
        <v>4.54</v>
      </c>
      <c r="M142" s="152">
        <v>4.91</v>
      </c>
      <c r="N142" s="152">
        <v>5.14</v>
      </c>
      <c r="O142" s="152">
        <v>5.45</v>
      </c>
      <c r="P142" s="151">
        <v>5</v>
      </c>
      <c r="Q142" s="153"/>
      <c r="R142" s="154" t="str">
        <f t="shared" si="9"/>
        <v>-</v>
      </c>
      <c r="S142" s="155">
        <f t="shared" si="10"/>
        <v>0</v>
      </c>
      <c r="T142" s="156"/>
      <c r="U142" s="148" t="s">
        <v>343</v>
      </c>
      <c r="V142" s="148" t="s">
        <v>344</v>
      </c>
      <c r="W142" s="157">
        <v>90</v>
      </c>
      <c r="X142" s="157"/>
      <c r="Y142" s="148" t="s">
        <v>345</v>
      </c>
      <c r="Z142" s="148" t="s">
        <v>86</v>
      </c>
    </row>
    <row r="143" spans="1:26" s="158" customFormat="1" ht="15" hidden="1" customHeight="1" x14ac:dyDescent="0.4">
      <c r="A143" s="141"/>
      <c r="B143" s="142"/>
      <c r="C143" s="143">
        <v>10</v>
      </c>
      <c r="D143" s="144" t="s">
        <v>555</v>
      </c>
      <c r="E143" s="164"/>
      <c r="F143" s="146" t="s">
        <v>341</v>
      </c>
      <c r="G143" s="147" t="s">
        <v>46</v>
      </c>
      <c r="H143" s="148" t="s">
        <v>164</v>
      </c>
      <c r="I143" s="149" t="s">
        <v>348</v>
      </c>
      <c r="J143" s="150" t="s">
        <v>49</v>
      </c>
      <c r="K143" s="151">
        <v>70</v>
      </c>
      <c r="L143" s="152">
        <v>2.95</v>
      </c>
      <c r="M143" s="152">
        <v>3.19</v>
      </c>
      <c r="N143" s="152">
        <v>3.34</v>
      </c>
      <c r="O143" s="152">
        <v>3.54</v>
      </c>
      <c r="P143" s="151">
        <v>5</v>
      </c>
      <c r="Q143" s="153"/>
      <c r="R143" s="154" t="str">
        <f t="shared" si="9"/>
        <v>-</v>
      </c>
      <c r="S143" s="155">
        <f t="shared" si="10"/>
        <v>0</v>
      </c>
      <c r="T143" s="156" t="s">
        <v>500</v>
      </c>
      <c r="U143" s="148"/>
      <c r="V143" s="148"/>
      <c r="W143" s="157"/>
      <c r="X143" s="157"/>
      <c r="Y143" s="148"/>
      <c r="Z143" s="148"/>
    </row>
    <row r="144" spans="1:26" s="158" customFormat="1" ht="15" hidden="1" customHeight="1" x14ac:dyDescent="0.4">
      <c r="A144" s="141"/>
      <c r="B144" s="142" t="s">
        <v>346</v>
      </c>
      <c r="C144" s="143">
        <v>10</v>
      </c>
      <c r="D144" s="144" t="s">
        <v>347</v>
      </c>
      <c r="E144" s="164"/>
      <c r="F144" s="146" t="s">
        <v>341</v>
      </c>
      <c r="G144" s="147" t="s">
        <v>46</v>
      </c>
      <c r="H144" s="148" t="s">
        <v>164</v>
      </c>
      <c r="I144" s="149" t="s">
        <v>348</v>
      </c>
      <c r="J144" s="150" t="s">
        <v>54</v>
      </c>
      <c r="K144" s="151">
        <v>40</v>
      </c>
      <c r="L144" s="152">
        <v>3.6599999999999997</v>
      </c>
      <c r="M144" s="152">
        <v>3.96</v>
      </c>
      <c r="N144" s="152">
        <v>4.1399999999999997</v>
      </c>
      <c r="O144" s="152">
        <v>4.3999999999999995</v>
      </c>
      <c r="P144" s="151">
        <v>5</v>
      </c>
      <c r="Q144" s="153"/>
      <c r="R144" s="154" t="str">
        <f t="shared" si="9"/>
        <v>-</v>
      </c>
      <c r="S144" s="155">
        <f t="shared" si="10"/>
        <v>0</v>
      </c>
      <c r="T144" s="156"/>
      <c r="U144" s="148" t="s">
        <v>144</v>
      </c>
      <c r="V144" s="148" t="s">
        <v>349</v>
      </c>
      <c r="W144" s="157">
        <v>100</v>
      </c>
      <c r="X144" s="157">
        <v>15</v>
      </c>
      <c r="Y144" s="148" t="s">
        <v>350</v>
      </c>
      <c r="Z144" s="148" t="s">
        <v>86</v>
      </c>
    </row>
    <row r="145" spans="1:26" s="158" customFormat="1" ht="15" hidden="1" customHeight="1" x14ac:dyDescent="0.4">
      <c r="A145" s="141"/>
      <c r="B145" s="142" t="s">
        <v>351</v>
      </c>
      <c r="C145" s="143">
        <v>10</v>
      </c>
      <c r="D145" s="144" t="s">
        <v>352</v>
      </c>
      <c r="E145" s="164"/>
      <c r="F145" s="146" t="s">
        <v>341</v>
      </c>
      <c r="G145" s="147" t="s">
        <v>46</v>
      </c>
      <c r="H145" s="148" t="s">
        <v>164</v>
      </c>
      <c r="I145" s="149" t="s">
        <v>353</v>
      </c>
      <c r="J145" s="150" t="s">
        <v>54</v>
      </c>
      <c r="K145" s="151">
        <v>40</v>
      </c>
      <c r="L145" s="152">
        <v>7.02</v>
      </c>
      <c r="M145" s="152">
        <v>7.38</v>
      </c>
      <c r="N145" s="152">
        <v>7.7299999999999995</v>
      </c>
      <c r="O145" s="152">
        <v>8.08</v>
      </c>
      <c r="P145" s="151">
        <v>5</v>
      </c>
      <c r="Q145" s="153"/>
      <c r="R145" s="154" t="str">
        <f t="shared" si="9"/>
        <v>-</v>
      </c>
      <c r="S145" s="155">
        <f t="shared" si="10"/>
        <v>0</v>
      </c>
      <c r="T145" s="156"/>
      <c r="U145" s="148" t="s">
        <v>189</v>
      </c>
      <c r="V145" s="148" t="s">
        <v>354</v>
      </c>
      <c r="W145" s="157">
        <v>70</v>
      </c>
      <c r="X145" s="157">
        <v>17</v>
      </c>
      <c r="Y145" s="148" t="s">
        <v>355</v>
      </c>
      <c r="Z145" s="148" t="s">
        <v>86</v>
      </c>
    </row>
    <row r="146" spans="1:26" s="158" customFormat="1" ht="15" hidden="1" customHeight="1" x14ac:dyDescent="0.4">
      <c r="A146" s="141"/>
      <c r="B146" s="142" t="s">
        <v>356</v>
      </c>
      <c r="C146" s="143">
        <v>10</v>
      </c>
      <c r="D146" s="144" t="s">
        <v>357</v>
      </c>
      <c r="E146" s="164"/>
      <c r="F146" s="146" t="s">
        <v>341</v>
      </c>
      <c r="G146" s="147" t="s">
        <v>46</v>
      </c>
      <c r="H146" s="148" t="s">
        <v>164</v>
      </c>
      <c r="I146" s="149" t="s">
        <v>358</v>
      </c>
      <c r="J146" s="150" t="s">
        <v>54</v>
      </c>
      <c r="K146" s="151">
        <v>40</v>
      </c>
      <c r="L146" s="152">
        <v>4.05</v>
      </c>
      <c r="M146" s="152">
        <v>4.38</v>
      </c>
      <c r="N146" s="152">
        <v>4.58</v>
      </c>
      <c r="O146" s="152">
        <v>4.8600000000000003</v>
      </c>
      <c r="P146" s="151">
        <v>5</v>
      </c>
      <c r="Q146" s="153"/>
      <c r="R146" s="154" t="str">
        <f t="shared" si="9"/>
        <v>-</v>
      </c>
      <c r="S146" s="155">
        <f t="shared" si="10"/>
        <v>0</v>
      </c>
      <c r="T146" s="156"/>
      <c r="U146" s="148" t="s">
        <v>189</v>
      </c>
      <c r="V146" s="148" t="s">
        <v>359</v>
      </c>
      <c r="W146" s="157" t="s">
        <v>360</v>
      </c>
      <c r="X146" s="157">
        <v>20</v>
      </c>
      <c r="Y146" s="148" t="s">
        <v>361</v>
      </c>
      <c r="Z146" s="148" t="s">
        <v>86</v>
      </c>
    </row>
    <row r="147" spans="1:26" s="110" customFormat="1" ht="15" customHeight="1" x14ac:dyDescent="0.4">
      <c r="A147" s="102"/>
      <c r="B147" s="130"/>
      <c r="C147" s="131">
        <v>10</v>
      </c>
      <c r="D147" s="132" t="s">
        <v>556</v>
      </c>
      <c r="E147" s="164"/>
      <c r="F147" s="103" t="s">
        <v>341</v>
      </c>
      <c r="G147" s="104" t="s">
        <v>46</v>
      </c>
      <c r="H147" s="105"/>
      <c r="I147" s="106" t="s">
        <v>572</v>
      </c>
      <c r="J147" s="107" t="s">
        <v>49</v>
      </c>
      <c r="K147" s="108">
        <v>70</v>
      </c>
      <c r="L147" s="134">
        <v>2.9699999999999998</v>
      </c>
      <c r="M147" s="134">
        <v>3.21</v>
      </c>
      <c r="N147" s="134">
        <v>3.36</v>
      </c>
      <c r="O147" s="134">
        <v>3.57</v>
      </c>
      <c r="P147" s="108">
        <v>5</v>
      </c>
      <c r="Q147" s="12"/>
      <c r="R147" s="136" t="str">
        <f t="shared" si="9"/>
        <v>-</v>
      </c>
      <c r="S147" s="137">
        <f t="shared" si="10"/>
        <v>0</v>
      </c>
      <c r="T147" s="140" t="s">
        <v>500</v>
      </c>
      <c r="U147" s="105"/>
      <c r="V147" s="105"/>
      <c r="W147" s="109"/>
      <c r="X147" s="109"/>
      <c r="Y147" s="105"/>
      <c r="Z147" s="105"/>
    </row>
    <row r="148" spans="1:26" s="158" customFormat="1" ht="15" hidden="1" customHeight="1" x14ac:dyDescent="0.4">
      <c r="A148" s="141"/>
      <c r="B148" s="142" t="s">
        <v>362</v>
      </c>
      <c r="C148" s="143">
        <v>10</v>
      </c>
      <c r="D148" s="144" t="s">
        <v>363</v>
      </c>
      <c r="E148" s="164"/>
      <c r="F148" s="146" t="s">
        <v>341</v>
      </c>
      <c r="G148" s="147" t="s">
        <v>46</v>
      </c>
      <c r="H148" s="148" t="s">
        <v>164</v>
      </c>
      <c r="I148" s="149" t="s">
        <v>364</v>
      </c>
      <c r="J148" s="150" t="s">
        <v>54</v>
      </c>
      <c r="K148" s="151">
        <v>40</v>
      </c>
      <c r="L148" s="152">
        <v>3.5799999999999996</v>
      </c>
      <c r="M148" s="152">
        <v>3.8699999999999997</v>
      </c>
      <c r="N148" s="152">
        <v>4.05</v>
      </c>
      <c r="O148" s="152">
        <v>4.3</v>
      </c>
      <c r="P148" s="151">
        <v>5</v>
      </c>
      <c r="Q148" s="153"/>
      <c r="R148" s="154" t="str">
        <f t="shared" si="9"/>
        <v>-</v>
      </c>
      <c r="S148" s="155">
        <f t="shared" si="10"/>
        <v>0</v>
      </c>
      <c r="T148" s="156"/>
      <c r="U148" s="148" t="s">
        <v>63</v>
      </c>
      <c r="V148" s="148"/>
      <c r="W148" s="157" t="s">
        <v>114</v>
      </c>
      <c r="X148" s="157"/>
      <c r="Y148" s="148" t="s">
        <v>365</v>
      </c>
      <c r="Z148" s="148" t="s">
        <v>86</v>
      </c>
    </row>
    <row r="149" spans="1:26" s="176" customFormat="1" ht="15" customHeight="1" x14ac:dyDescent="0.4">
      <c r="A149" s="173"/>
      <c r="B149" s="174" t="s">
        <v>366</v>
      </c>
      <c r="C149" s="175">
        <v>10</v>
      </c>
      <c r="D149" s="132" t="s">
        <v>367</v>
      </c>
      <c r="E149" s="116"/>
      <c r="F149" s="103" t="s">
        <v>341</v>
      </c>
      <c r="G149" s="104" t="s">
        <v>46</v>
      </c>
      <c r="H149" s="105" t="s">
        <v>164</v>
      </c>
      <c r="I149" s="106" t="s">
        <v>368</v>
      </c>
      <c r="J149" s="107" t="s">
        <v>54</v>
      </c>
      <c r="K149" s="108">
        <v>50</v>
      </c>
      <c r="L149" s="134">
        <v>5.09</v>
      </c>
      <c r="M149" s="134">
        <v>5.35</v>
      </c>
      <c r="N149" s="134">
        <v>5.6</v>
      </c>
      <c r="O149" s="134">
        <v>5.8599999999999994</v>
      </c>
      <c r="P149" s="108">
        <v>5</v>
      </c>
      <c r="Q149" s="12"/>
      <c r="R149" s="136" t="str">
        <f t="shared" si="9"/>
        <v>-</v>
      </c>
      <c r="S149" s="137">
        <f t="shared" si="10"/>
        <v>0</v>
      </c>
      <c r="T149" s="140" t="s">
        <v>500</v>
      </c>
      <c r="U149" s="105" t="s">
        <v>119</v>
      </c>
      <c r="V149" s="105" t="s">
        <v>139</v>
      </c>
      <c r="W149" s="109">
        <v>65</v>
      </c>
      <c r="X149" s="109"/>
      <c r="Y149" s="105" t="s">
        <v>369</v>
      </c>
      <c r="Z149" s="105"/>
    </row>
    <row r="150" spans="1:26" s="158" customFormat="1" ht="15" hidden="1" customHeight="1" x14ac:dyDescent="0.4">
      <c r="A150" s="141"/>
      <c r="B150" s="142" t="s">
        <v>370</v>
      </c>
      <c r="C150" s="143">
        <v>10</v>
      </c>
      <c r="D150" s="144" t="s">
        <v>371</v>
      </c>
      <c r="E150" s="164"/>
      <c r="F150" s="146" t="s">
        <v>341</v>
      </c>
      <c r="G150" s="147" t="s">
        <v>46</v>
      </c>
      <c r="H150" s="148" t="s">
        <v>164</v>
      </c>
      <c r="I150" s="149" t="s">
        <v>372</v>
      </c>
      <c r="J150" s="150" t="s">
        <v>49</v>
      </c>
      <c r="K150" s="151">
        <v>70</v>
      </c>
      <c r="L150" s="152">
        <v>3.98</v>
      </c>
      <c r="M150" s="152">
        <v>4.3</v>
      </c>
      <c r="N150" s="152">
        <v>4.5</v>
      </c>
      <c r="O150" s="152">
        <v>4.7799999999999994</v>
      </c>
      <c r="P150" s="151">
        <v>5</v>
      </c>
      <c r="Q150" s="153"/>
      <c r="R150" s="154" t="str">
        <f t="shared" si="9"/>
        <v>-</v>
      </c>
      <c r="S150" s="155">
        <f t="shared" si="10"/>
        <v>0</v>
      </c>
      <c r="T150" s="156"/>
      <c r="U150" s="148" t="s">
        <v>144</v>
      </c>
      <c r="V150" s="148"/>
      <c r="W150" s="157"/>
      <c r="X150" s="157"/>
      <c r="Y150" s="148"/>
      <c r="Z150" s="148"/>
    </row>
    <row r="151" spans="1:26" s="158" customFormat="1" ht="15" hidden="1" customHeight="1" x14ac:dyDescent="0.4">
      <c r="A151" s="141"/>
      <c r="B151" s="142"/>
      <c r="C151" s="143">
        <v>10</v>
      </c>
      <c r="D151" s="144" t="s">
        <v>516</v>
      </c>
      <c r="E151" s="164"/>
      <c r="F151" s="146" t="s">
        <v>341</v>
      </c>
      <c r="G151" s="147" t="s">
        <v>46</v>
      </c>
      <c r="H151" s="148"/>
      <c r="I151" s="149" t="s">
        <v>515</v>
      </c>
      <c r="J151" s="150" t="s">
        <v>54</v>
      </c>
      <c r="K151" s="151">
        <v>40</v>
      </c>
      <c r="L151" s="152">
        <v>9.36</v>
      </c>
      <c r="M151" s="152">
        <v>9.83</v>
      </c>
      <c r="N151" s="152">
        <v>10.299999999999999</v>
      </c>
      <c r="O151" s="152">
        <v>10.77</v>
      </c>
      <c r="P151" s="151">
        <v>5</v>
      </c>
      <c r="Q151" s="153"/>
      <c r="R151" s="154" t="str">
        <f t="shared" si="9"/>
        <v>-</v>
      </c>
      <c r="S151" s="155">
        <f t="shared" si="10"/>
        <v>0</v>
      </c>
      <c r="T151" s="156" t="s">
        <v>500</v>
      </c>
      <c r="U151" s="148"/>
      <c r="V151" s="148"/>
      <c r="W151" s="157"/>
      <c r="X151" s="157"/>
      <c r="Y151" s="148"/>
      <c r="Z151" s="148"/>
    </row>
    <row r="152" spans="1:26" s="176" customFormat="1" ht="15" customHeight="1" x14ac:dyDescent="0.4">
      <c r="A152" s="173"/>
      <c r="B152" s="174"/>
      <c r="C152" s="175">
        <v>10</v>
      </c>
      <c r="D152" s="132" t="s">
        <v>557</v>
      </c>
      <c r="E152" s="116"/>
      <c r="F152" s="103" t="s">
        <v>341</v>
      </c>
      <c r="G152" s="104" t="s">
        <v>46</v>
      </c>
      <c r="H152" s="105" t="s">
        <v>164</v>
      </c>
      <c r="I152" s="106" t="s">
        <v>375</v>
      </c>
      <c r="J152" s="107" t="s">
        <v>49</v>
      </c>
      <c r="K152" s="108">
        <v>70</v>
      </c>
      <c r="L152" s="134">
        <v>3.1</v>
      </c>
      <c r="M152" s="134">
        <v>3.3499999999999996</v>
      </c>
      <c r="N152" s="134">
        <v>3.51</v>
      </c>
      <c r="O152" s="134">
        <v>3.72</v>
      </c>
      <c r="P152" s="108">
        <v>5</v>
      </c>
      <c r="Q152" s="12"/>
      <c r="R152" s="136" t="str">
        <f t="shared" si="9"/>
        <v>-</v>
      </c>
      <c r="S152" s="137">
        <f t="shared" si="10"/>
        <v>0</v>
      </c>
      <c r="T152" s="140" t="s">
        <v>500</v>
      </c>
      <c r="U152" s="105"/>
      <c r="V152" s="105"/>
      <c r="W152" s="109"/>
      <c r="X152" s="109"/>
      <c r="Y152" s="105"/>
      <c r="Z152" s="105"/>
    </row>
    <row r="153" spans="1:26" s="158" customFormat="1" ht="15" hidden="1" customHeight="1" x14ac:dyDescent="0.4">
      <c r="A153" s="141"/>
      <c r="B153" s="142" t="s">
        <v>373</v>
      </c>
      <c r="C153" s="143">
        <v>10</v>
      </c>
      <c r="D153" s="144" t="s">
        <v>374</v>
      </c>
      <c r="E153" s="164"/>
      <c r="F153" s="146" t="s">
        <v>341</v>
      </c>
      <c r="G153" s="147" t="s">
        <v>46</v>
      </c>
      <c r="H153" s="148" t="s">
        <v>164</v>
      </c>
      <c r="I153" s="149" t="s">
        <v>375</v>
      </c>
      <c r="J153" s="150" t="s">
        <v>54</v>
      </c>
      <c r="K153" s="151">
        <v>35</v>
      </c>
      <c r="L153" s="152">
        <v>4.0299999999999994</v>
      </c>
      <c r="M153" s="152">
        <v>4.3599999999999994</v>
      </c>
      <c r="N153" s="152">
        <v>4.5599999999999996</v>
      </c>
      <c r="O153" s="152">
        <v>4.84</v>
      </c>
      <c r="P153" s="151">
        <v>5</v>
      </c>
      <c r="Q153" s="153"/>
      <c r="R153" s="154" t="str">
        <f t="shared" si="9"/>
        <v>-</v>
      </c>
      <c r="S153" s="155">
        <f t="shared" si="10"/>
        <v>0</v>
      </c>
      <c r="T153" s="156"/>
      <c r="U153" s="148" t="s">
        <v>50</v>
      </c>
      <c r="V153" s="148"/>
      <c r="W153" s="157">
        <v>80</v>
      </c>
      <c r="X153" s="157">
        <v>25</v>
      </c>
      <c r="Y153" s="148" t="s">
        <v>376</v>
      </c>
      <c r="Z153" s="148" t="s">
        <v>86</v>
      </c>
    </row>
    <row r="154" spans="1:26" s="176" customFormat="1" ht="15" customHeight="1" x14ac:dyDescent="0.4">
      <c r="A154" s="173"/>
      <c r="B154" s="174"/>
      <c r="C154" s="175">
        <v>10</v>
      </c>
      <c r="D154" s="132" t="s">
        <v>558</v>
      </c>
      <c r="E154" s="116"/>
      <c r="F154" s="103" t="s">
        <v>341</v>
      </c>
      <c r="G154" s="104" t="s">
        <v>46</v>
      </c>
      <c r="H154" s="105" t="s">
        <v>164</v>
      </c>
      <c r="I154" s="106" t="s">
        <v>375</v>
      </c>
      <c r="J154" s="107" t="s">
        <v>54</v>
      </c>
      <c r="K154" s="108">
        <v>50</v>
      </c>
      <c r="L154" s="134">
        <v>4.03</v>
      </c>
      <c r="M154" s="134">
        <v>4.3599999999999994</v>
      </c>
      <c r="N154" s="134">
        <v>4.5599999999999996</v>
      </c>
      <c r="O154" s="134">
        <v>4.84</v>
      </c>
      <c r="P154" s="108">
        <v>5</v>
      </c>
      <c r="Q154" s="12"/>
      <c r="R154" s="136" t="str">
        <f t="shared" si="9"/>
        <v>-</v>
      </c>
      <c r="S154" s="137">
        <f t="shared" si="10"/>
        <v>0</v>
      </c>
      <c r="T154" s="140" t="s">
        <v>500</v>
      </c>
      <c r="U154" s="105"/>
      <c r="V154" s="105"/>
      <c r="W154" s="109"/>
      <c r="X154" s="109"/>
      <c r="Y154" s="105"/>
      <c r="Z154" s="105"/>
    </row>
    <row r="155" spans="1:26" s="158" customFormat="1" ht="15" hidden="1" customHeight="1" x14ac:dyDescent="0.4">
      <c r="A155" s="141"/>
      <c r="B155" s="142"/>
      <c r="C155" s="143">
        <v>10</v>
      </c>
      <c r="D155" s="144" t="s">
        <v>559</v>
      </c>
      <c r="E155" s="164"/>
      <c r="F155" s="146" t="s">
        <v>341</v>
      </c>
      <c r="G155" s="147" t="s">
        <v>46</v>
      </c>
      <c r="H155" s="148"/>
      <c r="I155" s="149" t="s">
        <v>573</v>
      </c>
      <c r="J155" s="150" t="s">
        <v>49</v>
      </c>
      <c r="K155" s="151">
        <v>70</v>
      </c>
      <c r="L155" s="152">
        <v>6.17</v>
      </c>
      <c r="M155" s="152">
        <v>6.4799999999999995</v>
      </c>
      <c r="N155" s="152">
        <v>6.79</v>
      </c>
      <c r="O155" s="152">
        <v>7.1</v>
      </c>
      <c r="P155" s="151">
        <v>5</v>
      </c>
      <c r="Q155" s="153"/>
      <c r="R155" s="154" t="str">
        <f t="shared" si="9"/>
        <v>-</v>
      </c>
      <c r="S155" s="155">
        <f t="shared" si="10"/>
        <v>0</v>
      </c>
      <c r="T155" s="156" t="s">
        <v>500</v>
      </c>
      <c r="U155" s="148"/>
      <c r="V155" s="148"/>
      <c r="W155" s="157"/>
      <c r="X155" s="157"/>
      <c r="Y155" s="148"/>
      <c r="Z155" s="148"/>
    </row>
    <row r="156" spans="1:26" s="158" customFormat="1" ht="15" hidden="1" customHeight="1" x14ac:dyDescent="0.4">
      <c r="A156" s="141"/>
      <c r="B156" s="142" t="s">
        <v>377</v>
      </c>
      <c r="C156" s="143">
        <v>10</v>
      </c>
      <c r="D156" s="144" t="s">
        <v>378</v>
      </c>
      <c r="E156" s="164"/>
      <c r="F156" s="146" t="s">
        <v>341</v>
      </c>
      <c r="G156" s="147" t="s">
        <v>46</v>
      </c>
      <c r="H156" s="148" t="s">
        <v>164</v>
      </c>
      <c r="I156" s="149" t="s">
        <v>379</v>
      </c>
      <c r="J156" s="150" t="s">
        <v>49</v>
      </c>
      <c r="K156" s="151">
        <v>70</v>
      </c>
      <c r="L156" s="152">
        <v>3.51</v>
      </c>
      <c r="M156" s="152">
        <v>3.8</v>
      </c>
      <c r="N156" s="152">
        <v>3.9699999999999998</v>
      </c>
      <c r="O156" s="152">
        <v>4.22</v>
      </c>
      <c r="P156" s="151">
        <v>5</v>
      </c>
      <c r="Q156" s="153"/>
      <c r="R156" s="154" t="str">
        <f t="shared" si="9"/>
        <v>-</v>
      </c>
      <c r="S156" s="155">
        <f t="shared" si="10"/>
        <v>0</v>
      </c>
      <c r="T156" s="156"/>
      <c r="U156" s="148" t="s">
        <v>63</v>
      </c>
      <c r="V156" s="148"/>
      <c r="W156" s="157"/>
      <c r="X156" s="157"/>
      <c r="Y156" s="148"/>
      <c r="Z156" s="148"/>
    </row>
    <row r="157" spans="1:26" s="158" customFormat="1" ht="15" hidden="1" customHeight="1" x14ac:dyDescent="0.4">
      <c r="A157" s="141"/>
      <c r="B157" s="142"/>
      <c r="C157" s="143">
        <v>10</v>
      </c>
      <c r="D157" s="144" t="s">
        <v>560</v>
      </c>
      <c r="E157" s="164"/>
      <c r="F157" s="146" t="s">
        <v>341</v>
      </c>
      <c r="G157" s="147" t="s">
        <v>23</v>
      </c>
      <c r="H157" s="148"/>
      <c r="I157" s="149" t="s">
        <v>574</v>
      </c>
      <c r="J157" s="150" t="s">
        <v>49</v>
      </c>
      <c r="K157" s="151">
        <v>70</v>
      </c>
      <c r="L157" s="152">
        <v>3.05</v>
      </c>
      <c r="M157" s="152">
        <v>3.3</v>
      </c>
      <c r="N157" s="152">
        <v>3.4499999999999997</v>
      </c>
      <c r="O157" s="152">
        <v>3.66</v>
      </c>
      <c r="P157" s="151">
        <v>5</v>
      </c>
      <c r="Q157" s="153"/>
      <c r="R157" s="154" t="str">
        <f t="shared" si="9"/>
        <v>-</v>
      </c>
      <c r="S157" s="155">
        <f t="shared" si="10"/>
        <v>0</v>
      </c>
      <c r="T157" s="156" t="s">
        <v>500</v>
      </c>
      <c r="U157" s="148"/>
      <c r="V157" s="148"/>
      <c r="W157" s="157"/>
      <c r="X157" s="157"/>
      <c r="Y157" s="148"/>
      <c r="Z157" s="148"/>
    </row>
    <row r="158" spans="1:26" s="158" customFormat="1" ht="15" hidden="1" customHeight="1" x14ac:dyDescent="0.4">
      <c r="A158" s="141"/>
      <c r="B158" s="142" t="s">
        <v>380</v>
      </c>
      <c r="C158" s="143">
        <v>10</v>
      </c>
      <c r="D158" s="144" t="s">
        <v>381</v>
      </c>
      <c r="E158" s="164"/>
      <c r="F158" s="146" t="s">
        <v>341</v>
      </c>
      <c r="G158" s="147" t="s">
        <v>46</v>
      </c>
      <c r="H158" s="148" t="s">
        <v>164</v>
      </c>
      <c r="I158" s="149" t="s">
        <v>382</v>
      </c>
      <c r="J158" s="150" t="s">
        <v>54</v>
      </c>
      <c r="K158" s="151">
        <v>40</v>
      </c>
      <c r="L158" s="152">
        <v>3.6599999999999997</v>
      </c>
      <c r="M158" s="152">
        <v>3.96</v>
      </c>
      <c r="N158" s="152">
        <v>4.1399999999999997</v>
      </c>
      <c r="O158" s="152">
        <v>4.3999999999999995</v>
      </c>
      <c r="P158" s="151">
        <v>5</v>
      </c>
      <c r="Q158" s="153"/>
      <c r="R158" s="154" t="str">
        <f t="shared" si="9"/>
        <v>-</v>
      </c>
      <c r="S158" s="155">
        <f t="shared" si="10"/>
        <v>0</v>
      </c>
      <c r="T158" s="156"/>
      <c r="U158" s="148" t="s">
        <v>343</v>
      </c>
      <c r="V158" s="148"/>
      <c r="W158" s="157" t="s">
        <v>383</v>
      </c>
      <c r="X158" s="157">
        <v>18</v>
      </c>
      <c r="Y158" s="148" t="s">
        <v>384</v>
      </c>
      <c r="Z158" s="148"/>
    </row>
    <row r="159" spans="1:26" s="158" customFormat="1" ht="15" hidden="1" customHeight="1" x14ac:dyDescent="0.4">
      <c r="A159" s="141"/>
      <c r="B159" s="142" t="s">
        <v>385</v>
      </c>
      <c r="C159" s="143">
        <v>11</v>
      </c>
      <c r="D159" s="144" t="s">
        <v>386</v>
      </c>
      <c r="E159" s="165"/>
      <c r="F159" s="146" t="s">
        <v>387</v>
      </c>
      <c r="G159" s="147" t="s">
        <v>46</v>
      </c>
      <c r="H159" s="148" t="s">
        <v>164</v>
      </c>
      <c r="I159" s="149" t="s">
        <v>388</v>
      </c>
      <c r="J159" s="150" t="s">
        <v>54</v>
      </c>
      <c r="K159" s="151">
        <v>50</v>
      </c>
      <c r="L159" s="152">
        <v>14.76</v>
      </c>
      <c r="M159" s="152">
        <v>15.5</v>
      </c>
      <c r="N159" s="152">
        <v>16.240000000000002</v>
      </c>
      <c r="O159" s="152">
        <v>16.98</v>
      </c>
      <c r="P159" s="151">
        <v>5</v>
      </c>
      <c r="Q159" s="153"/>
      <c r="R159" s="154" t="str">
        <f t="shared" si="9"/>
        <v>-</v>
      </c>
      <c r="S159" s="155">
        <f t="shared" si="10"/>
        <v>0</v>
      </c>
      <c r="T159" s="156"/>
      <c r="U159" s="148" t="s">
        <v>144</v>
      </c>
      <c r="V159" s="148" t="s">
        <v>113</v>
      </c>
      <c r="W159" s="157">
        <v>80</v>
      </c>
      <c r="X159" s="157"/>
      <c r="Y159" s="148" t="s">
        <v>218</v>
      </c>
      <c r="Z159" s="148"/>
    </row>
    <row r="160" spans="1:26" s="158" customFormat="1" ht="15" hidden="1" customHeight="1" x14ac:dyDescent="0.4">
      <c r="A160" s="141"/>
      <c r="B160" s="142" t="s">
        <v>389</v>
      </c>
      <c r="C160" s="143">
        <v>11</v>
      </c>
      <c r="D160" s="144" t="s">
        <v>390</v>
      </c>
      <c r="E160" s="165"/>
      <c r="F160" s="146" t="s">
        <v>387</v>
      </c>
      <c r="G160" s="147" t="s">
        <v>46</v>
      </c>
      <c r="H160" s="148" t="s">
        <v>164</v>
      </c>
      <c r="I160" s="149" t="s">
        <v>391</v>
      </c>
      <c r="J160" s="150" t="s">
        <v>54</v>
      </c>
      <c r="K160" s="151">
        <v>50</v>
      </c>
      <c r="L160" s="152">
        <v>6.18</v>
      </c>
      <c r="M160" s="152">
        <v>6.49</v>
      </c>
      <c r="N160" s="152">
        <v>6.8</v>
      </c>
      <c r="O160" s="152">
        <v>7.1099999999999994</v>
      </c>
      <c r="P160" s="151">
        <v>5</v>
      </c>
      <c r="Q160" s="153"/>
      <c r="R160" s="154" t="str">
        <f t="shared" si="9"/>
        <v>-</v>
      </c>
      <c r="S160" s="155">
        <f t="shared" si="10"/>
        <v>0</v>
      </c>
      <c r="T160" s="156" t="s">
        <v>500</v>
      </c>
      <c r="U160" s="148" t="s">
        <v>144</v>
      </c>
      <c r="V160" s="148" t="s">
        <v>392</v>
      </c>
      <c r="W160" s="157">
        <v>95</v>
      </c>
      <c r="X160" s="157">
        <v>15</v>
      </c>
      <c r="Y160" s="148"/>
      <c r="Z160" s="148" t="s">
        <v>86</v>
      </c>
    </row>
    <row r="161" spans="1:26" s="158" customFormat="1" ht="15" hidden="1" customHeight="1" x14ac:dyDescent="0.4">
      <c r="A161" s="141"/>
      <c r="B161" s="142" t="s">
        <v>393</v>
      </c>
      <c r="C161" s="143">
        <v>11</v>
      </c>
      <c r="D161" s="144" t="s">
        <v>394</v>
      </c>
      <c r="E161" s="165"/>
      <c r="F161" s="146" t="s">
        <v>387</v>
      </c>
      <c r="G161" s="147" t="s">
        <v>46</v>
      </c>
      <c r="H161" s="148" t="s">
        <v>164</v>
      </c>
      <c r="I161" s="149" t="s">
        <v>395</v>
      </c>
      <c r="J161" s="150" t="s">
        <v>54</v>
      </c>
      <c r="K161" s="151">
        <v>40</v>
      </c>
      <c r="L161" s="152">
        <v>5.6099999999999994</v>
      </c>
      <c r="M161" s="152">
        <v>5.8999999999999995</v>
      </c>
      <c r="N161" s="152">
        <v>6.18</v>
      </c>
      <c r="O161" s="152">
        <v>6.46</v>
      </c>
      <c r="P161" s="151">
        <v>5</v>
      </c>
      <c r="Q161" s="153"/>
      <c r="R161" s="154" t="str">
        <f t="shared" si="9"/>
        <v>-</v>
      </c>
      <c r="S161" s="155">
        <f t="shared" si="10"/>
        <v>0</v>
      </c>
      <c r="T161" s="156"/>
      <c r="U161" s="148" t="s">
        <v>275</v>
      </c>
      <c r="V161" s="148"/>
      <c r="W161" s="157">
        <v>100</v>
      </c>
      <c r="X161" s="157">
        <v>15</v>
      </c>
      <c r="Y161" s="148" t="s">
        <v>396</v>
      </c>
      <c r="Z161" s="148"/>
    </row>
    <row r="162" spans="1:26" s="158" customFormat="1" ht="15" hidden="1" customHeight="1" x14ac:dyDescent="0.4">
      <c r="A162" s="141"/>
      <c r="B162" s="142" t="s">
        <v>397</v>
      </c>
      <c r="C162" s="143">
        <v>11</v>
      </c>
      <c r="D162" s="144" t="s">
        <v>398</v>
      </c>
      <c r="E162" s="165"/>
      <c r="F162" s="146" t="s">
        <v>387</v>
      </c>
      <c r="G162" s="147" t="s">
        <v>46</v>
      </c>
      <c r="H162" s="148" t="s">
        <v>164</v>
      </c>
      <c r="I162" s="149" t="s">
        <v>399</v>
      </c>
      <c r="J162" s="150" t="s">
        <v>49</v>
      </c>
      <c r="K162" s="151">
        <v>70</v>
      </c>
      <c r="L162" s="152">
        <v>4.45</v>
      </c>
      <c r="M162" s="152">
        <v>4.8099999999999996</v>
      </c>
      <c r="N162" s="152">
        <v>5.0299999999999994</v>
      </c>
      <c r="O162" s="152">
        <v>5.34</v>
      </c>
      <c r="P162" s="151">
        <v>5</v>
      </c>
      <c r="Q162" s="153"/>
      <c r="R162" s="154" t="str">
        <f t="shared" si="9"/>
        <v>-</v>
      </c>
      <c r="S162" s="155">
        <f t="shared" si="10"/>
        <v>0</v>
      </c>
      <c r="T162" s="156"/>
      <c r="U162" s="148" t="s">
        <v>50</v>
      </c>
      <c r="V162" s="148"/>
      <c r="W162" s="157"/>
      <c r="X162" s="157"/>
      <c r="Y162" s="148"/>
      <c r="Z162" s="148"/>
    </row>
    <row r="163" spans="1:26" s="158" customFormat="1" ht="15" hidden="1" customHeight="1" x14ac:dyDescent="0.4">
      <c r="A163" s="141"/>
      <c r="B163" s="142" t="s">
        <v>400</v>
      </c>
      <c r="C163" s="143">
        <v>11</v>
      </c>
      <c r="D163" s="144" t="s">
        <v>401</v>
      </c>
      <c r="E163" s="165"/>
      <c r="F163" s="146" t="s">
        <v>387</v>
      </c>
      <c r="G163" s="147" t="s">
        <v>46</v>
      </c>
      <c r="H163" s="148" t="s">
        <v>47</v>
      </c>
      <c r="I163" s="149" t="s">
        <v>402</v>
      </c>
      <c r="J163" s="150" t="s">
        <v>49</v>
      </c>
      <c r="K163" s="151">
        <v>70</v>
      </c>
      <c r="L163" s="152">
        <v>16.150000000000002</v>
      </c>
      <c r="M163" s="152">
        <v>16.64</v>
      </c>
      <c r="N163" s="152">
        <v>16.96</v>
      </c>
      <c r="O163" s="152">
        <v>17.290000000000003</v>
      </c>
      <c r="P163" s="151">
        <v>5</v>
      </c>
      <c r="Q163" s="153"/>
      <c r="R163" s="154" t="str">
        <f t="shared" si="9"/>
        <v>-</v>
      </c>
      <c r="S163" s="155">
        <f t="shared" si="10"/>
        <v>0</v>
      </c>
      <c r="T163" s="156"/>
      <c r="U163" s="148" t="s">
        <v>50</v>
      </c>
      <c r="V163" s="148"/>
      <c r="W163" s="157"/>
      <c r="X163" s="157"/>
      <c r="Y163" s="148"/>
      <c r="Z163" s="148"/>
    </row>
    <row r="164" spans="1:26" s="110" customFormat="1" ht="15" customHeight="1" x14ac:dyDescent="0.4">
      <c r="A164" s="102"/>
      <c r="B164" s="130"/>
      <c r="C164" s="131">
        <v>11</v>
      </c>
      <c r="D164" s="132" t="s">
        <v>561</v>
      </c>
      <c r="E164" s="165"/>
      <c r="F164" s="103" t="s">
        <v>387</v>
      </c>
      <c r="G164" s="104" t="s">
        <v>46</v>
      </c>
      <c r="H164" s="105"/>
      <c r="I164" s="106" t="s">
        <v>575</v>
      </c>
      <c r="J164" s="107" t="s">
        <v>49</v>
      </c>
      <c r="K164" s="108">
        <v>70</v>
      </c>
      <c r="L164" s="134">
        <v>4.1399999999999997</v>
      </c>
      <c r="M164" s="134">
        <v>4.4799999999999995</v>
      </c>
      <c r="N164" s="134">
        <v>4.68</v>
      </c>
      <c r="O164" s="134">
        <v>4.97</v>
      </c>
      <c r="P164" s="108">
        <v>5</v>
      </c>
      <c r="Q164" s="12"/>
      <c r="R164" s="136" t="str">
        <f t="shared" si="9"/>
        <v>-</v>
      </c>
      <c r="S164" s="137">
        <f t="shared" si="10"/>
        <v>0</v>
      </c>
      <c r="T164" s="140" t="s">
        <v>500</v>
      </c>
      <c r="U164" s="105"/>
      <c r="V164" s="105"/>
      <c r="W164" s="109"/>
      <c r="X164" s="109"/>
      <c r="Y164" s="105"/>
      <c r="Z164" s="105"/>
    </row>
    <row r="165" spans="1:26" s="158" customFormat="1" ht="15" hidden="1" customHeight="1" x14ac:dyDescent="0.4">
      <c r="A165" s="141"/>
      <c r="B165" s="142" t="s">
        <v>403</v>
      </c>
      <c r="C165" s="143">
        <v>11</v>
      </c>
      <c r="D165" s="144" t="s">
        <v>404</v>
      </c>
      <c r="E165" s="165"/>
      <c r="F165" s="146" t="s">
        <v>387</v>
      </c>
      <c r="G165" s="147" t="s">
        <v>46</v>
      </c>
      <c r="H165" s="148" t="s">
        <v>164</v>
      </c>
      <c r="I165" s="149" t="s">
        <v>405</v>
      </c>
      <c r="J165" s="150" t="s">
        <v>49</v>
      </c>
      <c r="K165" s="151">
        <v>70</v>
      </c>
      <c r="L165" s="152">
        <v>4.1399999999999997</v>
      </c>
      <c r="M165" s="152">
        <v>4.4799999999999995</v>
      </c>
      <c r="N165" s="152">
        <v>4.68</v>
      </c>
      <c r="O165" s="152">
        <v>4.97</v>
      </c>
      <c r="P165" s="151">
        <v>5</v>
      </c>
      <c r="Q165" s="153"/>
      <c r="R165" s="154" t="str">
        <f t="shared" si="9"/>
        <v>-</v>
      </c>
      <c r="S165" s="155">
        <f t="shared" si="10"/>
        <v>0</v>
      </c>
      <c r="T165" s="156"/>
      <c r="U165" s="148" t="s">
        <v>406</v>
      </c>
      <c r="V165" s="148"/>
      <c r="W165" s="157"/>
      <c r="X165" s="157"/>
      <c r="Y165" s="148"/>
      <c r="Z165" s="148"/>
    </row>
    <row r="166" spans="1:26" s="158" customFormat="1" ht="15" hidden="1" customHeight="1" x14ac:dyDescent="0.4">
      <c r="A166" s="141"/>
      <c r="B166" s="142" t="s">
        <v>407</v>
      </c>
      <c r="C166" s="143">
        <v>11</v>
      </c>
      <c r="D166" s="144" t="s">
        <v>408</v>
      </c>
      <c r="E166" s="165"/>
      <c r="F166" s="146" t="s">
        <v>387</v>
      </c>
      <c r="G166" s="147" t="s">
        <v>46</v>
      </c>
      <c r="H166" s="148" t="s">
        <v>164</v>
      </c>
      <c r="I166" s="149" t="s">
        <v>409</v>
      </c>
      <c r="J166" s="150" t="s">
        <v>54</v>
      </c>
      <c r="K166" s="151">
        <v>40</v>
      </c>
      <c r="L166" s="152">
        <v>4.05</v>
      </c>
      <c r="M166" s="152">
        <v>4.38</v>
      </c>
      <c r="N166" s="152">
        <v>4.58</v>
      </c>
      <c r="O166" s="152">
        <v>4.8600000000000003</v>
      </c>
      <c r="P166" s="151">
        <v>5</v>
      </c>
      <c r="Q166" s="153"/>
      <c r="R166" s="154" t="str">
        <f t="shared" si="9"/>
        <v>-</v>
      </c>
      <c r="S166" s="155">
        <f t="shared" si="10"/>
        <v>0</v>
      </c>
      <c r="T166" s="156" t="s">
        <v>500</v>
      </c>
      <c r="U166" s="148" t="s">
        <v>144</v>
      </c>
      <c r="V166" s="148" t="s">
        <v>139</v>
      </c>
      <c r="W166" s="157">
        <v>65</v>
      </c>
      <c r="X166" s="157"/>
      <c r="Y166" s="148" t="s">
        <v>410</v>
      </c>
      <c r="Z166" s="148"/>
    </row>
    <row r="167" spans="1:26" s="158" customFormat="1" ht="15" hidden="1" customHeight="1" x14ac:dyDescent="0.4">
      <c r="A167" s="141"/>
      <c r="B167" s="142" t="s">
        <v>411</v>
      </c>
      <c r="C167" s="143">
        <v>11</v>
      </c>
      <c r="D167" s="144" t="s">
        <v>412</v>
      </c>
      <c r="E167" s="165"/>
      <c r="F167" s="146" t="s">
        <v>387</v>
      </c>
      <c r="G167" s="147" t="s">
        <v>46</v>
      </c>
      <c r="H167" s="148" t="s">
        <v>164</v>
      </c>
      <c r="I167" s="149" t="s">
        <v>413</v>
      </c>
      <c r="J167" s="150" t="s">
        <v>54</v>
      </c>
      <c r="K167" s="151">
        <v>40</v>
      </c>
      <c r="L167" s="152">
        <v>4.4399999999999995</v>
      </c>
      <c r="M167" s="152">
        <v>4.8</v>
      </c>
      <c r="N167" s="152">
        <v>5.0199999999999996</v>
      </c>
      <c r="O167" s="152">
        <v>5.33</v>
      </c>
      <c r="P167" s="151">
        <v>5</v>
      </c>
      <c r="Q167" s="153"/>
      <c r="R167" s="154" t="str">
        <f t="shared" si="9"/>
        <v>-</v>
      </c>
      <c r="S167" s="155">
        <f t="shared" si="10"/>
        <v>0</v>
      </c>
      <c r="T167" s="156" t="s">
        <v>500</v>
      </c>
      <c r="U167" s="148" t="s">
        <v>144</v>
      </c>
      <c r="V167" s="148"/>
      <c r="W167" s="157">
        <v>100</v>
      </c>
      <c r="X167" s="157">
        <v>18</v>
      </c>
      <c r="Y167" s="148" t="s">
        <v>271</v>
      </c>
      <c r="Z167" s="148"/>
    </row>
    <row r="168" spans="1:26" s="110" customFormat="1" ht="15" customHeight="1" x14ac:dyDescent="0.4">
      <c r="A168" s="102"/>
      <c r="B168" s="130" t="s">
        <v>414</v>
      </c>
      <c r="C168" s="131">
        <v>11</v>
      </c>
      <c r="D168" s="132" t="s">
        <v>415</v>
      </c>
      <c r="E168" s="165"/>
      <c r="F168" s="103" t="s">
        <v>387</v>
      </c>
      <c r="G168" s="104" t="s">
        <v>23</v>
      </c>
      <c r="H168" s="105" t="s">
        <v>164</v>
      </c>
      <c r="I168" s="106" t="s">
        <v>416</v>
      </c>
      <c r="J168" s="107" t="s">
        <v>54</v>
      </c>
      <c r="K168" s="108">
        <v>50</v>
      </c>
      <c r="L168" s="134">
        <v>5.63</v>
      </c>
      <c r="M168" s="134">
        <v>5.92</v>
      </c>
      <c r="N168" s="134">
        <v>6.2</v>
      </c>
      <c r="O168" s="134">
        <v>6.4799999999999995</v>
      </c>
      <c r="P168" s="108">
        <v>5</v>
      </c>
      <c r="Q168" s="12"/>
      <c r="R168" s="136" t="str">
        <f t="shared" si="9"/>
        <v>-</v>
      </c>
      <c r="S168" s="137">
        <f t="shared" si="10"/>
        <v>0</v>
      </c>
      <c r="T168" s="140" t="s">
        <v>500</v>
      </c>
      <c r="U168" s="105" t="s">
        <v>275</v>
      </c>
      <c r="V168" s="105"/>
      <c r="W168" s="109"/>
      <c r="X168" s="109"/>
      <c r="Y168" s="105" t="s">
        <v>417</v>
      </c>
      <c r="Z168" s="105"/>
    </row>
    <row r="169" spans="1:26" s="158" customFormat="1" ht="15" hidden="1" customHeight="1" x14ac:dyDescent="0.4">
      <c r="A169" s="141"/>
      <c r="B169" s="142"/>
      <c r="C169" s="143">
        <v>11</v>
      </c>
      <c r="D169" s="144" t="s">
        <v>562</v>
      </c>
      <c r="E169" s="165"/>
      <c r="F169" s="146" t="s">
        <v>387</v>
      </c>
      <c r="G169" s="147" t="s">
        <v>46</v>
      </c>
      <c r="H169" s="148" t="s">
        <v>164</v>
      </c>
      <c r="I169" s="149" t="s">
        <v>420</v>
      </c>
      <c r="J169" s="150" t="s">
        <v>49</v>
      </c>
      <c r="K169" s="151">
        <v>70</v>
      </c>
      <c r="L169" s="152">
        <v>5.91</v>
      </c>
      <c r="M169" s="152">
        <v>6.21</v>
      </c>
      <c r="N169" s="152">
        <v>6.51</v>
      </c>
      <c r="O169" s="152">
        <v>6.8</v>
      </c>
      <c r="P169" s="151">
        <v>5</v>
      </c>
      <c r="Q169" s="153"/>
      <c r="R169" s="154" t="str">
        <f t="shared" si="9"/>
        <v>-</v>
      </c>
      <c r="S169" s="155">
        <f t="shared" si="10"/>
        <v>0</v>
      </c>
      <c r="T169" s="156" t="s">
        <v>500</v>
      </c>
      <c r="U169" s="148"/>
      <c r="V169" s="148"/>
      <c r="W169" s="157"/>
      <c r="X169" s="157"/>
      <c r="Y169" s="148"/>
      <c r="Z169" s="148"/>
    </row>
    <row r="170" spans="1:26" s="158" customFormat="1" ht="15" hidden="1" customHeight="1" x14ac:dyDescent="0.4">
      <c r="A170" s="141"/>
      <c r="B170" s="142" t="s">
        <v>418</v>
      </c>
      <c r="C170" s="143">
        <v>11</v>
      </c>
      <c r="D170" s="144" t="s">
        <v>419</v>
      </c>
      <c r="E170" s="165"/>
      <c r="F170" s="146" t="s">
        <v>387</v>
      </c>
      <c r="G170" s="147" t="s">
        <v>46</v>
      </c>
      <c r="H170" s="148" t="s">
        <v>164</v>
      </c>
      <c r="I170" s="149" t="s">
        <v>420</v>
      </c>
      <c r="J170" s="150" t="s">
        <v>54</v>
      </c>
      <c r="K170" s="151">
        <v>35</v>
      </c>
      <c r="L170" s="152">
        <v>8.17</v>
      </c>
      <c r="M170" s="152">
        <v>8.58</v>
      </c>
      <c r="N170" s="152">
        <v>8.99</v>
      </c>
      <c r="O170" s="152">
        <v>9.4</v>
      </c>
      <c r="P170" s="151">
        <v>5</v>
      </c>
      <c r="Q170" s="153"/>
      <c r="R170" s="154" t="str">
        <f t="shared" si="9"/>
        <v>-</v>
      </c>
      <c r="S170" s="155">
        <f t="shared" si="10"/>
        <v>0</v>
      </c>
      <c r="T170" s="156"/>
      <c r="U170" s="148" t="s">
        <v>275</v>
      </c>
      <c r="V170" s="148"/>
      <c r="W170" s="157">
        <v>90</v>
      </c>
      <c r="X170" s="157"/>
      <c r="Y170" s="148" t="s">
        <v>421</v>
      </c>
      <c r="Z170" s="148"/>
    </row>
    <row r="171" spans="1:26" s="158" customFormat="1" ht="15" hidden="1" customHeight="1" x14ac:dyDescent="0.4">
      <c r="A171" s="141"/>
      <c r="B171" s="142"/>
      <c r="C171" s="143">
        <v>11</v>
      </c>
      <c r="D171" s="144" t="s">
        <v>563</v>
      </c>
      <c r="E171" s="165"/>
      <c r="F171" s="146" t="s">
        <v>387</v>
      </c>
      <c r="G171" s="147" t="s">
        <v>46</v>
      </c>
      <c r="H171" s="148" t="s">
        <v>164</v>
      </c>
      <c r="I171" s="149" t="s">
        <v>420</v>
      </c>
      <c r="J171" s="150" t="s">
        <v>54</v>
      </c>
      <c r="K171" s="151">
        <v>50</v>
      </c>
      <c r="L171" s="152">
        <v>8.68</v>
      </c>
      <c r="M171" s="152">
        <v>9.1199999999999992</v>
      </c>
      <c r="N171" s="152">
        <v>9.5499999999999989</v>
      </c>
      <c r="O171" s="152">
        <v>9.99</v>
      </c>
      <c r="P171" s="151">
        <v>5</v>
      </c>
      <c r="Q171" s="153"/>
      <c r="R171" s="154" t="str">
        <f t="shared" ref="R171" si="11">IF(Q171/K171=0,"-",Q171/K171)</f>
        <v>-</v>
      </c>
      <c r="S171" s="155">
        <f t="shared" si="10"/>
        <v>0</v>
      </c>
      <c r="T171" s="156" t="s">
        <v>500</v>
      </c>
      <c r="U171" s="148"/>
      <c r="V171" s="148"/>
      <c r="W171" s="157"/>
      <c r="X171" s="157"/>
      <c r="Y171" s="148"/>
      <c r="Z171" s="148"/>
    </row>
    <row r="172" spans="1:26" s="110" customFormat="1" ht="15" customHeight="1" x14ac:dyDescent="0.4">
      <c r="A172" s="102"/>
      <c r="B172" s="117"/>
      <c r="C172" s="118"/>
      <c r="D172" s="119" t="s">
        <v>422</v>
      </c>
      <c r="E172" s="119"/>
      <c r="F172" s="119"/>
      <c r="G172" s="120"/>
      <c r="H172" s="120"/>
      <c r="I172" s="121" t="s">
        <v>423</v>
      </c>
      <c r="J172" s="122"/>
      <c r="K172" s="123"/>
      <c r="L172" s="124"/>
      <c r="M172" s="124"/>
      <c r="N172" s="125"/>
      <c r="O172" s="125"/>
      <c r="P172" s="125"/>
      <c r="Q172" s="135">
        <f>P10</f>
        <v>0</v>
      </c>
      <c r="R172" s="138"/>
      <c r="S172" s="138"/>
      <c r="T172" s="126"/>
      <c r="U172" s="126"/>
      <c r="V172" s="126"/>
      <c r="W172" s="126"/>
      <c r="X172" s="126"/>
      <c r="Y172" s="126"/>
    </row>
    <row r="173" spans="1:26" s="110" customFormat="1" ht="15" customHeight="1" x14ac:dyDescent="0.4">
      <c r="A173" s="102"/>
      <c r="B173" s="117"/>
      <c r="C173" s="118"/>
      <c r="D173" s="119" t="s">
        <v>424</v>
      </c>
      <c r="E173" s="119"/>
      <c r="F173" s="119"/>
      <c r="G173" s="120"/>
      <c r="H173" s="120"/>
      <c r="I173" s="121" t="s">
        <v>425</v>
      </c>
      <c r="J173" s="122"/>
      <c r="K173" s="123"/>
      <c r="L173" s="124"/>
      <c r="M173" s="124"/>
      <c r="N173" s="125"/>
      <c r="O173" s="125"/>
      <c r="P173" s="125"/>
      <c r="Q173" s="135" t="str">
        <f>IF(Q172&gt;5,ROUNDUP(Q172/35,0),"")</f>
        <v/>
      </c>
      <c r="R173" s="138"/>
      <c r="S173" s="138"/>
      <c r="T173" s="126"/>
      <c r="U173" s="126"/>
      <c r="V173" s="126"/>
      <c r="W173" s="126"/>
      <c r="X173" s="126"/>
      <c r="Y173" s="126"/>
    </row>
    <row r="175" spans="1:26" x14ac:dyDescent="0.4">
      <c r="I175" s="13" t="s">
        <v>426</v>
      </c>
    </row>
    <row r="176" spans="1:26" x14ac:dyDescent="0.4">
      <c r="I176" s="13" t="s">
        <v>427</v>
      </c>
    </row>
  </sheetData>
  <sheetProtection algorithmName="SHA-512" hashValue="lI4iqJI+Cf0JWWN54eZkF0VywCsAolvQUmPG79miWpsrTF3Wm+PJqDPE0YCPg+aadi/sD59Uvs5ISax9FrhaRg==" saltValue="xvVDszzHzu731ubAkAzJ8A==" spinCount="100000" sheet="1" formatCells="0" formatColumns="0" formatRows="0" autoFilter="0"/>
  <autoFilter ref="B20:Y173" xr:uid="{00000000-0009-0000-0000-000000000000}">
    <filterColumn colId="2">
      <colorFilter dxfId="0" cellColor="0"/>
    </filterColumn>
  </autoFilter>
  <sortState xmlns:xlrd2="http://schemas.microsoft.com/office/spreadsheetml/2017/richdata2" ref="B43:Y171">
    <sortCondition ref="C43:C171"/>
    <sortCondition ref="I43:I171"/>
    <sortCondition ref="J43:J171"/>
  </sortState>
  <mergeCells count="33">
    <mergeCell ref="L38:O38"/>
    <mergeCell ref="L39:O39"/>
    <mergeCell ref="L40:O40"/>
    <mergeCell ref="L41:O41"/>
    <mergeCell ref="L42:O42"/>
    <mergeCell ref="L24:O24"/>
    <mergeCell ref="L25:O25"/>
    <mergeCell ref="P10:Q10"/>
    <mergeCell ref="K4:M4"/>
    <mergeCell ref="P7:Q7"/>
    <mergeCell ref="P8:Q8"/>
    <mergeCell ref="P9:Q9"/>
    <mergeCell ref="P11:Q11"/>
    <mergeCell ref="P12:Q12"/>
    <mergeCell ref="P13:Q13"/>
    <mergeCell ref="P14:Q14"/>
    <mergeCell ref="P15:Q15"/>
    <mergeCell ref="L36:O36"/>
    <mergeCell ref="L37:O37"/>
    <mergeCell ref="E2:S2"/>
    <mergeCell ref="L31:O31"/>
    <mergeCell ref="L32:O32"/>
    <mergeCell ref="L33:O33"/>
    <mergeCell ref="L34:O34"/>
    <mergeCell ref="L35:O35"/>
    <mergeCell ref="L26:O26"/>
    <mergeCell ref="L27:O27"/>
    <mergeCell ref="L28:O28"/>
    <mergeCell ref="L29:O29"/>
    <mergeCell ref="L30:O30"/>
    <mergeCell ref="L21:O21"/>
    <mergeCell ref="L22:O22"/>
    <mergeCell ref="L23:O23"/>
  </mergeCells>
  <conditionalFormatting sqref="N5">
    <cfRule type="containsText" dxfId="55" priority="36" operator="containsText" text="нет">
      <formula>NOT(ISERROR(SEARCH("нет",N5)))</formula>
    </cfRule>
    <cfRule type="iconSet" priority="37">
      <iconSet iconSet="3Symbols">
        <cfvo type="percent" val="0"/>
        <cfvo type="percent" val="33"/>
        <cfvo type="percent" val="67"/>
      </iconSet>
    </cfRule>
  </conditionalFormatting>
  <conditionalFormatting sqref="A111:A112 D45:D91 A45:A91 D111:D112 D114:D116 A114:A116 A118:A135 D118:D135 A102:A109 D102:D109 A93:A100 D93:D100 D1:D42 A1:A42 D177:D1048576 A177:A1048576 A137:A171 D137:D171">
    <cfRule type="duplicateValues" dxfId="54" priority="35"/>
  </conditionalFormatting>
  <conditionalFormatting sqref="A43 D43">
    <cfRule type="duplicateValues" dxfId="53" priority="34"/>
  </conditionalFormatting>
  <conditionalFormatting sqref="A44 D44">
    <cfRule type="duplicateValues" dxfId="52" priority="33"/>
  </conditionalFormatting>
  <conditionalFormatting sqref="D110 A110">
    <cfRule type="duplicateValues" dxfId="51" priority="32"/>
  </conditionalFormatting>
  <conditionalFormatting sqref="A113 D113">
    <cfRule type="duplicateValues" dxfId="50" priority="31"/>
  </conditionalFormatting>
  <conditionalFormatting sqref="D117 A117">
    <cfRule type="duplicateValues" dxfId="49" priority="30"/>
  </conditionalFormatting>
  <conditionalFormatting sqref="D101 A101">
    <cfRule type="duplicateValues" dxfId="48" priority="29"/>
  </conditionalFormatting>
  <conditionalFormatting sqref="D93:D135 A93:A135 A1:A91 D1:D91 D177:D1048576 A177:A1048576 A137:A171 D137:D171">
    <cfRule type="duplicateValues" dxfId="47" priority="26"/>
    <cfRule type="duplicateValues" dxfId="46" priority="27"/>
    <cfRule type="duplicateValues" dxfId="45" priority="28"/>
  </conditionalFormatting>
  <conditionalFormatting sqref="D92 A92">
    <cfRule type="duplicateValues" dxfId="44" priority="25"/>
  </conditionalFormatting>
  <conditionalFormatting sqref="A92 D92">
    <cfRule type="duplicateValues" dxfId="43" priority="22"/>
    <cfRule type="duplicateValues" dxfId="42" priority="23"/>
    <cfRule type="duplicateValues" dxfId="41" priority="24"/>
  </conditionalFormatting>
  <conditionalFormatting sqref="A136 D136">
    <cfRule type="duplicateValues" dxfId="40" priority="21"/>
  </conditionalFormatting>
  <conditionalFormatting sqref="D136 A136">
    <cfRule type="duplicateValues" dxfId="39" priority="18"/>
    <cfRule type="duplicateValues" dxfId="38" priority="19"/>
    <cfRule type="duplicateValues" dxfId="37" priority="20"/>
  </conditionalFormatting>
  <conditionalFormatting sqref="D177:D1048576 A177:A1048576 A1:A171 D1:D171">
    <cfRule type="duplicateValues" dxfId="36" priority="17"/>
  </conditionalFormatting>
  <conditionalFormatting sqref="A172:A176 D172:D176">
    <cfRule type="duplicateValues" dxfId="35" priority="8"/>
  </conditionalFormatting>
  <conditionalFormatting sqref="A172:A176 D172:D176">
    <cfRule type="duplicateValues" dxfId="34" priority="5"/>
    <cfRule type="duplicateValues" dxfId="33" priority="6"/>
    <cfRule type="duplicateValues" dxfId="32" priority="7"/>
  </conditionalFormatting>
  <conditionalFormatting sqref="A172:A176 D172:D176">
    <cfRule type="duplicateValues" dxfId="31" priority="4"/>
  </conditionalFormatting>
  <conditionalFormatting sqref="A1:A1048576 D1:D1048576">
    <cfRule type="duplicateValues" dxfId="1" priority="3"/>
    <cfRule type="duplicateValues" dxfId="2" priority="2"/>
    <cfRule type="duplicateValues" dxfId="3" priority="1"/>
  </conditionalFormatting>
  <dataValidations count="3">
    <dataValidation type="list" allowBlank="1" showInputMessage="1" showErrorMessage="1" sqref="N5" xr:uid="{00000000-0002-0000-0000-000000000000}">
      <formula1>"да,нет"</formula1>
    </dataValidation>
    <dataValidation type="list" allowBlank="1" showInputMessage="1" showErrorMessage="1" sqref="P8:Q8" xr:uid="{00000000-0002-0000-0000-000001000000}">
      <formula1>"42-43 недели 2022,13-17 февраля (с хранением),13-17 марта (с хранением)"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Q43:Q138" xr:uid="{00000000-0002-0000-0000-000002000000}">
      <formula1>$N$5&lt;&gt;"нет"</formula1>
    </dataValidation>
  </dataValidations>
  <hyperlinks>
    <hyperlink ref="K4" location="'Условия работы'!A1" display="&gt;&gt;&gt; Условия работы &lt;&lt;&lt;" xr:uid="{00000000-0004-0000-0000-000000000000}"/>
    <hyperlink ref="G106" r:id="rId1" display="https://plantmarket.pro/mnogoletniki-oks.html/nid/57669" xr:uid="{00000000-0004-0000-0000-000001000000}"/>
    <hyperlink ref="G107" r:id="rId2" display="https://plantmarket.pro/mnogoletniki-oks.html/nid/57673" xr:uid="{00000000-0004-0000-0000-000002000000}"/>
    <hyperlink ref="G43" r:id="rId3" display="https://plantmarket.pro/mnogoletniki-oks.html/nid/57684" xr:uid="{00000000-0004-0000-0000-000003000000}"/>
    <hyperlink ref="G46" r:id="rId4" display="https://plantmarket.pro/mnogoletniki-oks.html/nid/57684" xr:uid="{00000000-0004-0000-0000-000004000000}"/>
    <hyperlink ref="G87" r:id="rId5" display="https://plantmarket.pro/mnogoletniki-oks.html/nid/57687" xr:uid="{00000000-0004-0000-0000-000005000000}"/>
    <hyperlink ref="G77" r:id="rId6" display="https://plantmarket.pro/mnogoletniki-oks.html/nid/69283" xr:uid="{00000000-0004-0000-0000-000006000000}"/>
    <hyperlink ref="G128" r:id="rId7" display="https://plantmarket.pro/mnogoletniki-oks.html/nid/57699" xr:uid="{00000000-0004-0000-0000-000007000000}"/>
    <hyperlink ref="G129" r:id="rId8" display="https://plantmarket.pro/mnogoletniki-oks.html/nid/65172" xr:uid="{00000000-0004-0000-0000-000008000000}"/>
    <hyperlink ref="G48" r:id="rId9" display="https://plantmarket.pro/mnogoletniki-oks.html/nid/57701" xr:uid="{00000000-0004-0000-0000-000009000000}"/>
    <hyperlink ref="G58" r:id="rId10" display="https://plantmarket.pro/mnogoletniki-oks.html/nid/57721" xr:uid="{00000000-0004-0000-0000-00000A000000}"/>
    <hyperlink ref="G159" r:id="rId11" display="https://plantmarket.pro/mnogoletniki-oks.html/nid/61504" xr:uid="{00000000-0004-0000-0000-00000B000000}"/>
    <hyperlink ref="G88" r:id="rId12" display="https://plantmarket.pro/mnogoletniki-oks.html/nid/65202" xr:uid="{00000000-0004-0000-0000-00000C000000}"/>
    <hyperlink ref="G160" r:id="rId13" display="https://plantmarket.pro/mnogoletniki-oks.html/nid/57728" xr:uid="{00000000-0004-0000-0000-00000D000000}"/>
    <hyperlink ref="G142" r:id="rId14" display="https://plantmarket.pro/mnogoletniki-oks.html/nid/57730" xr:uid="{00000000-0004-0000-0000-00000E000000}"/>
    <hyperlink ref="G89" r:id="rId15" display="https://plantmarket.pro/mnogoletniki-oks.html/nid/57737" xr:uid="{00000000-0004-0000-0000-00000F000000}"/>
    <hyperlink ref="G50" r:id="rId16" display="https://plantmarket.pro/mnogoletniki-oks.html/nid/61505" xr:uid="{00000000-0004-0000-0000-000010000000}"/>
    <hyperlink ref="G90" r:id="rId17" display="https://plantmarket.pro/mnogoletniki-oks.html/nid/57740" xr:uid="{00000000-0004-0000-0000-000011000000}"/>
    <hyperlink ref="G59" r:id="rId18" display="https://plantmarket.pro/mnogoletniki-oks.html/nid/65226" xr:uid="{00000000-0004-0000-0000-000012000000}"/>
    <hyperlink ref="G73" r:id="rId19" display="https://plantmarket.pro/mnogoletniki-oks.html/nid/57746" xr:uid="{00000000-0004-0000-0000-000013000000}"/>
    <hyperlink ref="G74" r:id="rId20" display="https://plantmarket.pro/mnogoletniki-oks.html/nid/57746" xr:uid="{00000000-0004-0000-0000-000014000000}"/>
    <hyperlink ref="G64" r:id="rId21" display="https://plantmarket.pro/mnogoletniki-oks.html/nid/57748" xr:uid="{00000000-0004-0000-0000-000015000000}"/>
    <hyperlink ref="G65" r:id="rId22" display="https://plantmarket.pro/mnogoletniki-oks.html/nid/57751" xr:uid="{00000000-0004-0000-0000-000016000000}"/>
    <hyperlink ref="G68" r:id="rId23" display="https://plantmarket.pro/mnogoletniki-oks.html/nid/57752" xr:uid="{00000000-0004-0000-0000-000017000000}"/>
    <hyperlink ref="G92" r:id="rId24" display="https://plantmarket.pro/mnogoletniki-oks.html/nid/57758" xr:uid="{00000000-0004-0000-0000-000018000000}"/>
    <hyperlink ref="G108" r:id="rId25" display="https://plantmarket.pro/mnogoletniki-oks.html/nid/57760" xr:uid="{00000000-0004-0000-0000-000019000000}"/>
    <hyperlink ref="G109" r:id="rId26" display="https://plantmarket.pro/mnogoletniki-oks.html/nid/60842" xr:uid="{00000000-0004-0000-0000-00001A000000}"/>
    <hyperlink ref="G110" r:id="rId27" display="https://plantmarket.pro/mnogoletniki-oks.html/nid/60842" xr:uid="{00000000-0004-0000-0000-00001B000000}"/>
    <hyperlink ref="G144" r:id="rId28" display="https://plantmarket.pro/mnogoletniki-oks.html/nid/57765" xr:uid="{00000000-0004-0000-0000-00001C000000}"/>
    <hyperlink ref="G145" r:id="rId29" display="https://plantmarket.pro/mnogoletniki-oks.html/nid/57770" xr:uid="{00000000-0004-0000-0000-00001D000000}"/>
    <hyperlink ref="G69" r:id="rId30" display="https://plantmarket.pro/mnogoletniki-oks.html/nid/57773" xr:uid="{00000000-0004-0000-0000-00001E000000}"/>
    <hyperlink ref="G100" r:id="rId31" display="https://plantmarket.pro/mnogoletniki-oks.html/nid/61512" xr:uid="{00000000-0004-0000-0000-00001F000000}"/>
    <hyperlink ref="G146" r:id="rId32" display="https://plantmarket.pro/mnogoletniki-oks.html/nid/57776" xr:uid="{00000000-0004-0000-0000-000020000000}"/>
    <hyperlink ref="G78" r:id="rId33" display="https://plantmarket.pro/mnogoletniki-oks.html/nid/57785" xr:uid="{00000000-0004-0000-0000-000021000000}"/>
    <hyperlink ref="G51" r:id="rId34" display="https://plantmarket.pro/mnogoletniki-oks.html/nid/57789" xr:uid="{00000000-0004-0000-0000-000022000000}"/>
    <hyperlink ref="G161" r:id="rId35" display="https://plantmarket.pro/mnogoletniki-oks.html/nid/57794" xr:uid="{00000000-0004-0000-0000-000023000000}"/>
    <hyperlink ref="G52" r:id="rId36" display="https://plantmarket.pro/mnogoletniki-oks.html/nid/57798" xr:uid="{00000000-0004-0000-0000-000024000000}"/>
    <hyperlink ref="G162" r:id="rId37" display="https://plantmarket.pro/mnogoletniki-oks.html/nid/65316" xr:uid="{00000000-0004-0000-0000-000025000000}"/>
    <hyperlink ref="G94" r:id="rId38" display="https://plantmarket.pro/mnogoletniki-oks.html/nid/57801" xr:uid="{00000000-0004-0000-0000-000026000000}"/>
    <hyperlink ref="G79" r:id="rId39" display="https://plantmarket.pro/mnogoletniki-oks.html/nid/57807" xr:uid="{00000000-0004-0000-0000-000027000000}"/>
    <hyperlink ref="G114" r:id="rId40" display="https://plantmarket.pro/mnogoletniki-oks.html/nid/57809" xr:uid="{00000000-0004-0000-0000-000028000000}"/>
    <hyperlink ref="G101" r:id="rId41" display="https://plantmarket.pro/mnogoletniki-oks.html/nid/57816" xr:uid="{00000000-0004-0000-0000-000029000000}"/>
    <hyperlink ref="G117" r:id="rId42" display="https://plantmarket.pro/mnogoletniki-oks.html/nid/57824" xr:uid="{00000000-0004-0000-0000-00002A000000}"/>
    <hyperlink ref="G70" r:id="rId43" display="https://plantmarket.pro/mnogoletniki-oks.html/nid/57828" xr:uid="{00000000-0004-0000-0000-00002B000000}"/>
    <hyperlink ref="G71" r:id="rId44" display="https://plantmarket.pro/mnogoletniki-oks.html/nid/57828" xr:uid="{00000000-0004-0000-0000-00002C000000}"/>
    <hyperlink ref="G104" r:id="rId45" display="https://plantmarket.pro/mnogoletniki-oks.html/nid/57831" xr:uid="{00000000-0004-0000-0000-00002D000000}"/>
    <hyperlink ref="G61" r:id="rId46" display="https://plantmarket.pro/mnogoletniki-oks.html/nid/69313" xr:uid="{00000000-0004-0000-0000-00002E000000}"/>
    <hyperlink ref="G148" r:id="rId47" display="https://plantmarket.pro/mnogoletniki-oks.html/nid/57837" xr:uid="{00000000-0004-0000-0000-00002F000000}"/>
    <hyperlink ref="G149" r:id="rId48" display="https://plantmarket.pro/mnogoletniki-oks.html/nid/69317" xr:uid="{00000000-0004-0000-0000-000030000000}"/>
    <hyperlink ref="G150" r:id="rId49" display="https://plantmarket.pro/mnogoletniki-oks.html/nid/61517" xr:uid="{00000000-0004-0000-0000-000031000000}"/>
    <hyperlink ref="G53" r:id="rId50" display="https://plantmarket.pro/mnogoletniki-oks.html/nid/57845" xr:uid="{00000000-0004-0000-0000-000032000000}"/>
    <hyperlink ref="G54" r:id="rId51" display="https://plantmarket.pro/mnogoletniki-oks.html/nid/69319" xr:uid="{00000000-0004-0000-0000-000033000000}"/>
    <hyperlink ref="G163" r:id="rId52" display="https://plantmarket.pro/mnogoletniki-oks.html/nid/57850" xr:uid="{00000000-0004-0000-0000-000034000000}"/>
    <hyperlink ref="G62" r:id="rId53" display="https://plantmarket.pro/mnogoletniki-oks.html/nid/60849" xr:uid="{00000000-0004-0000-0000-000035000000}"/>
    <hyperlink ref="G96" r:id="rId54" display="https://plantmarket.pro/mnogoletniki-oks.html/nid/65381" xr:uid="{00000000-0004-0000-0000-000036000000}"/>
    <hyperlink ref="G98" r:id="rId55" display="https://plantmarket.pro/mnogoletniki-oks.html/nid/57855" xr:uid="{00000000-0004-0000-0000-000037000000}"/>
    <hyperlink ref="G153" r:id="rId56" display="https://plantmarket.pro/mnogoletniki-oks.html/nid/57863" xr:uid="{00000000-0004-0000-0000-000038000000}"/>
    <hyperlink ref="G121" r:id="rId57" display="https://plantmarket.pro/mnogoletniki-oks.html/nid/57870" xr:uid="{00000000-0004-0000-0000-000039000000}"/>
    <hyperlink ref="G134" r:id="rId58" display="https://plantmarket.pro/mnogoletniki-oks.html/nid/57876" xr:uid="{00000000-0004-0000-0000-00003A000000}"/>
    <hyperlink ref="G135" r:id="rId59" display="https://plantmarket.pro/mnogoletniki-oks.html/nid/57879" xr:uid="{00000000-0004-0000-0000-00003B000000}"/>
    <hyperlink ref="G137" r:id="rId60" display="https://plantmarket.pro/mnogoletniki-oks.html/nid/57883" xr:uid="{00000000-0004-0000-0000-00003C000000}"/>
    <hyperlink ref="G105" r:id="rId61" display="https://plantmarket.pro/mnogoletniki-oks.html/nid/57915" xr:uid="{00000000-0004-0000-0000-00003D000000}"/>
    <hyperlink ref="G138" r:id="rId62" display="https://plantmarket.pro/mnogoletniki-oks.html/nid/57917" xr:uid="{00000000-0004-0000-0000-00003E000000}"/>
    <hyperlink ref="G80" r:id="rId63" display="https://plantmarket.pro/mnogoletniki-oks.html/nid/57923" xr:uid="{00000000-0004-0000-0000-00003F000000}"/>
    <hyperlink ref="G81" r:id="rId64" display="https://plantmarket.pro/mnogoletniki-oks.html/nid/57923" xr:uid="{00000000-0004-0000-0000-000040000000}"/>
    <hyperlink ref="G123" r:id="rId65" display="https://plantmarket.pro/mnogoletniki-oks.html/nid/61529" xr:uid="{00000000-0004-0000-0000-000041000000}"/>
    <hyperlink ref="G72" r:id="rId66" display="https://plantmarket.pro/mnogoletniki-oks.html/nid/57934" xr:uid="{00000000-0004-0000-0000-000042000000}"/>
    <hyperlink ref="G55" r:id="rId67" display="https://plantmarket.pro/mnogoletniki-oks.html/nid/57936" xr:uid="{00000000-0004-0000-0000-000043000000}"/>
    <hyperlink ref="G156" r:id="rId68" display="https://plantmarket.pro/mnogoletniki-oks.html/nid/65490" xr:uid="{00000000-0004-0000-0000-000044000000}"/>
    <hyperlink ref="G165" r:id="rId69" display="https://plantmarket.pro/mnogoletniki-oks.html/nid/57940" xr:uid="{00000000-0004-0000-0000-000045000000}"/>
    <hyperlink ref="G83" r:id="rId70" display="https://plantmarket.pro/mnogoletniki-oks.html/nid/57941" xr:uid="{00000000-0004-0000-0000-000046000000}"/>
    <hyperlink ref="G84" r:id="rId71" display="https://plantmarket.pro/mnogoletniki-oks.html/nid/57944" xr:uid="{00000000-0004-0000-0000-000047000000}"/>
    <hyperlink ref="G85" r:id="rId72" display="https://plantmarket.pro/mnogoletniki-oks.html/nid/57944" xr:uid="{00000000-0004-0000-0000-000048000000}"/>
    <hyperlink ref="G124" r:id="rId73" display="https://plantmarket.pro/mnogoletniki-oks.html/nid/57950" xr:uid="{00000000-0004-0000-0000-000049000000}"/>
    <hyperlink ref="G126" r:id="rId74" display="https://plantmarket.pro/mnogoletniki-oks.html/nid/57950" xr:uid="{00000000-0004-0000-0000-00004A000000}"/>
    <hyperlink ref="G99" r:id="rId75" display="https://plantmarket.pro/mnogoletniki-oks.html/nid/57955" xr:uid="{00000000-0004-0000-0000-00004B000000}"/>
    <hyperlink ref="G139" r:id="rId76" display="https://plantmarket.pro/mnogoletniki-oks.html/nid/57964" xr:uid="{00000000-0004-0000-0000-00004C000000}"/>
    <hyperlink ref="G63" r:id="rId77" display="https://plantmarket.pro/mnogoletniki-oks.html/nid/65562" xr:uid="{00000000-0004-0000-0000-00004D000000}"/>
    <hyperlink ref="G158" r:id="rId78" display="https://plantmarket.pro/mnogoletniki-oks.html/nid/65569" xr:uid="{00000000-0004-0000-0000-00004E000000}"/>
    <hyperlink ref="G166" r:id="rId79" display="https://plantmarket.pro/mnogoletniki-oks.html/nid/57981" xr:uid="{00000000-0004-0000-0000-00004F000000}"/>
    <hyperlink ref="G167" r:id="rId80" display="https://plantmarket.pro/mnogoletniki-oks.html/nid/61540" xr:uid="{00000000-0004-0000-0000-000050000000}"/>
    <hyperlink ref="G75" r:id="rId81" display="https://plantmarket.pro/mnogoletniki-oks.html/nid/57999" xr:uid="{00000000-0004-0000-0000-000051000000}"/>
    <hyperlink ref="G170" r:id="rId82" display="https://plantmarket.pro/mnogoletniki-oks.html/nid/58004" xr:uid="{00000000-0004-0000-0000-000052000000}"/>
    <hyperlink ref="G76" r:id="rId83" display="https://plantmarket.pro/mnogoletniki-oks.html/nid/65638" xr:uid="{00000000-0004-0000-0000-000053000000}"/>
    <hyperlink ref="G57" r:id="rId84" display="https://plantmarket.pro/mnogoletniki-oks.html/nid/58009" xr:uid="{00000000-0004-0000-0000-000054000000}"/>
    <hyperlink ref="G49" r:id="rId85" display="https://plantmarket.pro/mnogoletniki-oks.html/nid/61505" xr:uid="{D4F9AA3B-A993-45DC-BD2C-31CFF5B7ACB0}"/>
    <hyperlink ref="G56" r:id="rId86" display="https://plantmarket.pro/mnogoletniki-oks.html/nid/58009" xr:uid="{226DE376-3AF0-404E-AA06-6113AC846BA9}"/>
    <hyperlink ref="G82" r:id="rId87" display="https://plantmarket.pro/mnogoletniki-oks.html/nid/57941" xr:uid="{64E0A9CF-3F21-400E-B98D-3211EC5D93BC}"/>
    <hyperlink ref="G91" r:id="rId88" display="https://plantmarket.pro/mnogoletniki-oks.html/nid/57740" xr:uid="{8A6FF3C0-C033-4A14-9D34-71C1D388E57D}"/>
    <hyperlink ref="G93" r:id="rId89" display="https://plantmarket.pro/mnogoletniki-oks.html/nid/57801" xr:uid="{4F5C96C7-C93D-4E06-AE86-BB68C753C12E}"/>
    <hyperlink ref="G97" r:id="rId90" display="https://plantmarket.pro/mnogoletniki-oks.html/nid/57855" xr:uid="{D680B3AC-5E35-4A1D-BCEA-2B7B900FCA1E}"/>
    <hyperlink ref="G102" r:id="rId91" display="https://plantmarket.pro/mnogoletniki-oks.html/nid/57816" xr:uid="{62EE72DD-F572-4B5E-B9A9-B94B2763D5A0}"/>
    <hyperlink ref="G133" r:id="rId92" display="https://plantmarket.pro/mnogoletniki-oks.html/nid/57876" xr:uid="{B15A83B3-0452-4F20-8EC7-8709AB2AC015}"/>
    <hyperlink ref="G143" r:id="rId93" display="https://plantmarket.pro/mnogoletniki-oks.html/nid/57765" xr:uid="{4399B422-46F0-4307-A305-EA1A385A7156}"/>
    <hyperlink ref="G152" r:id="rId94" display="https://plantmarket.pro/mnogoletniki-oks.html/nid/57863" xr:uid="{452D083C-0FFC-4127-80E9-7BB99B101482}"/>
    <hyperlink ref="G154" r:id="rId95" display="https://plantmarket.pro/mnogoletniki-oks.html/nid/57863" xr:uid="{7A596D11-E146-4F2D-9351-C6706F82A560}"/>
    <hyperlink ref="G169" r:id="rId96" display="https://plantmarket.pro/mnogoletniki-oks.html/nid/58004" xr:uid="{348B84EC-2271-410E-9E3B-9377F9ED83FF}"/>
    <hyperlink ref="G171" r:id="rId97" display="https://plantmarket.pro/mnogoletniki-oks.html/nid/58004" xr:uid="{F392328D-4EDF-4F23-BA17-FE53F538C0C6}"/>
    <hyperlink ref="G86" r:id="rId98" xr:uid="{EC33F6BB-EF7E-44E3-81E5-5CD3E0C0E4C7}"/>
    <hyperlink ref="G103" r:id="rId99" xr:uid="{F70120A0-004A-4ADF-970B-2EBD60038319}"/>
    <hyperlink ref="G113" r:id="rId100" xr:uid="{8316BCC1-EC0A-43B6-98BA-905C8C9DC1F5}"/>
    <hyperlink ref="G115" r:id="rId101" xr:uid="{C0C60ADD-9F70-4D49-9277-6BB922A8BC71}"/>
    <hyperlink ref="G116" r:id="rId102" xr:uid="{41F3A4D1-F1E0-42CA-9A04-51EAB4C20399}"/>
    <hyperlink ref="G120" r:id="rId103" xr:uid="{7A704A6C-A16D-4C1B-AAA4-4E0C1C2DF362}"/>
    <hyperlink ref="G125" r:id="rId104" display="https://plantmarket.pro/mnogoletniki-oks.html/nid/57950" xr:uid="{C893EECC-DD2B-4047-B92C-ED3AA4BF90F9}"/>
    <hyperlink ref="G127" r:id="rId105" xr:uid="{B6697446-4AC1-469C-9599-7FAFB588EB31}"/>
    <hyperlink ref="G130" r:id="rId106" xr:uid="{580D0113-1C7A-4342-ABD7-D7BC9B30C6EE}"/>
    <hyperlink ref="G131" r:id="rId107" xr:uid="{4B4F5D2B-EE47-4D79-B8DD-BD265E4DC5B7}"/>
    <hyperlink ref="G132" r:id="rId108" xr:uid="{A8BAF452-FB3D-4DA7-9AFE-E1E2E83FF7B2}"/>
    <hyperlink ref="G141" r:id="rId109" xr:uid="{BAA1A9BA-45C3-43E8-8A33-5E82DDDC67F7}"/>
    <hyperlink ref="G147" r:id="rId110" xr:uid="{F69204C3-A4E7-412F-A828-96B10DCCF92B}"/>
    <hyperlink ref="G151" r:id="rId111" xr:uid="{27753FD6-4518-4B97-BC1F-7B94FF0A11C7}"/>
    <hyperlink ref="G155" r:id="rId112" xr:uid="{8C087D92-2FB1-49EC-ACDD-F2B692CB1841}"/>
    <hyperlink ref="G164" r:id="rId113" xr:uid="{7AC3432C-5785-4B8F-BE53-537DFFC8E791}"/>
  </hyperlinks>
  <pageMargins left="0.7" right="0.7" top="0.75" bottom="0.75" header="0.3" footer="0.3"/>
  <pageSetup paperSize="9" orientation="portrait" r:id="rId114"/>
  <drawing r:id="rId1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30929-965B-4CAF-BEA9-581EB9A51078}">
  <sheetPr filterMode="1"/>
  <dimension ref="A1:E152"/>
  <sheetViews>
    <sheetView topLeftCell="A54" workbookViewId="0">
      <selection activeCell="E54" sqref="E1:E1048576"/>
    </sheetView>
  </sheetViews>
  <sheetFormatPr defaultRowHeight="14.6" x14ac:dyDescent="0.4"/>
  <sheetData>
    <row r="1" spans="1:5" x14ac:dyDescent="0.4">
      <c r="A1" s="179" t="s">
        <v>619</v>
      </c>
      <c r="B1" s="179" t="s">
        <v>620</v>
      </c>
      <c r="C1" s="179" t="s">
        <v>621</v>
      </c>
      <c r="D1" s="179" t="s">
        <v>622</v>
      </c>
      <c r="E1" s="179" t="s">
        <v>623</v>
      </c>
    </row>
    <row r="2" spans="1:5" x14ac:dyDescent="0.4">
      <c r="A2" s="180" t="s">
        <v>579</v>
      </c>
      <c r="B2" s="180" t="s">
        <v>624</v>
      </c>
      <c r="C2" s="181">
        <v>150</v>
      </c>
      <c r="D2" s="181">
        <v>75</v>
      </c>
      <c r="E2" s="181">
        <v>75</v>
      </c>
    </row>
    <row r="3" spans="1:5" hidden="1" x14ac:dyDescent="0.4">
      <c r="A3" s="180" t="s">
        <v>583</v>
      </c>
      <c r="B3" s="180" t="s">
        <v>625</v>
      </c>
      <c r="C3" s="181">
        <v>150</v>
      </c>
      <c r="D3" s="181">
        <v>150</v>
      </c>
      <c r="E3" s="182"/>
    </row>
    <row r="4" spans="1:5" hidden="1" x14ac:dyDescent="0.4">
      <c r="A4" s="180" t="s">
        <v>585</v>
      </c>
      <c r="B4" s="180" t="s">
        <v>626</v>
      </c>
      <c r="C4" s="181">
        <v>150</v>
      </c>
      <c r="D4" s="181">
        <v>150</v>
      </c>
      <c r="E4" s="182"/>
    </row>
    <row r="5" spans="1:5" x14ac:dyDescent="0.4">
      <c r="A5" s="180" t="s">
        <v>587</v>
      </c>
      <c r="B5" s="180" t="s">
        <v>627</v>
      </c>
      <c r="C5" s="181">
        <v>200</v>
      </c>
      <c r="D5" s="181">
        <v>125</v>
      </c>
      <c r="E5" s="181">
        <v>75</v>
      </c>
    </row>
    <row r="6" spans="1:5" x14ac:dyDescent="0.4">
      <c r="A6" s="180" t="s">
        <v>590</v>
      </c>
      <c r="B6" s="180" t="s">
        <v>628</v>
      </c>
      <c r="C6" s="181">
        <v>200</v>
      </c>
      <c r="D6" s="181">
        <v>150</v>
      </c>
      <c r="E6" s="181">
        <v>50</v>
      </c>
    </row>
    <row r="7" spans="1:5" x14ac:dyDescent="0.4">
      <c r="A7" s="180" t="s">
        <v>592</v>
      </c>
      <c r="B7" s="180" t="s">
        <v>629</v>
      </c>
      <c r="C7" s="181">
        <v>200</v>
      </c>
      <c r="D7" s="181">
        <v>150</v>
      </c>
      <c r="E7" s="181">
        <v>50</v>
      </c>
    </row>
    <row r="8" spans="1:5" x14ac:dyDescent="0.4">
      <c r="A8" s="180" t="s">
        <v>594</v>
      </c>
      <c r="B8" s="180" t="s">
        <v>630</v>
      </c>
      <c r="C8" s="181">
        <v>200</v>
      </c>
      <c r="D8" s="181">
        <v>75</v>
      </c>
      <c r="E8" s="181">
        <v>125</v>
      </c>
    </row>
    <row r="9" spans="1:5" x14ac:dyDescent="0.4">
      <c r="A9" s="180" t="s">
        <v>596</v>
      </c>
      <c r="B9" s="180" t="s">
        <v>631</v>
      </c>
      <c r="C9" s="181">
        <v>150</v>
      </c>
      <c r="D9" s="181">
        <v>50</v>
      </c>
      <c r="E9" s="181">
        <v>100</v>
      </c>
    </row>
    <row r="10" spans="1:5" hidden="1" x14ac:dyDescent="0.4">
      <c r="A10" s="180" t="s">
        <v>599</v>
      </c>
      <c r="B10" s="180" t="s">
        <v>632</v>
      </c>
      <c r="C10" s="181">
        <v>300</v>
      </c>
      <c r="D10" s="181">
        <v>300</v>
      </c>
      <c r="E10" s="182"/>
    </row>
    <row r="11" spans="1:5" x14ac:dyDescent="0.4">
      <c r="A11" s="180" t="s">
        <v>601</v>
      </c>
      <c r="B11" s="180" t="s">
        <v>633</v>
      </c>
      <c r="C11" s="181">
        <v>500</v>
      </c>
      <c r="D11" s="181">
        <v>150</v>
      </c>
      <c r="E11" s="181">
        <v>350</v>
      </c>
    </row>
    <row r="12" spans="1:5" x14ac:dyDescent="0.4">
      <c r="A12" s="180" t="s">
        <v>603</v>
      </c>
      <c r="B12" s="180" t="s">
        <v>634</v>
      </c>
      <c r="C12" s="181">
        <v>400</v>
      </c>
      <c r="D12" s="181">
        <v>300</v>
      </c>
      <c r="E12" s="181">
        <v>100</v>
      </c>
    </row>
    <row r="13" spans="1:5" x14ac:dyDescent="0.4">
      <c r="A13" s="180" t="s">
        <v>605</v>
      </c>
      <c r="B13" s="180" t="s">
        <v>635</v>
      </c>
      <c r="C13" s="181">
        <v>200</v>
      </c>
      <c r="D13" s="181">
        <v>75</v>
      </c>
      <c r="E13" s="181">
        <v>125</v>
      </c>
    </row>
    <row r="14" spans="1:5" hidden="1" x14ac:dyDescent="0.4">
      <c r="A14" s="180" t="s">
        <v>607</v>
      </c>
      <c r="B14" s="180" t="s">
        <v>636</v>
      </c>
      <c r="C14" s="181">
        <v>400</v>
      </c>
      <c r="D14" s="181">
        <v>400</v>
      </c>
      <c r="E14" s="182"/>
    </row>
    <row r="15" spans="1:5" hidden="1" x14ac:dyDescent="0.4">
      <c r="A15" s="180" t="s">
        <v>609</v>
      </c>
      <c r="B15" s="180" t="s">
        <v>637</v>
      </c>
      <c r="C15" s="181">
        <v>250</v>
      </c>
      <c r="D15" s="181">
        <v>250</v>
      </c>
      <c r="E15" s="182"/>
    </row>
    <row r="16" spans="1:5" x14ac:dyDescent="0.4">
      <c r="A16" s="180" t="s">
        <v>611</v>
      </c>
      <c r="B16" s="180" t="s">
        <v>638</v>
      </c>
      <c r="C16" s="181">
        <v>200</v>
      </c>
      <c r="D16" s="181">
        <v>125</v>
      </c>
      <c r="E16" s="181">
        <v>75</v>
      </c>
    </row>
    <row r="17" spans="1:5" x14ac:dyDescent="0.4">
      <c r="A17" s="180" t="s">
        <v>613</v>
      </c>
      <c r="B17" s="180" t="s">
        <v>639</v>
      </c>
      <c r="C17" s="181">
        <v>200</v>
      </c>
      <c r="D17" s="181">
        <v>125</v>
      </c>
      <c r="E17" s="181">
        <v>75</v>
      </c>
    </row>
    <row r="18" spans="1:5" x14ac:dyDescent="0.4">
      <c r="A18" s="180" t="s">
        <v>615</v>
      </c>
      <c r="B18" s="180" t="s">
        <v>640</v>
      </c>
      <c r="C18" s="181">
        <v>200</v>
      </c>
      <c r="D18" s="181">
        <v>175</v>
      </c>
      <c r="E18" s="181">
        <v>25</v>
      </c>
    </row>
    <row r="19" spans="1:5" hidden="1" x14ac:dyDescent="0.4">
      <c r="A19" s="180" t="s">
        <v>206</v>
      </c>
      <c r="B19" s="180" t="s">
        <v>641</v>
      </c>
      <c r="C19" s="181">
        <v>200</v>
      </c>
      <c r="D19" s="181">
        <v>200</v>
      </c>
      <c r="E19" s="182"/>
    </row>
    <row r="20" spans="1:5" hidden="1" x14ac:dyDescent="0.4">
      <c r="A20" s="180" t="s">
        <v>171</v>
      </c>
      <c r="B20" s="180" t="s">
        <v>642</v>
      </c>
      <c r="C20" s="181">
        <v>600</v>
      </c>
      <c r="D20" s="181">
        <v>600</v>
      </c>
      <c r="E20" s="182"/>
    </row>
    <row r="21" spans="1:5" hidden="1" x14ac:dyDescent="0.4">
      <c r="A21" s="180" t="s">
        <v>390</v>
      </c>
      <c r="B21" s="180" t="s">
        <v>643</v>
      </c>
      <c r="C21" s="181">
        <v>700</v>
      </c>
      <c r="D21" s="181">
        <v>700</v>
      </c>
      <c r="E21" s="182"/>
    </row>
    <row r="22" spans="1:5" hidden="1" x14ac:dyDescent="0.4">
      <c r="A22" s="180" t="s">
        <v>215</v>
      </c>
      <c r="B22" s="180" t="s">
        <v>644</v>
      </c>
      <c r="C22" s="181">
        <v>250</v>
      </c>
      <c r="D22" s="181">
        <v>250</v>
      </c>
      <c r="E22" s="182"/>
    </row>
    <row r="23" spans="1:5" hidden="1" x14ac:dyDescent="0.4">
      <c r="A23" s="180" t="s">
        <v>536</v>
      </c>
      <c r="B23" s="180" t="s">
        <v>645</v>
      </c>
      <c r="C23" s="181">
        <v>100</v>
      </c>
      <c r="D23" s="181">
        <v>100</v>
      </c>
      <c r="E23" s="182"/>
    </row>
    <row r="24" spans="1:5" x14ac:dyDescent="0.4">
      <c r="A24" s="180" t="s">
        <v>547</v>
      </c>
      <c r="B24" s="180" t="s">
        <v>646</v>
      </c>
      <c r="C24" s="181">
        <v>200</v>
      </c>
      <c r="D24" s="181">
        <v>10</v>
      </c>
      <c r="E24" s="181">
        <v>190</v>
      </c>
    </row>
    <row r="25" spans="1:5" x14ac:dyDescent="0.4">
      <c r="A25" s="180" t="s">
        <v>177</v>
      </c>
      <c r="B25" s="180" t="s">
        <v>647</v>
      </c>
      <c r="C25" s="181">
        <v>450</v>
      </c>
      <c r="D25" s="181">
        <v>335</v>
      </c>
      <c r="E25" s="181">
        <v>115</v>
      </c>
    </row>
    <row r="26" spans="1:5" hidden="1" x14ac:dyDescent="0.4">
      <c r="A26" s="180" t="s">
        <v>541</v>
      </c>
      <c r="B26" s="180" t="s">
        <v>648</v>
      </c>
      <c r="C26" s="181">
        <v>200</v>
      </c>
      <c r="D26" s="181">
        <v>200</v>
      </c>
      <c r="E26" s="182"/>
    </row>
    <row r="27" spans="1:5" hidden="1" x14ac:dyDescent="0.4">
      <c r="A27" s="180" t="s">
        <v>542</v>
      </c>
      <c r="B27" s="180" t="s">
        <v>649</v>
      </c>
      <c r="C27" s="183">
        <v>1000</v>
      </c>
      <c r="D27" s="183">
        <v>1000</v>
      </c>
      <c r="E27" s="182"/>
    </row>
    <row r="28" spans="1:5" x14ac:dyDescent="0.4">
      <c r="A28" s="180" t="s">
        <v>544</v>
      </c>
      <c r="B28" s="180" t="s">
        <v>650</v>
      </c>
      <c r="C28" s="181">
        <v>400</v>
      </c>
      <c r="D28" s="181">
        <v>140</v>
      </c>
      <c r="E28" s="181">
        <v>260</v>
      </c>
    </row>
    <row r="29" spans="1:5" hidden="1" x14ac:dyDescent="0.4">
      <c r="A29" s="180" t="s">
        <v>285</v>
      </c>
      <c r="B29" s="180" t="s">
        <v>651</v>
      </c>
      <c r="C29" s="181">
        <v>500</v>
      </c>
      <c r="D29" s="181">
        <v>500</v>
      </c>
      <c r="E29" s="182"/>
    </row>
    <row r="30" spans="1:5" x14ac:dyDescent="0.4">
      <c r="A30" s="180" t="s">
        <v>545</v>
      </c>
      <c r="B30" s="180" t="s">
        <v>652</v>
      </c>
      <c r="C30" s="181">
        <v>200</v>
      </c>
      <c r="D30" s="181">
        <v>170</v>
      </c>
      <c r="E30" s="181">
        <v>30</v>
      </c>
    </row>
    <row r="31" spans="1:5" x14ac:dyDescent="0.4">
      <c r="A31" s="180" t="s">
        <v>558</v>
      </c>
      <c r="B31" s="180" t="s">
        <v>653</v>
      </c>
      <c r="C31" s="181">
        <v>600</v>
      </c>
      <c r="D31" s="181">
        <v>500</v>
      </c>
      <c r="E31" s="181">
        <v>100</v>
      </c>
    </row>
    <row r="32" spans="1:5" hidden="1" x14ac:dyDescent="0.4">
      <c r="A32" s="180" t="s">
        <v>324</v>
      </c>
      <c r="B32" s="180" t="s">
        <v>654</v>
      </c>
      <c r="C32" s="181">
        <v>200</v>
      </c>
      <c r="D32" s="181">
        <v>200</v>
      </c>
      <c r="E32" s="182"/>
    </row>
    <row r="33" spans="1:5" hidden="1" x14ac:dyDescent="0.4">
      <c r="A33" s="180" t="s">
        <v>328</v>
      </c>
      <c r="B33" s="180" t="s">
        <v>655</v>
      </c>
      <c r="C33" s="181">
        <v>350</v>
      </c>
      <c r="D33" s="181">
        <v>350</v>
      </c>
      <c r="E33" s="182"/>
    </row>
    <row r="34" spans="1:5" hidden="1" x14ac:dyDescent="0.4">
      <c r="A34" s="180" t="s">
        <v>191</v>
      </c>
      <c r="B34" s="180" t="s">
        <v>656</v>
      </c>
      <c r="C34" s="181">
        <v>450</v>
      </c>
      <c r="D34" s="181">
        <v>450</v>
      </c>
      <c r="E34" s="182"/>
    </row>
    <row r="35" spans="1:5" hidden="1" x14ac:dyDescent="0.4">
      <c r="A35" s="180" t="s">
        <v>204</v>
      </c>
      <c r="B35" s="180" t="s">
        <v>657</v>
      </c>
      <c r="C35" s="181">
        <v>500</v>
      </c>
      <c r="D35" s="181">
        <v>500</v>
      </c>
      <c r="E35" s="182"/>
    </row>
    <row r="36" spans="1:5" hidden="1" x14ac:dyDescent="0.4">
      <c r="A36" s="180" t="s">
        <v>550</v>
      </c>
      <c r="B36" s="180" t="s">
        <v>658</v>
      </c>
      <c r="C36" s="181">
        <v>400</v>
      </c>
      <c r="D36" s="181">
        <v>400</v>
      </c>
      <c r="E36" s="182"/>
    </row>
    <row r="37" spans="1:5" x14ac:dyDescent="0.4">
      <c r="A37" s="180" t="s">
        <v>554</v>
      </c>
      <c r="B37" s="180" t="s">
        <v>659</v>
      </c>
      <c r="C37" s="181">
        <v>500</v>
      </c>
      <c r="D37" s="181">
        <v>375</v>
      </c>
      <c r="E37" s="181">
        <v>125</v>
      </c>
    </row>
    <row r="38" spans="1:5" hidden="1" x14ac:dyDescent="0.4">
      <c r="A38" s="180" t="s">
        <v>560</v>
      </c>
      <c r="B38" s="180" t="s">
        <v>660</v>
      </c>
      <c r="C38" s="181">
        <v>200</v>
      </c>
      <c r="D38" s="181">
        <v>200</v>
      </c>
      <c r="E38" s="182"/>
    </row>
    <row r="39" spans="1:5" x14ac:dyDescent="0.4">
      <c r="A39" s="180" t="s">
        <v>415</v>
      </c>
      <c r="B39" s="180" t="s">
        <v>661</v>
      </c>
      <c r="C39" s="183">
        <v>1000</v>
      </c>
      <c r="D39" s="181">
        <v>390</v>
      </c>
      <c r="E39" s="181">
        <v>610</v>
      </c>
    </row>
    <row r="40" spans="1:5" hidden="1" x14ac:dyDescent="0.4">
      <c r="A40" s="180" t="s">
        <v>563</v>
      </c>
      <c r="B40" s="180" t="s">
        <v>662</v>
      </c>
      <c r="C40" s="181">
        <v>400</v>
      </c>
      <c r="D40" s="181">
        <v>400</v>
      </c>
      <c r="E40" s="182"/>
    </row>
    <row r="41" spans="1:5" hidden="1" x14ac:dyDescent="0.4">
      <c r="A41" s="180" t="s">
        <v>315</v>
      </c>
      <c r="B41" s="180" t="s">
        <v>663</v>
      </c>
      <c r="C41" s="181">
        <v>120</v>
      </c>
      <c r="D41" s="181">
        <v>120</v>
      </c>
      <c r="E41" s="182"/>
    </row>
    <row r="42" spans="1:5" hidden="1" x14ac:dyDescent="0.4">
      <c r="A42" s="180" t="s">
        <v>211</v>
      </c>
      <c r="B42" s="180" t="s">
        <v>664</v>
      </c>
      <c r="C42" s="181">
        <v>100</v>
      </c>
      <c r="D42" s="181">
        <v>100</v>
      </c>
      <c r="E42" s="182"/>
    </row>
    <row r="43" spans="1:5" hidden="1" x14ac:dyDescent="0.4">
      <c r="A43" s="180" t="s">
        <v>534</v>
      </c>
      <c r="B43" s="180" t="s">
        <v>665</v>
      </c>
      <c r="C43" s="181">
        <v>100</v>
      </c>
      <c r="D43" s="181">
        <v>100</v>
      </c>
      <c r="E43" s="182"/>
    </row>
    <row r="44" spans="1:5" hidden="1" x14ac:dyDescent="0.4">
      <c r="A44" s="180" t="s">
        <v>60</v>
      </c>
      <c r="B44" s="180" t="s">
        <v>666</v>
      </c>
      <c r="C44" s="181">
        <v>200</v>
      </c>
      <c r="D44" s="181">
        <v>200</v>
      </c>
      <c r="E44" s="182"/>
    </row>
    <row r="45" spans="1:5" x14ac:dyDescent="0.4">
      <c r="A45" s="180" t="s">
        <v>220</v>
      </c>
      <c r="B45" s="180" t="s">
        <v>667</v>
      </c>
      <c r="C45" s="183">
        <v>1800</v>
      </c>
      <c r="D45" s="183">
        <v>1770</v>
      </c>
      <c r="E45" s="181">
        <v>30</v>
      </c>
    </row>
    <row r="46" spans="1:5" hidden="1" x14ac:dyDescent="0.4">
      <c r="A46" s="180" t="s">
        <v>540</v>
      </c>
      <c r="B46" s="180" t="s">
        <v>668</v>
      </c>
      <c r="C46" s="181">
        <v>210</v>
      </c>
      <c r="D46" s="181">
        <v>210</v>
      </c>
      <c r="E46" s="182"/>
    </row>
    <row r="47" spans="1:5" hidden="1" x14ac:dyDescent="0.4">
      <c r="A47" s="180" t="s">
        <v>128</v>
      </c>
      <c r="B47" s="180" t="s">
        <v>669</v>
      </c>
      <c r="C47" s="183">
        <v>1080</v>
      </c>
      <c r="D47" s="183">
        <v>1080</v>
      </c>
      <c r="E47" s="182"/>
    </row>
    <row r="48" spans="1:5" hidden="1" x14ac:dyDescent="0.4">
      <c r="A48" s="180" t="s">
        <v>537</v>
      </c>
      <c r="B48" s="180" t="s">
        <v>670</v>
      </c>
      <c r="C48" s="183">
        <v>1500</v>
      </c>
      <c r="D48" s="183">
        <v>1500</v>
      </c>
      <c r="E48" s="182"/>
    </row>
    <row r="49" spans="1:5" hidden="1" x14ac:dyDescent="0.4">
      <c r="A49" s="180" t="s">
        <v>517</v>
      </c>
      <c r="B49" s="180" t="s">
        <v>671</v>
      </c>
      <c r="C49" s="181">
        <v>490</v>
      </c>
      <c r="D49" s="181">
        <v>490</v>
      </c>
      <c r="E49" s="182"/>
    </row>
    <row r="50" spans="1:5" hidden="1" x14ac:dyDescent="0.4">
      <c r="A50" s="180" t="s">
        <v>137</v>
      </c>
      <c r="B50" s="180" t="s">
        <v>672</v>
      </c>
      <c r="C50" s="181">
        <v>200</v>
      </c>
      <c r="D50" s="181">
        <v>200</v>
      </c>
      <c r="E50" s="182"/>
    </row>
    <row r="51" spans="1:5" hidden="1" x14ac:dyDescent="0.4">
      <c r="A51" s="180" t="s">
        <v>224</v>
      </c>
      <c r="B51" s="180" t="s">
        <v>673</v>
      </c>
      <c r="C51" s="181">
        <v>490</v>
      </c>
      <c r="D51" s="181">
        <v>490</v>
      </c>
      <c r="E51" s="182"/>
    </row>
    <row r="52" spans="1:5" hidden="1" x14ac:dyDescent="0.4">
      <c r="A52" s="180" t="s">
        <v>518</v>
      </c>
      <c r="B52" s="180" t="s">
        <v>674</v>
      </c>
      <c r="C52" s="181">
        <v>800</v>
      </c>
      <c r="D52" s="181">
        <v>800</v>
      </c>
      <c r="E52" s="182"/>
    </row>
    <row r="53" spans="1:5" hidden="1" x14ac:dyDescent="0.4">
      <c r="A53" s="180" t="s">
        <v>79</v>
      </c>
      <c r="B53" s="180" t="s">
        <v>675</v>
      </c>
      <c r="C53" s="181">
        <v>300</v>
      </c>
      <c r="D53" s="181">
        <v>300</v>
      </c>
      <c r="E53" s="182"/>
    </row>
    <row r="54" spans="1:5" x14ac:dyDescent="0.4">
      <c r="A54" s="180" t="s">
        <v>117</v>
      </c>
      <c r="B54" s="180" t="s">
        <v>676</v>
      </c>
      <c r="C54" s="181">
        <v>665</v>
      </c>
      <c r="D54" s="181">
        <v>655</v>
      </c>
      <c r="E54" s="181">
        <v>10</v>
      </c>
    </row>
    <row r="55" spans="1:5" hidden="1" x14ac:dyDescent="0.4">
      <c r="A55" s="180" t="s">
        <v>231</v>
      </c>
      <c r="B55" s="180" t="s">
        <v>677</v>
      </c>
      <c r="C55" s="181">
        <v>550</v>
      </c>
      <c r="D55" s="181">
        <v>550</v>
      </c>
      <c r="E55" s="182"/>
    </row>
    <row r="56" spans="1:5" hidden="1" x14ac:dyDescent="0.4">
      <c r="A56" s="180" t="s">
        <v>543</v>
      </c>
      <c r="B56" s="180" t="s">
        <v>678</v>
      </c>
      <c r="C56" s="181">
        <v>200</v>
      </c>
      <c r="D56" s="181">
        <v>200</v>
      </c>
      <c r="E56" s="182"/>
    </row>
    <row r="57" spans="1:5" hidden="1" x14ac:dyDescent="0.4">
      <c r="A57" s="180" t="s">
        <v>235</v>
      </c>
      <c r="B57" s="180" t="s">
        <v>679</v>
      </c>
      <c r="C57" s="181">
        <v>245</v>
      </c>
      <c r="D57" s="181">
        <v>245</v>
      </c>
      <c r="E57" s="182"/>
    </row>
    <row r="58" spans="1:5" hidden="1" x14ac:dyDescent="0.4">
      <c r="A58" s="180" t="s">
        <v>559</v>
      </c>
      <c r="B58" s="180" t="s">
        <v>680</v>
      </c>
      <c r="C58" s="181">
        <v>200</v>
      </c>
      <c r="D58" s="181">
        <v>200</v>
      </c>
      <c r="E58" s="182"/>
    </row>
    <row r="59" spans="1:5" hidden="1" x14ac:dyDescent="0.4">
      <c r="A59" s="180" t="s">
        <v>256</v>
      </c>
      <c r="B59" s="180" t="s">
        <v>681</v>
      </c>
      <c r="C59" s="181">
        <v>200</v>
      </c>
      <c r="D59" s="181">
        <v>200</v>
      </c>
      <c r="E59" s="182"/>
    </row>
    <row r="60" spans="1:5" hidden="1" x14ac:dyDescent="0.4">
      <c r="A60" s="180" t="s">
        <v>152</v>
      </c>
      <c r="B60" s="180" t="s">
        <v>682</v>
      </c>
      <c r="C60" s="183">
        <v>1000</v>
      </c>
      <c r="D60" s="183">
        <v>1000</v>
      </c>
      <c r="E60" s="182"/>
    </row>
    <row r="61" spans="1:5" hidden="1" x14ac:dyDescent="0.4">
      <c r="A61" s="180" t="s">
        <v>538</v>
      </c>
      <c r="B61" s="180" t="s">
        <v>683</v>
      </c>
      <c r="C61" s="181">
        <v>200</v>
      </c>
      <c r="D61" s="181">
        <v>200</v>
      </c>
      <c r="E61" s="182"/>
    </row>
    <row r="62" spans="1:5" x14ac:dyDescent="0.4">
      <c r="A62" s="180" t="s">
        <v>194</v>
      </c>
      <c r="B62" s="180" t="s">
        <v>684</v>
      </c>
      <c r="C62" s="183">
        <v>1000</v>
      </c>
      <c r="D62" s="181">
        <v>980</v>
      </c>
      <c r="E62" s="181">
        <v>20</v>
      </c>
    </row>
    <row r="63" spans="1:5" hidden="1" x14ac:dyDescent="0.4">
      <c r="A63" s="180" t="s">
        <v>200</v>
      </c>
      <c r="B63" s="180" t="s">
        <v>685</v>
      </c>
      <c r="C63" s="181">
        <v>420</v>
      </c>
      <c r="D63" s="181">
        <v>420</v>
      </c>
      <c r="E63" s="182"/>
    </row>
    <row r="64" spans="1:5" hidden="1" x14ac:dyDescent="0.4">
      <c r="A64" s="180" t="s">
        <v>525</v>
      </c>
      <c r="B64" s="180" t="s">
        <v>686</v>
      </c>
      <c r="C64" s="181">
        <v>6</v>
      </c>
      <c r="D64" s="181">
        <v>6</v>
      </c>
      <c r="E64" s="182"/>
    </row>
    <row r="65" spans="1:5" x14ac:dyDescent="0.4">
      <c r="A65" s="180" t="s">
        <v>526</v>
      </c>
      <c r="B65" s="180" t="s">
        <v>687</v>
      </c>
      <c r="C65" s="181">
        <v>54</v>
      </c>
      <c r="D65" s="181">
        <v>35</v>
      </c>
      <c r="E65" s="181">
        <v>19</v>
      </c>
    </row>
    <row r="66" spans="1:5" hidden="1" x14ac:dyDescent="0.4">
      <c r="A66" s="180" t="s">
        <v>527</v>
      </c>
      <c r="B66" s="180" t="s">
        <v>688</v>
      </c>
      <c r="C66" s="181">
        <v>30</v>
      </c>
      <c r="D66" s="181">
        <v>30</v>
      </c>
      <c r="E66" s="182"/>
    </row>
    <row r="67" spans="1:5" x14ac:dyDescent="0.4">
      <c r="A67" s="180" t="s">
        <v>528</v>
      </c>
      <c r="B67" s="180" t="s">
        <v>689</v>
      </c>
      <c r="C67" s="181">
        <v>77</v>
      </c>
      <c r="D67" s="181">
        <v>46</v>
      </c>
      <c r="E67" s="181">
        <v>31</v>
      </c>
    </row>
    <row r="68" spans="1:5" hidden="1" x14ac:dyDescent="0.4">
      <c r="A68" s="180" t="s">
        <v>529</v>
      </c>
      <c r="B68" s="180" t="s">
        <v>690</v>
      </c>
      <c r="C68" s="181">
        <v>43</v>
      </c>
      <c r="D68" s="181">
        <v>43</v>
      </c>
      <c r="E68" s="182"/>
    </row>
    <row r="69" spans="1:5" hidden="1" x14ac:dyDescent="0.4">
      <c r="A69" s="180" t="s">
        <v>532</v>
      </c>
      <c r="B69" s="180" t="s">
        <v>691</v>
      </c>
      <c r="C69" s="183">
        <v>2040</v>
      </c>
      <c r="D69" s="183">
        <v>2040</v>
      </c>
      <c r="E69" s="182"/>
    </row>
    <row r="70" spans="1:5" hidden="1" x14ac:dyDescent="0.4">
      <c r="A70" s="180" t="s">
        <v>533</v>
      </c>
      <c r="B70" s="180" t="s">
        <v>692</v>
      </c>
      <c r="C70" s="183">
        <v>1520</v>
      </c>
      <c r="D70" s="183">
        <v>1520</v>
      </c>
      <c r="E70" s="182"/>
    </row>
    <row r="71" spans="1:5" hidden="1" x14ac:dyDescent="0.4">
      <c r="A71" s="180" t="s">
        <v>56</v>
      </c>
      <c r="B71" s="180" t="s">
        <v>693</v>
      </c>
      <c r="C71" s="181">
        <v>200</v>
      </c>
      <c r="D71" s="181">
        <v>200</v>
      </c>
      <c r="E71" s="182"/>
    </row>
    <row r="72" spans="1:5" hidden="1" x14ac:dyDescent="0.4">
      <c r="A72" s="180" t="s">
        <v>99</v>
      </c>
      <c r="B72" s="180" t="s">
        <v>694</v>
      </c>
      <c r="C72" s="181">
        <v>500</v>
      </c>
      <c r="D72" s="181">
        <v>500</v>
      </c>
      <c r="E72" s="182"/>
    </row>
    <row r="73" spans="1:5" hidden="1" x14ac:dyDescent="0.4">
      <c r="A73" s="180" t="s">
        <v>157</v>
      </c>
      <c r="B73" s="180" t="s">
        <v>695</v>
      </c>
      <c r="C73" s="181">
        <v>300</v>
      </c>
      <c r="D73" s="181">
        <v>300</v>
      </c>
      <c r="E73" s="182"/>
    </row>
    <row r="74" spans="1:5" hidden="1" x14ac:dyDescent="0.4">
      <c r="A74" s="180" t="s">
        <v>161</v>
      </c>
      <c r="B74" s="180" t="s">
        <v>696</v>
      </c>
      <c r="C74" s="181">
        <v>300</v>
      </c>
      <c r="D74" s="181">
        <v>300</v>
      </c>
      <c r="E74" s="182"/>
    </row>
    <row r="75" spans="1:5" hidden="1" x14ac:dyDescent="0.4">
      <c r="A75" s="180" t="s">
        <v>67</v>
      </c>
      <c r="B75" s="180" t="s">
        <v>697</v>
      </c>
      <c r="C75" s="183">
        <v>1200</v>
      </c>
      <c r="D75" s="183">
        <v>1200</v>
      </c>
      <c r="E75" s="182"/>
    </row>
    <row r="76" spans="1:5" hidden="1" x14ac:dyDescent="0.4">
      <c r="A76" s="180" t="s">
        <v>149</v>
      </c>
      <c r="B76" s="180" t="s">
        <v>698</v>
      </c>
      <c r="C76" s="181">
        <v>500</v>
      </c>
      <c r="D76" s="181">
        <v>500</v>
      </c>
      <c r="E76" s="182"/>
    </row>
    <row r="77" spans="1:5" hidden="1" x14ac:dyDescent="0.4">
      <c r="A77" s="180" t="s">
        <v>83</v>
      </c>
      <c r="B77" s="180" t="s">
        <v>699</v>
      </c>
      <c r="C77" s="181">
        <v>120</v>
      </c>
      <c r="D77" s="181">
        <v>120</v>
      </c>
      <c r="E77" s="182"/>
    </row>
    <row r="78" spans="1:5" hidden="1" x14ac:dyDescent="0.4">
      <c r="A78" s="180" t="s">
        <v>239</v>
      </c>
      <c r="B78" s="180" t="s">
        <v>700</v>
      </c>
      <c r="C78" s="181">
        <v>150</v>
      </c>
      <c r="D78" s="181">
        <v>150</v>
      </c>
      <c r="E78" s="182"/>
    </row>
    <row r="79" spans="1:5" hidden="1" x14ac:dyDescent="0.4">
      <c r="A79" s="180" t="s">
        <v>497</v>
      </c>
      <c r="B79" s="180" t="s">
        <v>701</v>
      </c>
      <c r="C79" s="181">
        <v>400</v>
      </c>
      <c r="D79" s="181">
        <v>400</v>
      </c>
      <c r="E79" s="182"/>
    </row>
    <row r="80" spans="1:5" hidden="1" x14ac:dyDescent="0.4">
      <c r="A80" s="180" t="s">
        <v>531</v>
      </c>
      <c r="B80" s="180" t="s">
        <v>701</v>
      </c>
      <c r="C80" s="181">
        <v>200</v>
      </c>
      <c r="D80" s="181">
        <v>200</v>
      </c>
      <c r="E80" s="182"/>
    </row>
    <row r="81" spans="1:5" hidden="1" x14ac:dyDescent="0.4">
      <c r="A81" s="180" t="s">
        <v>498</v>
      </c>
      <c r="B81" s="180" t="s">
        <v>702</v>
      </c>
      <c r="C81" s="181">
        <v>700</v>
      </c>
      <c r="D81" s="181">
        <v>700</v>
      </c>
      <c r="E81" s="182"/>
    </row>
    <row r="82" spans="1:5" hidden="1" x14ac:dyDescent="0.4">
      <c r="A82" s="180" t="s">
        <v>103</v>
      </c>
      <c r="B82" s="180" t="s">
        <v>703</v>
      </c>
      <c r="C82" s="181">
        <v>175</v>
      </c>
      <c r="D82" s="181">
        <v>175</v>
      </c>
      <c r="E82" s="182"/>
    </row>
    <row r="83" spans="1:5" hidden="1" x14ac:dyDescent="0.4">
      <c r="A83" s="180" t="s">
        <v>71</v>
      </c>
      <c r="B83" s="180" t="s">
        <v>704</v>
      </c>
      <c r="C83" s="181">
        <v>200</v>
      </c>
      <c r="D83" s="181">
        <v>200</v>
      </c>
      <c r="E83" s="182"/>
    </row>
    <row r="84" spans="1:5" hidden="1" x14ac:dyDescent="0.4">
      <c r="A84" s="180" t="s">
        <v>281</v>
      </c>
      <c r="B84" s="180" t="s">
        <v>705</v>
      </c>
      <c r="C84" s="181">
        <v>700</v>
      </c>
      <c r="D84" s="181">
        <v>700</v>
      </c>
      <c r="E84" s="182"/>
    </row>
    <row r="85" spans="1:5" hidden="1" x14ac:dyDescent="0.4">
      <c r="A85" s="180" t="s">
        <v>106</v>
      </c>
      <c r="B85" s="180" t="s">
        <v>706</v>
      </c>
      <c r="C85" s="181">
        <v>140</v>
      </c>
      <c r="D85" s="181">
        <v>140</v>
      </c>
      <c r="E85" s="182"/>
    </row>
    <row r="86" spans="1:5" hidden="1" x14ac:dyDescent="0.4">
      <c r="A86" s="180" t="s">
        <v>146</v>
      </c>
      <c r="B86" s="180" t="s">
        <v>707</v>
      </c>
      <c r="C86" s="181">
        <v>240</v>
      </c>
      <c r="D86" s="181">
        <v>240</v>
      </c>
      <c r="E86" s="182"/>
    </row>
    <row r="87" spans="1:5" hidden="1" x14ac:dyDescent="0.4">
      <c r="A87" s="180" t="s">
        <v>289</v>
      </c>
      <c r="B87" s="180" t="s">
        <v>708</v>
      </c>
      <c r="C87" s="181">
        <v>120</v>
      </c>
      <c r="D87" s="181">
        <v>120</v>
      </c>
      <c r="E87" s="182"/>
    </row>
    <row r="88" spans="1:5" hidden="1" x14ac:dyDescent="0.4">
      <c r="A88" s="180" t="s">
        <v>401</v>
      </c>
      <c r="B88" s="180" t="s">
        <v>709</v>
      </c>
      <c r="C88" s="181">
        <v>150</v>
      </c>
      <c r="D88" s="181">
        <v>150</v>
      </c>
      <c r="E88" s="182"/>
    </row>
    <row r="89" spans="1:5" hidden="1" x14ac:dyDescent="0.4">
      <c r="A89" s="180" t="s">
        <v>88</v>
      </c>
      <c r="B89" s="180" t="s">
        <v>710</v>
      </c>
      <c r="C89" s="181">
        <v>100</v>
      </c>
      <c r="D89" s="181">
        <v>100</v>
      </c>
      <c r="E89" s="182"/>
    </row>
    <row r="90" spans="1:5" hidden="1" x14ac:dyDescent="0.4">
      <c r="A90" s="180" t="s">
        <v>123</v>
      </c>
      <c r="B90" s="180" t="s">
        <v>711</v>
      </c>
      <c r="C90" s="181">
        <v>120</v>
      </c>
      <c r="D90" s="181">
        <v>120</v>
      </c>
      <c r="E90" s="182"/>
    </row>
    <row r="91" spans="1:5" hidden="1" x14ac:dyDescent="0.4">
      <c r="A91" s="180" t="s">
        <v>167</v>
      </c>
      <c r="B91" s="180" t="s">
        <v>712</v>
      </c>
      <c r="C91" s="181">
        <v>190</v>
      </c>
      <c r="D91" s="181">
        <v>190</v>
      </c>
      <c r="E91" s="182"/>
    </row>
    <row r="92" spans="1:5" hidden="1" x14ac:dyDescent="0.4">
      <c r="A92" s="180" t="s">
        <v>535</v>
      </c>
      <c r="B92" s="180" t="s">
        <v>713</v>
      </c>
      <c r="C92" s="181">
        <v>100</v>
      </c>
      <c r="D92" s="181">
        <v>100</v>
      </c>
      <c r="E92" s="182"/>
    </row>
    <row r="93" spans="1:5" hidden="1" x14ac:dyDescent="0.4">
      <c r="A93" s="180" t="s">
        <v>94</v>
      </c>
      <c r="B93" s="180" t="s">
        <v>714</v>
      </c>
      <c r="C93" s="181">
        <v>100</v>
      </c>
      <c r="D93" s="181">
        <v>100</v>
      </c>
      <c r="E93" s="182"/>
    </row>
    <row r="94" spans="1:5" x14ac:dyDescent="0.4">
      <c r="A94" s="180" t="s">
        <v>502</v>
      </c>
      <c r="B94" s="180" t="s">
        <v>715</v>
      </c>
      <c r="C94" s="181">
        <v>500</v>
      </c>
      <c r="D94" s="181">
        <v>125</v>
      </c>
      <c r="E94" s="181">
        <v>375</v>
      </c>
    </row>
    <row r="95" spans="1:5" x14ac:dyDescent="0.4">
      <c r="A95" s="180" t="s">
        <v>260</v>
      </c>
      <c r="B95" s="180" t="s">
        <v>716</v>
      </c>
      <c r="C95" s="181">
        <v>550</v>
      </c>
      <c r="D95" s="181">
        <v>540</v>
      </c>
      <c r="E95" s="181">
        <v>10</v>
      </c>
    </row>
    <row r="96" spans="1:5" hidden="1" x14ac:dyDescent="0.4">
      <c r="A96" s="180" t="s">
        <v>265</v>
      </c>
      <c r="B96" s="180" t="s">
        <v>717</v>
      </c>
      <c r="C96" s="181">
        <v>750</v>
      </c>
      <c r="D96" s="181">
        <v>750</v>
      </c>
      <c r="E96" s="182"/>
    </row>
    <row r="97" spans="1:5" hidden="1" x14ac:dyDescent="0.4">
      <c r="A97" s="180" t="s">
        <v>310</v>
      </c>
      <c r="B97" s="180" t="s">
        <v>718</v>
      </c>
      <c r="C97" s="181">
        <v>175</v>
      </c>
      <c r="D97" s="181">
        <v>175</v>
      </c>
      <c r="E97" s="182"/>
    </row>
    <row r="98" spans="1:5" hidden="1" x14ac:dyDescent="0.4">
      <c r="A98" s="180" t="s">
        <v>386</v>
      </c>
      <c r="B98" s="180" t="s">
        <v>719</v>
      </c>
      <c r="C98" s="181">
        <v>360</v>
      </c>
      <c r="D98" s="181">
        <v>360</v>
      </c>
      <c r="E98" s="182"/>
    </row>
    <row r="99" spans="1:5" hidden="1" x14ac:dyDescent="0.4">
      <c r="A99" s="180" t="s">
        <v>551</v>
      </c>
      <c r="B99" s="180" t="s">
        <v>720</v>
      </c>
      <c r="C99" s="181">
        <v>200</v>
      </c>
      <c r="D99" s="181">
        <v>200</v>
      </c>
      <c r="E99" s="182"/>
    </row>
    <row r="100" spans="1:5" hidden="1" x14ac:dyDescent="0.4">
      <c r="A100" s="180" t="s">
        <v>340</v>
      </c>
      <c r="B100" s="180" t="s">
        <v>721</v>
      </c>
      <c r="C100" s="181">
        <v>180</v>
      </c>
      <c r="D100" s="181">
        <v>180</v>
      </c>
      <c r="E100" s="182"/>
    </row>
    <row r="101" spans="1:5" x14ac:dyDescent="0.4">
      <c r="A101" s="180" t="s">
        <v>269</v>
      </c>
      <c r="B101" s="180" t="s">
        <v>722</v>
      </c>
      <c r="C101" s="181">
        <v>350</v>
      </c>
      <c r="D101" s="181">
        <v>340</v>
      </c>
      <c r="E101" s="181">
        <v>10</v>
      </c>
    </row>
    <row r="102" spans="1:5" hidden="1" x14ac:dyDescent="0.4">
      <c r="A102" s="180" t="s">
        <v>273</v>
      </c>
      <c r="B102" s="180" t="s">
        <v>723</v>
      </c>
      <c r="C102" s="181">
        <v>500</v>
      </c>
      <c r="D102" s="181">
        <v>500</v>
      </c>
      <c r="E102" s="182"/>
    </row>
    <row r="103" spans="1:5" hidden="1" x14ac:dyDescent="0.4">
      <c r="A103" s="180" t="s">
        <v>277</v>
      </c>
      <c r="B103" s="180" t="s">
        <v>724</v>
      </c>
      <c r="C103" s="181">
        <v>500</v>
      </c>
      <c r="D103" s="181">
        <v>500</v>
      </c>
      <c r="E103" s="182"/>
    </row>
    <row r="104" spans="1:5" hidden="1" x14ac:dyDescent="0.4">
      <c r="A104" s="180" t="s">
        <v>555</v>
      </c>
      <c r="B104" s="180" t="s">
        <v>725</v>
      </c>
      <c r="C104" s="181">
        <v>200</v>
      </c>
      <c r="D104" s="181">
        <v>200</v>
      </c>
      <c r="E104" s="182"/>
    </row>
    <row r="105" spans="1:5" hidden="1" x14ac:dyDescent="0.4">
      <c r="A105" s="180" t="s">
        <v>347</v>
      </c>
      <c r="B105" s="180" t="s">
        <v>726</v>
      </c>
      <c r="C105" s="181">
        <v>650</v>
      </c>
      <c r="D105" s="181">
        <v>650</v>
      </c>
      <c r="E105" s="182"/>
    </row>
    <row r="106" spans="1:5" hidden="1" x14ac:dyDescent="0.4">
      <c r="A106" s="180" t="s">
        <v>352</v>
      </c>
      <c r="B106" s="180" t="s">
        <v>727</v>
      </c>
      <c r="C106" s="181">
        <v>350</v>
      </c>
      <c r="D106" s="181">
        <v>350</v>
      </c>
      <c r="E106" s="182"/>
    </row>
    <row r="107" spans="1:5" x14ac:dyDescent="0.4">
      <c r="A107" s="180" t="s">
        <v>546</v>
      </c>
      <c r="B107" s="180" t="s">
        <v>728</v>
      </c>
      <c r="C107" s="181">
        <v>200</v>
      </c>
      <c r="D107" s="181">
        <v>75</v>
      </c>
      <c r="E107" s="181">
        <v>125</v>
      </c>
    </row>
    <row r="108" spans="1:5" hidden="1" x14ac:dyDescent="0.4">
      <c r="A108" s="180" t="s">
        <v>142</v>
      </c>
      <c r="B108" s="180" t="s">
        <v>729</v>
      </c>
      <c r="C108" s="181">
        <v>100</v>
      </c>
      <c r="D108" s="181">
        <v>100</v>
      </c>
      <c r="E108" s="182"/>
    </row>
    <row r="109" spans="1:5" hidden="1" x14ac:dyDescent="0.4">
      <c r="A109" s="180" t="s">
        <v>242</v>
      </c>
      <c r="B109" s="180" t="s">
        <v>730</v>
      </c>
      <c r="C109" s="181">
        <v>200</v>
      </c>
      <c r="D109" s="181">
        <v>200</v>
      </c>
      <c r="E109" s="182"/>
    </row>
    <row r="110" spans="1:5" hidden="1" x14ac:dyDescent="0.4">
      <c r="A110" s="180" t="s">
        <v>357</v>
      </c>
      <c r="B110" s="180" t="s">
        <v>731</v>
      </c>
      <c r="C110" s="181">
        <v>300</v>
      </c>
      <c r="D110" s="181">
        <v>300</v>
      </c>
      <c r="E110" s="182"/>
    </row>
    <row r="111" spans="1:5" x14ac:dyDescent="0.4">
      <c r="A111" s="180" t="s">
        <v>504</v>
      </c>
      <c r="B111" s="180" t="s">
        <v>732</v>
      </c>
      <c r="C111" s="181">
        <v>300</v>
      </c>
      <c r="D111" s="181">
        <v>275</v>
      </c>
      <c r="E111" s="181">
        <v>25</v>
      </c>
    </row>
    <row r="112" spans="1:5" hidden="1" x14ac:dyDescent="0.4">
      <c r="A112" s="180" t="s">
        <v>394</v>
      </c>
      <c r="B112" s="180" t="s">
        <v>733</v>
      </c>
      <c r="C112" s="181">
        <v>100</v>
      </c>
      <c r="D112" s="181">
        <v>100</v>
      </c>
      <c r="E112" s="182"/>
    </row>
    <row r="113" spans="1:5" x14ac:dyDescent="0.4">
      <c r="A113" s="180" t="s">
        <v>548</v>
      </c>
      <c r="B113" s="180" t="s">
        <v>734</v>
      </c>
      <c r="C113" s="181">
        <v>200</v>
      </c>
      <c r="D113" s="181">
        <v>55</v>
      </c>
      <c r="E113" s="181">
        <v>145</v>
      </c>
    </row>
    <row r="114" spans="1:5" hidden="1" x14ac:dyDescent="0.4">
      <c r="A114" s="180" t="s">
        <v>398</v>
      </c>
      <c r="B114" s="180" t="s">
        <v>735</v>
      </c>
      <c r="C114" s="181">
        <v>100</v>
      </c>
      <c r="D114" s="181">
        <v>100</v>
      </c>
      <c r="E114" s="182"/>
    </row>
    <row r="115" spans="1:5" hidden="1" x14ac:dyDescent="0.4">
      <c r="A115" s="180" t="s">
        <v>181</v>
      </c>
      <c r="B115" s="180" t="s">
        <v>736</v>
      </c>
      <c r="C115" s="183">
        <v>1225</v>
      </c>
      <c r="D115" s="183">
        <v>1225</v>
      </c>
      <c r="E115" s="182"/>
    </row>
    <row r="116" spans="1:5" x14ac:dyDescent="0.4">
      <c r="A116" s="180" t="s">
        <v>556</v>
      </c>
      <c r="B116" s="180" t="s">
        <v>737</v>
      </c>
      <c r="C116" s="181">
        <v>100</v>
      </c>
      <c r="D116" s="181">
        <v>35</v>
      </c>
      <c r="E116" s="181">
        <v>65</v>
      </c>
    </row>
    <row r="117" spans="1:5" hidden="1" x14ac:dyDescent="0.4">
      <c r="A117" s="180" t="s">
        <v>248</v>
      </c>
      <c r="B117" s="180" t="s">
        <v>738</v>
      </c>
      <c r="C117" s="181">
        <v>150</v>
      </c>
      <c r="D117" s="181">
        <v>150</v>
      </c>
      <c r="E117" s="182"/>
    </row>
    <row r="118" spans="1:5" hidden="1" x14ac:dyDescent="0.4">
      <c r="A118" s="180" t="s">
        <v>511</v>
      </c>
      <c r="B118" s="180" t="s">
        <v>739</v>
      </c>
      <c r="C118" s="181">
        <v>200</v>
      </c>
      <c r="D118" s="181">
        <v>200</v>
      </c>
      <c r="E118" s="182"/>
    </row>
    <row r="119" spans="1:5" x14ac:dyDescent="0.4">
      <c r="A119" s="180" t="s">
        <v>512</v>
      </c>
      <c r="B119" s="180" t="s">
        <v>740</v>
      </c>
      <c r="C119" s="181">
        <v>200</v>
      </c>
      <c r="D119" s="181">
        <v>65</v>
      </c>
      <c r="E119" s="181">
        <v>135</v>
      </c>
    </row>
    <row r="120" spans="1:5" hidden="1" x14ac:dyDescent="0.4">
      <c r="A120" s="180" t="s">
        <v>252</v>
      </c>
      <c r="B120" s="180" t="s">
        <v>741</v>
      </c>
      <c r="C120" s="181">
        <v>700</v>
      </c>
      <c r="D120" s="181">
        <v>700</v>
      </c>
      <c r="E120" s="182"/>
    </row>
    <row r="121" spans="1:5" hidden="1" x14ac:dyDescent="0.4">
      <c r="A121" s="180" t="s">
        <v>111</v>
      </c>
      <c r="B121" s="180" t="s">
        <v>742</v>
      </c>
      <c r="C121" s="181">
        <v>150</v>
      </c>
      <c r="D121" s="181">
        <v>150</v>
      </c>
      <c r="E121" s="182"/>
    </row>
    <row r="122" spans="1:5" x14ac:dyDescent="0.4">
      <c r="A122" s="180" t="s">
        <v>549</v>
      </c>
      <c r="B122" s="180" t="s">
        <v>743</v>
      </c>
      <c r="C122" s="181">
        <v>200</v>
      </c>
      <c r="D122" s="181">
        <v>80</v>
      </c>
      <c r="E122" s="181">
        <v>120</v>
      </c>
    </row>
    <row r="123" spans="1:5" hidden="1" x14ac:dyDescent="0.4">
      <c r="A123" s="180" t="s">
        <v>363</v>
      </c>
      <c r="B123" s="180" t="s">
        <v>744</v>
      </c>
      <c r="C123" s="181">
        <v>100</v>
      </c>
      <c r="D123" s="181">
        <v>100</v>
      </c>
      <c r="E123" s="182"/>
    </row>
    <row r="124" spans="1:5" x14ac:dyDescent="0.4">
      <c r="A124" s="180" t="s">
        <v>552</v>
      </c>
      <c r="B124" s="180" t="s">
        <v>745</v>
      </c>
      <c r="C124" s="181">
        <v>200</v>
      </c>
      <c r="D124" s="181">
        <v>30</v>
      </c>
      <c r="E124" s="181">
        <v>170</v>
      </c>
    </row>
    <row r="125" spans="1:5" x14ac:dyDescent="0.4">
      <c r="A125" s="180" t="s">
        <v>514</v>
      </c>
      <c r="B125" s="180" t="s">
        <v>746</v>
      </c>
      <c r="C125" s="181">
        <v>200</v>
      </c>
      <c r="D125" s="181">
        <v>70</v>
      </c>
      <c r="E125" s="181">
        <v>130</v>
      </c>
    </row>
    <row r="126" spans="1:5" x14ac:dyDescent="0.4">
      <c r="A126" s="180" t="s">
        <v>367</v>
      </c>
      <c r="B126" s="180" t="s">
        <v>747</v>
      </c>
      <c r="C126" s="181">
        <v>650</v>
      </c>
      <c r="D126" s="181">
        <v>625</v>
      </c>
      <c r="E126" s="181">
        <v>25</v>
      </c>
    </row>
    <row r="127" spans="1:5" hidden="1" x14ac:dyDescent="0.4">
      <c r="A127" s="180" t="s">
        <v>371</v>
      </c>
      <c r="B127" s="180" t="s">
        <v>748</v>
      </c>
      <c r="C127" s="181">
        <v>150</v>
      </c>
      <c r="D127" s="181">
        <v>150</v>
      </c>
      <c r="E127" s="182"/>
    </row>
    <row r="128" spans="1:5" hidden="1" x14ac:dyDescent="0.4">
      <c r="A128" s="180" t="s">
        <v>516</v>
      </c>
      <c r="B128" s="180" t="s">
        <v>749</v>
      </c>
      <c r="C128" s="181">
        <v>200</v>
      </c>
      <c r="D128" s="181">
        <v>200</v>
      </c>
      <c r="E128" s="182"/>
    </row>
    <row r="129" spans="1:5" x14ac:dyDescent="0.4">
      <c r="A129" s="180" t="s">
        <v>557</v>
      </c>
      <c r="B129" s="180" t="s">
        <v>750</v>
      </c>
      <c r="C129" s="181">
        <v>300</v>
      </c>
      <c r="D129" s="181">
        <v>150</v>
      </c>
      <c r="E129" s="181">
        <v>150</v>
      </c>
    </row>
    <row r="130" spans="1:5" hidden="1" x14ac:dyDescent="0.4">
      <c r="A130" s="180" t="s">
        <v>374</v>
      </c>
      <c r="B130" s="180" t="s">
        <v>751</v>
      </c>
      <c r="C130" s="181">
        <v>800</v>
      </c>
      <c r="D130" s="181">
        <v>800</v>
      </c>
      <c r="E130" s="182"/>
    </row>
    <row r="131" spans="1:5" hidden="1" x14ac:dyDescent="0.4">
      <c r="A131" s="180" t="s">
        <v>293</v>
      </c>
      <c r="B131" s="180" t="s">
        <v>752</v>
      </c>
      <c r="C131" s="181">
        <v>100</v>
      </c>
      <c r="D131" s="181">
        <v>100</v>
      </c>
      <c r="E131" s="182"/>
    </row>
    <row r="132" spans="1:5" hidden="1" x14ac:dyDescent="0.4">
      <c r="A132" s="180" t="s">
        <v>553</v>
      </c>
      <c r="B132" s="180" t="s">
        <v>753</v>
      </c>
      <c r="C132" s="181">
        <v>200</v>
      </c>
      <c r="D132" s="181">
        <v>200</v>
      </c>
      <c r="E132" s="182"/>
    </row>
    <row r="133" spans="1:5" hidden="1" x14ac:dyDescent="0.4">
      <c r="A133" s="180" t="s">
        <v>320</v>
      </c>
      <c r="B133" s="180" t="s">
        <v>754</v>
      </c>
      <c r="C133" s="181">
        <v>400</v>
      </c>
      <c r="D133" s="181">
        <v>400</v>
      </c>
      <c r="E133" s="182"/>
    </row>
    <row r="134" spans="1:5" x14ac:dyDescent="0.4">
      <c r="A134" s="180" t="s">
        <v>506</v>
      </c>
      <c r="B134" s="180" t="s">
        <v>755</v>
      </c>
      <c r="C134" s="181">
        <v>200</v>
      </c>
      <c r="D134" s="181">
        <v>145</v>
      </c>
      <c r="E134" s="181">
        <v>55</v>
      </c>
    </row>
    <row r="135" spans="1:5" x14ac:dyDescent="0.4">
      <c r="A135" s="180" t="s">
        <v>561</v>
      </c>
      <c r="B135" s="180" t="s">
        <v>756</v>
      </c>
      <c r="C135" s="181">
        <v>200</v>
      </c>
      <c r="D135" s="181">
        <v>70</v>
      </c>
      <c r="E135" s="181">
        <v>130</v>
      </c>
    </row>
    <row r="136" spans="1:5" hidden="1" x14ac:dyDescent="0.4">
      <c r="A136" s="180" t="s">
        <v>332</v>
      </c>
      <c r="B136" s="180" t="s">
        <v>757</v>
      </c>
      <c r="C136" s="181">
        <v>100</v>
      </c>
      <c r="D136" s="181">
        <v>100</v>
      </c>
      <c r="E136" s="182"/>
    </row>
    <row r="137" spans="1:5" x14ac:dyDescent="0.4">
      <c r="A137" s="180" t="s">
        <v>187</v>
      </c>
      <c r="B137" s="180" t="s">
        <v>758</v>
      </c>
      <c r="C137" s="181">
        <v>400</v>
      </c>
      <c r="D137" s="181">
        <v>395</v>
      </c>
      <c r="E137" s="181">
        <v>5</v>
      </c>
    </row>
    <row r="138" spans="1:5" x14ac:dyDescent="0.4">
      <c r="A138" s="180" t="s">
        <v>296</v>
      </c>
      <c r="B138" s="180" t="s">
        <v>759</v>
      </c>
      <c r="C138" s="181">
        <v>60</v>
      </c>
      <c r="D138" s="181">
        <v>50</v>
      </c>
      <c r="E138" s="181">
        <v>10</v>
      </c>
    </row>
    <row r="139" spans="1:5" hidden="1" x14ac:dyDescent="0.4">
      <c r="A139" s="180" t="s">
        <v>300</v>
      </c>
      <c r="B139" s="180" t="s">
        <v>760</v>
      </c>
      <c r="C139" s="181">
        <v>300</v>
      </c>
      <c r="D139" s="181">
        <v>300</v>
      </c>
      <c r="E139" s="182"/>
    </row>
    <row r="140" spans="1:5" hidden="1" x14ac:dyDescent="0.4">
      <c r="A140" s="180" t="s">
        <v>378</v>
      </c>
      <c r="B140" s="180" t="s">
        <v>761</v>
      </c>
      <c r="C140" s="181">
        <v>100</v>
      </c>
      <c r="D140" s="181">
        <v>100</v>
      </c>
      <c r="E140" s="182"/>
    </row>
    <row r="141" spans="1:5" hidden="1" x14ac:dyDescent="0.4">
      <c r="A141" s="180" t="s">
        <v>404</v>
      </c>
      <c r="B141" s="180" t="s">
        <v>762</v>
      </c>
      <c r="C141" s="181">
        <v>800</v>
      </c>
      <c r="D141" s="181">
        <v>800</v>
      </c>
      <c r="E141" s="182"/>
    </row>
    <row r="142" spans="1:5" hidden="1" x14ac:dyDescent="0.4">
      <c r="A142" s="180" t="s">
        <v>539</v>
      </c>
      <c r="B142" s="180" t="s">
        <v>763</v>
      </c>
      <c r="C142" s="181">
        <v>200</v>
      </c>
      <c r="D142" s="181">
        <v>200</v>
      </c>
      <c r="E142" s="182"/>
    </row>
    <row r="143" spans="1:5" hidden="1" x14ac:dyDescent="0.4">
      <c r="A143" s="180" t="s">
        <v>303</v>
      </c>
      <c r="B143" s="180" t="s">
        <v>764</v>
      </c>
      <c r="C143" s="181">
        <v>500</v>
      </c>
      <c r="D143" s="181">
        <v>500</v>
      </c>
      <c r="E143" s="182"/>
    </row>
    <row r="144" spans="1:5" hidden="1" x14ac:dyDescent="0.4">
      <c r="A144" s="180" t="s">
        <v>306</v>
      </c>
      <c r="B144" s="180" t="s">
        <v>765</v>
      </c>
      <c r="C144" s="183">
        <v>3000</v>
      </c>
      <c r="D144" s="183">
        <v>3000</v>
      </c>
      <c r="E144" s="182"/>
    </row>
    <row r="145" spans="1:5" hidden="1" x14ac:dyDescent="0.4">
      <c r="A145" s="180" t="s">
        <v>336</v>
      </c>
      <c r="B145" s="180" t="s">
        <v>766</v>
      </c>
      <c r="C145" s="181">
        <v>200</v>
      </c>
      <c r="D145" s="181">
        <v>200</v>
      </c>
      <c r="E145" s="182"/>
    </row>
    <row r="146" spans="1:5" hidden="1" x14ac:dyDescent="0.4">
      <c r="A146" s="180" t="s">
        <v>381</v>
      </c>
      <c r="B146" s="180" t="s">
        <v>767</v>
      </c>
      <c r="C146" s="183">
        <v>1000</v>
      </c>
      <c r="D146" s="183">
        <v>1000</v>
      </c>
      <c r="E146" s="182"/>
    </row>
    <row r="147" spans="1:5" hidden="1" x14ac:dyDescent="0.4">
      <c r="A147" s="180" t="s">
        <v>408</v>
      </c>
      <c r="B147" s="180" t="s">
        <v>768</v>
      </c>
      <c r="C147" s="183">
        <v>1600</v>
      </c>
      <c r="D147" s="183">
        <v>1600</v>
      </c>
      <c r="E147" s="182"/>
    </row>
    <row r="148" spans="1:5" hidden="1" x14ac:dyDescent="0.4">
      <c r="A148" s="180" t="s">
        <v>412</v>
      </c>
      <c r="B148" s="180" t="s">
        <v>769</v>
      </c>
      <c r="C148" s="181">
        <v>450</v>
      </c>
      <c r="D148" s="181">
        <v>450</v>
      </c>
      <c r="E148" s="182"/>
    </row>
    <row r="149" spans="1:5" hidden="1" x14ac:dyDescent="0.4">
      <c r="A149" s="180" t="s">
        <v>163</v>
      </c>
      <c r="B149" s="180" t="s">
        <v>770</v>
      </c>
      <c r="C149" s="181">
        <v>100</v>
      </c>
      <c r="D149" s="181">
        <v>100</v>
      </c>
      <c r="E149" s="182"/>
    </row>
    <row r="150" spans="1:5" hidden="1" x14ac:dyDescent="0.4">
      <c r="A150" s="180" t="s">
        <v>508</v>
      </c>
      <c r="B150" s="180" t="s">
        <v>771</v>
      </c>
      <c r="C150" s="181">
        <v>200</v>
      </c>
      <c r="D150" s="181">
        <v>200</v>
      </c>
      <c r="E150" s="182"/>
    </row>
    <row r="151" spans="1:5" hidden="1" x14ac:dyDescent="0.4">
      <c r="A151" s="180" t="s">
        <v>562</v>
      </c>
      <c r="B151" s="180" t="s">
        <v>772</v>
      </c>
      <c r="C151" s="181">
        <v>100</v>
      </c>
      <c r="D151" s="181">
        <v>100</v>
      </c>
      <c r="E151" s="182"/>
    </row>
    <row r="152" spans="1:5" hidden="1" x14ac:dyDescent="0.4">
      <c r="A152" s="180" t="s">
        <v>419</v>
      </c>
      <c r="B152" s="180" t="s">
        <v>773</v>
      </c>
      <c r="C152" s="181">
        <v>315</v>
      </c>
      <c r="D152" s="181">
        <v>315</v>
      </c>
      <c r="E152" s="182"/>
    </row>
  </sheetData>
  <autoFilter ref="A1:E152" xr:uid="{63B30929-965B-4CAF-BEA9-581EB9A51078}">
    <filterColumn colId="4">
      <customFilters>
        <customFilter operator="notEqual" val=" 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B1:BH116"/>
  <sheetViews>
    <sheetView showGridLines="0" zoomScaleNormal="100" workbookViewId="0"/>
  </sheetViews>
  <sheetFormatPr defaultRowHeight="14.6" x14ac:dyDescent="0.4"/>
  <cols>
    <col min="1" max="1" width="3.3828125" customWidth="1"/>
    <col min="2" max="2" width="5.84375" style="63" customWidth="1"/>
    <col min="16" max="16" width="10" customWidth="1"/>
  </cols>
  <sheetData>
    <row r="1" spans="2:16" s="17" customFormat="1" ht="15" thickTop="1" x14ac:dyDescent="0.4"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6"/>
    </row>
    <row r="2" spans="2:16" s="17" customFormat="1" x14ac:dyDescent="0.4">
      <c r="B2" s="18"/>
      <c r="P2" s="19"/>
    </row>
    <row r="3" spans="2:16" s="17" customFormat="1" x14ac:dyDescent="0.4">
      <c r="B3" s="18"/>
      <c r="P3" s="19"/>
    </row>
    <row r="4" spans="2:16" s="17" customFormat="1" x14ac:dyDescent="0.4">
      <c r="B4" s="18"/>
      <c r="P4" s="19"/>
    </row>
    <row r="5" spans="2:16" s="17" customFormat="1" x14ac:dyDescent="0.4">
      <c r="B5" s="18"/>
      <c r="P5" s="19"/>
    </row>
    <row r="6" spans="2:16" s="22" customFormat="1" ht="16.5" customHeight="1" x14ac:dyDescent="0.35">
      <c r="B6" s="20"/>
      <c r="C6" s="21"/>
      <c r="P6" s="23"/>
    </row>
    <row r="7" spans="2:16" s="24" customFormat="1" ht="12" customHeight="1" x14ac:dyDescent="0.35">
      <c r="B7" s="20"/>
      <c r="C7" s="21"/>
      <c r="P7" s="25"/>
    </row>
    <row r="8" spans="2:16" s="17" customFormat="1" ht="12" customHeight="1" x14ac:dyDescent="0.4">
      <c r="B8" s="18"/>
      <c r="C8" s="21"/>
      <c r="P8" s="19"/>
    </row>
    <row r="9" spans="2:16" s="17" customFormat="1" ht="12" customHeight="1" x14ac:dyDescent="0.55000000000000004">
      <c r="B9" s="26"/>
      <c r="C9" s="21"/>
      <c r="P9" s="19"/>
    </row>
    <row r="10" spans="2:16" s="17" customFormat="1" ht="12" customHeight="1" x14ac:dyDescent="0.55000000000000004">
      <c r="B10" s="26"/>
      <c r="C10" s="21"/>
      <c r="P10" s="19"/>
    </row>
    <row r="11" spans="2:16" s="17" customFormat="1" ht="16.5" customHeight="1" x14ac:dyDescent="0.4">
      <c r="B11" s="18"/>
      <c r="P11" s="19"/>
    </row>
    <row r="12" spans="2:16" s="17" customFormat="1" ht="20.25" customHeight="1" x14ac:dyDescent="0.4">
      <c r="B12" s="18"/>
      <c r="P12" s="19"/>
    </row>
    <row r="13" spans="2:16" s="29" customFormat="1" ht="17.25" customHeight="1" x14ac:dyDescent="0.35">
      <c r="B13" s="27" t="s">
        <v>428</v>
      </c>
      <c r="C13" s="28" t="s">
        <v>429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P13" s="30"/>
    </row>
    <row r="14" spans="2:16" s="35" customFormat="1" ht="15.45" x14ac:dyDescent="0.4">
      <c r="B14" s="31" t="s">
        <v>430</v>
      </c>
      <c r="C14" s="32"/>
      <c r="D14" s="33"/>
      <c r="E14" s="33"/>
      <c r="F14" s="33"/>
      <c r="G14" s="33"/>
      <c r="H14" s="34" t="s">
        <v>431</v>
      </c>
      <c r="I14" s="32"/>
      <c r="J14" s="33"/>
      <c r="K14" s="33"/>
      <c r="L14" s="33"/>
      <c r="M14" s="33"/>
      <c r="N14" s="33"/>
      <c r="P14" s="36"/>
    </row>
    <row r="15" spans="2:16" s="42" customFormat="1" x14ac:dyDescent="0.4">
      <c r="B15" s="37"/>
      <c r="C15" s="38" t="s">
        <v>432</v>
      </c>
      <c r="D15" s="39"/>
      <c r="E15" s="39"/>
      <c r="F15" s="39"/>
      <c r="G15" s="39"/>
      <c r="H15" s="40" t="s">
        <v>433</v>
      </c>
      <c r="I15" s="41" t="s">
        <v>434</v>
      </c>
      <c r="J15" s="39"/>
      <c r="K15" s="39"/>
      <c r="L15" s="39"/>
      <c r="M15" s="39"/>
      <c r="N15" s="39"/>
      <c r="P15" s="43"/>
    </row>
    <row r="16" spans="2:16" s="42" customFormat="1" x14ac:dyDescent="0.4">
      <c r="B16" s="37"/>
      <c r="C16" s="38" t="s">
        <v>435</v>
      </c>
      <c r="D16" s="39"/>
      <c r="E16" s="39"/>
      <c r="F16" s="39"/>
      <c r="G16" s="39"/>
      <c r="H16" s="40" t="s">
        <v>433</v>
      </c>
      <c r="I16" s="41" t="s">
        <v>436</v>
      </c>
      <c r="J16" s="39"/>
      <c r="K16" s="39"/>
      <c r="L16" s="39"/>
      <c r="M16" s="39"/>
      <c r="N16" s="39"/>
      <c r="P16" s="43"/>
    </row>
    <row r="17" spans="2:22" s="42" customFormat="1" x14ac:dyDescent="0.4">
      <c r="B17" s="37"/>
      <c r="C17" s="38" t="s">
        <v>437</v>
      </c>
      <c r="D17" s="39"/>
      <c r="E17" s="39"/>
      <c r="F17" s="39"/>
      <c r="G17" s="39"/>
      <c r="H17" s="40" t="s">
        <v>433</v>
      </c>
      <c r="I17" s="41" t="s">
        <v>438</v>
      </c>
      <c r="J17" s="39"/>
      <c r="K17" s="39"/>
      <c r="L17" s="39"/>
      <c r="M17" s="39"/>
      <c r="N17" s="39"/>
      <c r="P17" s="43"/>
    </row>
    <row r="18" spans="2:22" s="42" customFormat="1" x14ac:dyDescent="0.4">
      <c r="B18" s="37"/>
      <c r="C18" s="38" t="s">
        <v>439</v>
      </c>
      <c r="D18" s="39"/>
      <c r="E18" s="39"/>
      <c r="F18" s="39"/>
      <c r="G18" s="39"/>
      <c r="H18" s="40" t="s">
        <v>433</v>
      </c>
      <c r="I18" s="41" t="s">
        <v>440</v>
      </c>
      <c r="J18" s="39"/>
      <c r="K18" s="39"/>
      <c r="L18" s="39"/>
      <c r="M18" s="39"/>
      <c r="N18" s="39"/>
      <c r="P18" s="43"/>
      <c r="V18" s="44"/>
    </row>
    <row r="19" spans="2:22" s="47" customFormat="1" x14ac:dyDescent="0.4"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P19" s="48"/>
      <c r="V19" s="49"/>
    </row>
    <row r="20" spans="2:22" s="17" customFormat="1" ht="15.45" x14ac:dyDescent="0.4">
      <c r="B20" s="27" t="s">
        <v>428</v>
      </c>
      <c r="C20" s="28" t="s">
        <v>441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P20" s="19"/>
      <c r="V20" s="49"/>
    </row>
    <row r="21" spans="2:22" s="42" customFormat="1" x14ac:dyDescent="0.4">
      <c r="B21" s="37"/>
      <c r="C21" s="38" t="s">
        <v>442</v>
      </c>
      <c r="D21" s="39"/>
      <c r="E21" s="39"/>
      <c r="F21" s="39"/>
      <c r="G21" s="39"/>
      <c r="H21" s="40"/>
      <c r="I21" s="41"/>
      <c r="J21" s="39"/>
      <c r="K21" s="39"/>
      <c r="L21" s="39"/>
      <c r="M21" s="39"/>
      <c r="N21" s="39"/>
      <c r="P21" s="43"/>
    </row>
    <row r="22" spans="2:22" s="17" customFormat="1" x14ac:dyDescent="0.4"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P22" s="19"/>
    </row>
    <row r="23" spans="2:22" s="17" customFormat="1" x14ac:dyDescent="0.4">
      <c r="B23" s="50"/>
      <c r="P23" s="19"/>
    </row>
    <row r="24" spans="2:22" s="17" customFormat="1" x14ac:dyDescent="0.4">
      <c r="B24" s="50"/>
      <c r="P24" s="19"/>
    </row>
    <row r="25" spans="2:22" s="17" customFormat="1" x14ac:dyDescent="0.4">
      <c r="B25" s="50"/>
      <c r="P25" s="19"/>
    </row>
    <row r="26" spans="2:22" s="53" customFormat="1" ht="15.45" x14ac:dyDescent="0.4">
      <c r="B26" s="51" t="s">
        <v>428</v>
      </c>
      <c r="C26" s="52" t="s">
        <v>443</v>
      </c>
      <c r="P26" s="54"/>
    </row>
    <row r="27" spans="2:22" s="17" customFormat="1" x14ac:dyDescent="0.4">
      <c r="B27" s="50"/>
      <c r="C27" s="38" t="s">
        <v>444</v>
      </c>
      <c r="P27" s="19"/>
    </row>
    <row r="28" spans="2:22" s="17" customFormat="1" x14ac:dyDescent="0.4">
      <c r="B28" s="50"/>
      <c r="C28" s="38" t="s">
        <v>445</v>
      </c>
      <c r="P28" s="19"/>
    </row>
    <row r="29" spans="2:22" s="53" customFormat="1" ht="15.45" x14ac:dyDescent="0.4">
      <c r="B29" s="51" t="s">
        <v>428</v>
      </c>
      <c r="C29" s="52" t="s">
        <v>446</v>
      </c>
      <c r="P29" s="54"/>
    </row>
    <row r="30" spans="2:22" s="57" customFormat="1" ht="45" customHeight="1" x14ac:dyDescent="0.4">
      <c r="B30" s="55" t="s">
        <v>428</v>
      </c>
      <c r="C30" s="204" t="s">
        <v>447</v>
      </c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56"/>
    </row>
    <row r="31" spans="2:22" s="17" customFormat="1" x14ac:dyDescent="0.4">
      <c r="B31" s="50"/>
      <c r="C31" s="205" t="s">
        <v>448</v>
      </c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19"/>
    </row>
    <row r="32" spans="2:22" s="17" customFormat="1" ht="29.25" customHeight="1" x14ac:dyDescent="0.4">
      <c r="B32" s="50"/>
      <c r="C32" s="206" t="s">
        <v>449</v>
      </c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19"/>
    </row>
    <row r="33" spans="2:16" s="17" customFormat="1" ht="30" customHeight="1" x14ac:dyDescent="0.4">
      <c r="B33" s="50"/>
      <c r="C33" s="206" t="s">
        <v>450</v>
      </c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19"/>
    </row>
    <row r="34" spans="2:16" s="17" customFormat="1" ht="29.25" customHeight="1" x14ac:dyDescent="0.4">
      <c r="B34" s="50"/>
      <c r="C34" s="205" t="s">
        <v>451</v>
      </c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19"/>
    </row>
    <row r="35" spans="2:16" s="53" customFormat="1" ht="30.75" customHeight="1" x14ac:dyDescent="0.4">
      <c r="B35" s="55" t="s">
        <v>428</v>
      </c>
      <c r="C35" s="204" t="s">
        <v>452</v>
      </c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54"/>
    </row>
    <row r="36" spans="2:16" s="17" customFormat="1" ht="29.25" customHeight="1" x14ac:dyDescent="0.4">
      <c r="B36" s="50"/>
      <c r="C36" s="205" t="s">
        <v>453</v>
      </c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19"/>
    </row>
    <row r="37" spans="2:16" s="17" customFormat="1" ht="29.25" customHeight="1" x14ac:dyDescent="0.4">
      <c r="B37" s="50"/>
      <c r="C37" s="205" t="s">
        <v>454</v>
      </c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19"/>
    </row>
    <row r="38" spans="2:16" s="53" customFormat="1" ht="30.75" customHeight="1" x14ac:dyDescent="0.4">
      <c r="B38" s="55" t="s">
        <v>428</v>
      </c>
      <c r="C38" s="204" t="s">
        <v>455</v>
      </c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54"/>
    </row>
    <row r="39" spans="2:16" s="17" customFormat="1" x14ac:dyDescent="0.4">
      <c r="B39" s="50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19"/>
    </row>
    <row r="40" spans="2:16" s="17" customFormat="1" x14ac:dyDescent="0.4">
      <c r="B40" s="50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19"/>
    </row>
    <row r="41" spans="2:16" s="17" customFormat="1" x14ac:dyDescent="0.4">
      <c r="B41" s="50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19"/>
    </row>
    <row r="42" spans="2:16" s="17" customFormat="1" ht="28.5" customHeight="1" x14ac:dyDescent="0.4">
      <c r="B42" s="55" t="s">
        <v>428</v>
      </c>
      <c r="C42" s="204" t="s">
        <v>456</v>
      </c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19"/>
    </row>
    <row r="43" spans="2:16" s="57" customFormat="1" ht="30" customHeight="1" x14ac:dyDescent="0.4">
      <c r="B43" s="55" t="s">
        <v>428</v>
      </c>
      <c r="C43" s="204" t="s">
        <v>457</v>
      </c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56"/>
    </row>
    <row r="44" spans="2:16" s="17" customFormat="1" ht="30" customHeight="1" x14ac:dyDescent="0.4">
      <c r="B44" s="50"/>
      <c r="C44" s="205" t="s">
        <v>458</v>
      </c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19"/>
    </row>
    <row r="45" spans="2:16" s="17" customFormat="1" ht="29.25" customHeight="1" x14ac:dyDescent="0.4">
      <c r="B45" s="50"/>
      <c r="C45" s="205" t="s">
        <v>459</v>
      </c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19"/>
    </row>
    <row r="46" spans="2:16" s="57" customFormat="1" ht="15" x14ac:dyDescent="0.4">
      <c r="B46" s="55" t="s">
        <v>428</v>
      </c>
      <c r="C46" s="204" t="s">
        <v>460</v>
      </c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56"/>
    </row>
    <row r="47" spans="2:16" s="17" customFormat="1" ht="44.25" customHeight="1" x14ac:dyDescent="0.4">
      <c r="B47" s="50"/>
      <c r="C47" s="205" t="s">
        <v>461</v>
      </c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19"/>
    </row>
    <row r="48" spans="2:16" s="57" customFormat="1" ht="15" x14ac:dyDescent="0.4">
      <c r="B48" s="55" t="s">
        <v>428</v>
      </c>
      <c r="C48" s="204" t="s">
        <v>462</v>
      </c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56"/>
    </row>
    <row r="49" spans="2:16" s="17" customFormat="1" ht="29.25" customHeight="1" x14ac:dyDescent="0.4">
      <c r="B49" s="50"/>
      <c r="C49" s="205" t="s">
        <v>463</v>
      </c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19"/>
    </row>
    <row r="50" spans="2:16" s="57" customFormat="1" ht="47.25" customHeight="1" x14ac:dyDescent="0.4">
      <c r="B50" s="55" t="s">
        <v>428</v>
      </c>
      <c r="C50" s="208" t="s">
        <v>464</v>
      </c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56"/>
    </row>
    <row r="51" spans="2:16" s="17" customFormat="1" ht="30.75" customHeight="1" x14ac:dyDescent="0.4">
      <c r="B51" s="50"/>
      <c r="C51" s="205" t="s">
        <v>465</v>
      </c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19"/>
    </row>
    <row r="52" spans="2:16" s="17" customFormat="1" ht="30.75" customHeight="1" x14ac:dyDescent="0.4">
      <c r="B52" s="50"/>
      <c r="C52" s="205" t="s">
        <v>466</v>
      </c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19"/>
    </row>
    <row r="53" spans="2:16" s="17" customFormat="1" ht="30.75" customHeight="1" x14ac:dyDescent="0.4">
      <c r="B53" s="50"/>
      <c r="C53" s="205" t="s">
        <v>467</v>
      </c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19"/>
    </row>
    <row r="54" spans="2:16" s="17" customFormat="1" ht="42" customHeight="1" x14ac:dyDescent="0.4">
      <c r="B54" s="55" t="s">
        <v>428</v>
      </c>
      <c r="C54" s="204" t="s">
        <v>468</v>
      </c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19"/>
    </row>
    <row r="55" spans="2:16" s="17" customFormat="1" x14ac:dyDescent="0.4">
      <c r="B55" s="50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19"/>
    </row>
    <row r="56" spans="2:16" s="17" customFormat="1" x14ac:dyDescent="0.4">
      <c r="B56" s="50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19"/>
    </row>
    <row r="57" spans="2:16" s="17" customFormat="1" x14ac:dyDescent="0.4">
      <c r="B57" s="50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19"/>
    </row>
    <row r="58" spans="2:16" s="17" customFormat="1" x14ac:dyDescent="0.4">
      <c r="B58" s="50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19"/>
    </row>
    <row r="59" spans="2:16" s="17" customFormat="1" ht="15" customHeight="1" x14ac:dyDescent="0.4">
      <c r="B59" s="55" t="s">
        <v>428</v>
      </c>
      <c r="C59" s="204" t="s">
        <v>469</v>
      </c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19"/>
    </row>
    <row r="60" spans="2:16" s="17" customFormat="1" x14ac:dyDescent="0.4">
      <c r="B60" s="50"/>
      <c r="C60" s="205" t="s">
        <v>470</v>
      </c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19"/>
    </row>
    <row r="61" spans="2:16" s="17" customFormat="1" ht="15" customHeight="1" x14ac:dyDescent="0.4">
      <c r="B61" s="50"/>
      <c r="C61" s="205" t="s">
        <v>471</v>
      </c>
      <c r="D61" s="205"/>
      <c r="E61" s="205"/>
      <c r="F61" s="205"/>
      <c r="G61" s="205"/>
      <c r="H61" s="205"/>
      <c r="I61" s="205"/>
      <c r="J61" s="205"/>
      <c r="K61" s="205"/>
      <c r="L61" s="205"/>
      <c r="M61" s="205"/>
      <c r="N61" s="205"/>
      <c r="O61" s="205"/>
      <c r="P61" s="19"/>
    </row>
    <row r="62" spans="2:16" s="17" customFormat="1" ht="18" customHeight="1" x14ac:dyDescent="0.4">
      <c r="B62" s="50"/>
      <c r="C62" s="205" t="s">
        <v>472</v>
      </c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19"/>
    </row>
    <row r="63" spans="2:16" s="17" customFormat="1" ht="12.75" customHeight="1" x14ac:dyDescent="0.4">
      <c r="B63" s="50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19"/>
    </row>
    <row r="64" spans="2:16" s="17" customFormat="1" x14ac:dyDescent="0.4">
      <c r="B64" s="50"/>
      <c r="P64" s="19"/>
    </row>
    <row r="65" spans="2:16" s="17" customFormat="1" x14ac:dyDescent="0.4">
      <c r="B65" s="50"/>
      <c r="P65" s="19"/>
    </row>
    <row r="66" spans="2:16" s="17" customFormat="1" x14ac:dyDescent="0.4">
      <c r="B66" s="50"/>
      <c r="P66" s="19"/>
    </row>
    <row r="67" spans="2:16" s="17" customFormat="1" ht="17.25" customHeight="1" x14ac:dyDescent="0.4">
      <c r="B67" s="55" t="s">
        <v>428</v>
      </c>
      <c r="C67" s="208" t="s">
        <v>473</v>
      </c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19"/>
    </row>
    <row r="68" spans="2:16" s="17" customFormat="1" ht="15" customHeight="1" x14ac:dyDescent="0.4">
      <c r="B68" s="50"/>
      <c r="C68" s="209" t="s">
        <v>474</v>
      </c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19"/>
    </row>
    <row r="69" spans="2:16" s="17" customFormat="1" ht="15" customHeight="1" x14ac:dyDescent="0.4">
      <c r="B69" s="50"/>
      <c r="C69" s="209" t="s">
        <v>475</v>
      </c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19"/>
    </row>
    <row r="70" spans="2:16" s="17" customFormat="1" ht="15" customHeight="1" x14ac:dyDescent="0.4">
      <c r="B70" s="50"/>
      <c r="C70" s="209" t="s">
        <v>476</v>
      </c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19"/>
    </row>
    <row r="71" spans="2:16" s="17" customFormat="1" ht="31.5" customHeight="1" x14ac:dyDescent="0.4">
      <c r="B71" s="55" t="s">
        <v>428</v>
      </c>
      <c r="C71" s="204" t="s">
        <v>477</v>
      </c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19"/>
    </row>
    <row r="72" spans="2:16" s="17" customFormat="1" ht="31.5" customHeight="1" x14ac:dyDescent="0.4">
      <c r="B72" s="55"/>
      <c r="C72" s="205" t="s">
        <v>478</v>
      </c>
      <c r="D72" s="205"/>
      <c r="E72" s="205"/>
      <c r="F72" s="205"/>
      <c r="G72" s="205"/>
      <c r="H72" s="205"/>
      <c r="I72" s="205"/>
      <c r="J72" s="205"/>
      <c r="K72" s="205"/>
      <c r="L72" s="205"/>
      <c r="M72" s="205"/>
      <c r="N72" s="205"/>
      <c r="O72" s="205"/>
      <c r="P72" s="19"/>
    </row>
    <row r="73" spans="2:16" s="17" customFormat="1" ht="29.25" customHeight="1" x14ac:dyDescent="0.4">
      <c r="B73" s="55"/>
      <c r="C73" s="205" t="s">
        <v>479</v>
      </c>
      <c r="D73" s="205"/>
      <c r="E73" s="205"/>
      <c r="F73" s="205"/>
      <c r="G73" s="205"/>
      <c r="H73" s="205"/>
      <c r="I73" s="205"/>
      <c r="J73" s="205"/>
      <c r="K73" s="205"/>
      <c r="L73" s="205"/>
      <c r="M73" s="205"/>
      <c r="N73" s="205"/>
      <c r="O73" s="205"/>
      <c r="P73" s="19"/>
    </row>
    <row r="74" spans="2:16" s="17" customFormat="1" x14ac:dyDescent="0.4">
      <c r="B74" s="50"/>
      <c r="C74" s="205" t="s">
        <v>480</v>
      </c>
      <c r="D74" s="205"/>
      <c r="E74" s="205"/>
      <c r="F74" s="205"/>
      <c r="G74" s="205"/>
      <c r="H74" s="205"/>
      <c r="I74" s="205"/>
      <c r="J74" s="205"/>
      <c r="K74" s="205"/>
      <c r="L74" s="205"/>
      <c r="M74" s="205"/>
      <c r="N74" s="205"/>
      <c r="O74" s="205"/>
      <c r="P74" s="19"/>
    </row>
    <row r="75" spans="2:16" s="17" customFormat="1" x14ac:dyDescent="0.4">
      <c r="B75" s="50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19"/>
    </row>
    <row r="76" spans="2:16" s="17" customFormat="1" x14ac:dyDescent="0.4">
      <c r="B76" s="50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19"/>
    </row>
    <row r="77" spans="2:16" s="17" customFormat="1" x14ac:dyDescent="0.4">
      <c r="B77" s="50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19"/>
    </row>
    <row r="78" spans="2:16" s="17" customFormat="1" x14ac:dyDescent="0.4">
      <c r="B78" s="50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19"/>
    </row>
    <row r="79" spans="2:16" s="17" customFormat="1" ht="45" customHeight="1" x14ac:dyDescent="0.4">
      <c r="B79" s="55" t="s">
        <v>428</v>
      </c>
      <c r="C79" s="204" t="s">
        <v>481</v>
      </c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19"/>
    </row>
    <row r="80" spans="2:16" s="17" customFormat="1" ht="29.25" customHeight="1" x14ac:dyDescent="0.4">
      <c r="B80" s="55"/>
      <c r="C80" s="205" t="s">
        <v>482</v>
      </c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19"/>
    </row>
    <row r="81" spans="2:60" s="17" customFormat="1" ht="15" x14ac:dyDescent="0.4">
      <c r="B81" s="55" t="s">
        <v>428</v>
      </c>
      <c r="C81" s="204" t="s">
        <v>483</v>
      </c>
      <c r="D81" s="204"/>
      <c r="E81" s="204"/>
      <c r="F81" s="204"/>
      <c r="G81" s="204"/>
      <c r="H81" s="204"/>
      <c r="I81" s="204"/>
      <c r="J81" s="204"/>
      <c r="K81" s="204"/>
      <c r="L81" s="204"/>
      <c r="M81" s="204"/>
      <c r="N81" s="204"/>
      <c r="O81" s="204"/>
      <c r="P81" s="19"/>
    </row>
    <row r="82" spans="2:60" s="17" customFormat="1" ht="15" x14ac:dyDescent="0.4">
      <c r="B82" s="55"/>
      <c r="C82" s="205" t="s">
        <v>484</v>
      </c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19"/>
    </row>
    <row r="83" spans="2:60" s="17" customFormat="1" ht="59.25" customHeight="1" x14ac:dyDescent="0.4">
      <c r="B83" s="55"/>
      <c r="C83" s="205" t="s">
        <v>485</v>
      </c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19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2:60" s="17" customFormat="1" x14ac:dyDescent="0.4">
      <c r="B84" s="50"/>
      <c r="C84" s="205" t="s">
        <v>486</v>
      </c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19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2:60" s="17" customFormat="1" x14ac:dyDescent="0.4">
      <c r="B85" s="50"/>
      <c r="C85" s="211" t="s">
        <v>487</v>
      </c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19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2:60" s="17" customFormat="1" x14ac:dyDescent="0.4">
      <c r="B86" s="50"/>
      <c r="C86" s="211" t="s">
        <v>488</v>
      </c>
      <c r="D86" s="211"/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19"/>
      <c r="S86" s="210" t="s">
        <v>489</v>
      </c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2:60" s="17" customFormat="1" x14ac:dyDescent="0.4">
      <c r="B87" s="50"/>
      <c r="C87" s="206" t="s">
        <v>490</v>
      </c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19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2:60" s="17" customFormat="1" ht="30.75" customHeight="1" x14ac:dyDescent="0.4">
      <c r="B88" s="50"/>
      <c r="C88" s="205" t="s">
        <v>491</v>
      </c>
      <c r="D88" s="205"/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19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2:60" s="17" customFormat="1" x14ac:dyDescent="0.4">
      <c r="B89" s="50"/>
      <c r="C89" s="205" t="s">
        <v>492</v>
      </c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19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10"/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2:60" s="17" customFormat="1" ht="45" customHeight="1" x14ac:dyDescent="0.4">
      <c r="B90" s="55" t="s">
        <v>428</v>
      </c>
      <c r="C90" s="204" t="s">
        <v>493</v>
      </c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19"/>
    </row>
    <row r="91" spans="2:60" s="17" customFormat="1" ht="30" customHeight="1" x14ac:dyDescent="0.4">
      <c r="B91" s="50"/>
      <c r="C91" s="205" t="s">
        <v>494</v>
      </c>
      <c r="D91" s="205"/>
      <c r="E91" s="205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19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2:60" s="17" customFormat="1" ht="45" customHeight="1" x14ac:dyDescent="0.4">
      <c r="B92" s="50"/>
      <c r="C92" s="205" t="s">
        <v>495</v>
      </c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19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2:60" s="17" customFormat="1" x14ac:dyDescent="0.4">
      <c r="B93" s="50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1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</row>
    <row r="94" spans="2:60" s="17" customFormat="1" x14ac:dyDescent="0.4">
      <c r="B94" s="50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1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</row>
    <row r="95" spans="2:60" s="17" customFormat="1" x14ac:dyDescent="0.4">
      <c r="B95" s="50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1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</row>
    <row r="96" spans="2:60" s="17" customFormat="1" x14ac:dyDescent="0.4">
      <c r="B96" s="50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1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</row>
    <row r="97" spans="2:16" s="17" customFormat="1" ht="15" x14ac:dyDescent="0.4">
      <c r="B97" s="55" t="s">
        <v>428</v>
      </c>
      <c r="C97" s="204" t="s">
        <v>496</v>
      </c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19"/>
    </row>
    <row r="98" spans="2:16" s="17" customFormat="1" x14ac:dyDescent="0.4">
      <c r="B98" s="18"/>
      <c r="P98" s="19"/>
    </row>
    <row r="99" spans="2:16" s="17" customFormat="1" x14ac:dyDescent="0.4">
      <c r="B99" s="18"/>
      <c r="P99" s="19"/>
    </row>
    <row r="100" spans="2:16" x14ac:dyDescent="0.4">
      <c r="B100" s="18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9"/>
    </row>
    <row r="101" spans="2:16" x14ac:dyDescent="0.4">
      <c r="B101" s="18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9"/>
    </row>
    <row r="102" spans="2:16" x14ac:dyDescent="0.4">
      <c r="B102" s="18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9"/>
    </row>
    <row r="103" spans="2:16" x14ac:dyDescent="0.4">
      <c r="B103" s="18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9"/>
    </row>
    <row r="104" spans="2:16" x14ac:dyDescent="0.4">
      <c r="B104" s="18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9"/>
    </row>
    <row r="105" spans="2:16" x14ac:dyDescent="0.4">
      <c r="B105" s="18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9"/>
    </row>
    <row r="106" spans="2:16" x14ac:dyDescent="0.4">
      <c r="B106" s="18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9"/>
    </row>
    <row r="107" spans="2:16" x14ac:dyDescent="0.4">
      <c r="B107" s="18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9"/>
    </row>
    <row r="108" spans="2:16" x14ac:dyDescent="0.4">
      <c r="B108" s="18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9"/>
    </row>
    <row r="109" spans="2:16" x14ac:dyDescent="0.4">
      <c r="B109" s="18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9"/>
    </row>
    <row r="110" spans="2:16" x14ac:dyDescent="0.4">
      <c r="B110" s="18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9"/>
    </row>
    <row r="111" spans="2:16" x14ac:dyDescent="0.4">
      <c r="B111" s="18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9"/>
    </row>
    <row r="112" spans="2:16" x14ac:dyDescent="0.4">
      <c r="B112" s="18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9"/>
    </row>
    <row r="113" spans="2:16" x14ac:dyDescent="0.4">
      <c r="B113" s="18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9"/>
    </row>
    <row r="114" spans="2:16" x14ac:dyDescent="0.4">
      <c r="B114" s="18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9"/>
    </row>
    <row r="115" spans="2:16" ht="15" thickBot="1" x14ac:dyDescent="0.45">
      <c r="B115" s="60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2"/>
    </row>
    <row r="116" spans="2:16" ht="15" thickTop="1" x14ac:dyDescent="0.4"/>
  </sheetData>
  <mergeCells count="59">
    <mergeCell ref="C92:O92"/>
    <mergeCell ref="S92:BH92"/>
    <mergeCell ref="C97:O97"/>
    <mergeCell ref="C88:O88"/>
    <mergeCell ref="S88:BH88"/>
    <mergeCell ref="C89:O89"/>
    <mergeCell ref="S89:BH89"/>
    <mergeCell ref="C90:O90"/>
    <mergeCell ref="C91:O91"/>
    <mergeCell ref="S91:BH91"/>
    <mergeCell ref="C85:O85"/>
    <mergeCell ref="S85:BH85"/>
    <mergeCell ref="C86:O86"/>
    <mergeCell ref="S86:BH86"/>
    <mergeCell ref="C87:O87"/>
    <mergeCell ref="S87:BH87"/>
    <mergeCell ref="C84:O84"/>
    <mergeCell ref="S84:BH84"/>
    <mergeCell ref="C70:O70"/>
    <mergeCell ref="C71:O71"/>
    <mergeCell ref="C72:O72"/>
    <mergeCell ref="C73:O73"/>
    <mergeCell ref="C74:O74"/>
    <mergeCell ref="C79:O79"/>
    <mergeCell ref="C80:O80"/>
    <mergeCell ref="C81:O81"/>
    <mergeCell ref="C82:O82"/>
    <mergeCell ref="C83:O83"/>
    <mergeCell ref="S83:BH83"/>
    <mergeCell ref="C69:O69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7:O67"/>
    <mergeCell ref="C68:O68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2022</vt:lpstr>
      <vt:lpstr>Лист1</vt:lpstr>
      <vt:lpstr>Условия работы</vt:lpstr>
      <vt:lpstr>'2022'!peon2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 8-495-280-08-97</dc:creator>
  <dcterms:created xsi:type="dcterms:W3CDTF">2022-06-21T05:28:44Z</dcterms:created>
  <dcterms:modified xsi:type="dcterms:W3CDTF">2022-09-22T06:33:46Z</dcterms:modified>
</cp:coreProperties>
</file>