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C:\Users\dasha\Работа\Все прайс-листы\"/>
    </mc:Choice>
  </mc:AlternateContent>
  <bookViews>
    <workbookView xWindow="0" yWindow="0" windowWidth="21600" windowHeight="10569"/>
  </bookViews>
  <sheets>
    <sheet name="2022" sheetId="1" r:id="rId1"/>
    <sheet name="Условия работы" sheetId="2" r:id="rId2"/>
  </sheets>
  <definedNames>
    <definedName name="_xlnm._FilterDatabase" localSheetId="0" hidden="1">'2022'!$A$18:$AE$535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75" i="1" l="1"/>
  <c r="T75" i="1"/>
  <c r="D75" i="1"/>
  <c r="E75" i="1" l="1"/>
  <c r="T146" i="1"/>
  <c r="R146" i="1"/>
  <c r="E146" i="1" s="1"/>
  <c r="D146" i="1"/>
  <c r="T47" i="1"/>
  <c r="R47" i="1"/>
  <c r="D47" i="1"/>
  <c r="E47" i="1" l="1"/>
  <c r="T525" i="1" l="1"/>
  <c r="R525" i="1"/>
  <c r="E525" i="1" s="1"/>
  <c r="D525" i="1"/>
  <c r="T521" i="1"/>
  <c r="R521" i="1"/>
  <c r="E521" i="1" s="1"/>
  <c r="D521" i="1"/>
  <c r="T504" i="1"/>
  <c r="R504" i="1"/>
  <c r="E504" i="1" s="1"/>
  <c r="D504" i="1"/>
  <c r="T491" i="1"/>
  <c r="R491" i="1"/>
  <c r="E491" i="1" s="1"/>
  <c r="D491" i="1"/>
  <c r="T484" i="1"/>
  <c r="R484" i="1"/>
  <c r="E484" i="1" s="1"/>
  <c r="D484" i="1"/>
  <c r="T433" i="1"/>
  <c r="R433" i="1"/>
  <c r="E433" i="1" s="1"/>
  <c r="D433" i="1"/>
  <c r="T288" i="1"/>
  <c r="R288" i="1"/>
  <c r="E288" i="1" s="1"/>
  <c r="D288" i="1"/>
  <c r="T264" i="1"/>
  <c r="R264" i="1"/>
  <c r="E264" i="1" s="1"/>
  <c r="D264" i="1"/>
  <c r="T263" i="1"/>
  <c r="R263" i="1"/>
  <c r="E263" i="1" s="1"/>
  <c r="D263" i="1"/>
  <c r="T100" i="1"/>
  <c r="R100" i="1"/>
  <c r="E100" i="1" s="1"/>
  <c r="D100" i="1"/>
  <c r="T82" i="1"/>
  <c r="R82" i="1"/>
  <c r="E82" i="1" s="1"/>
  <c r="D82" i="1"/>
  <c r="T78" i="1"/>
  <c r="R78" i="1"/>
  <c r="E78" i="1" s="1"/>
  <c r="D78" i="1"/>
  <c r="T74" i="1"/>
  <c r="R74" i="1"/>
  <c r="D74" i="1"/>
  <c r="T59" i="1"/>
  <c r="R59" i="1"/>
  <c r="D59" i="1"/>
  <c r="T56" i="1"/>
  <c r="R56" i="1"/>
  <c r="E56" i="1" s="1"/>
  <c r="D56" i="1"/>
  <c r="T51" i="1"/>
  <c r="R51" i="1"/>
  <c r="E51" i="1" s="1"/>
  <c r="D51" i="1"/>
  <c r="T97" i="1"/>
  <c r="R97" i="1"/>
  <c r="E97" i="1" s="1"/>
  <c r="D97" i="1"/>
  <c r="D159" i="1"/>
  <c r="R159" i="1"/>
  <c r="E159" i="1" s="1"/>
  <c r="T159" i="1"/>
  <c r="D160" i="1"/>
  <c r="R160" i="1"/>
  <c r="E160" i="1" s="1"/>
  <c r="T160" i="1"/>
  <c r="D161" i="1"/>
  <c r="R161" i="1"/>
  <c r="T161" i="1"/>
  <c r="D163" i="1"/>
  <c r="R163" i="1"/>
  <c r="E163" i="1" s="1"/>
  <c r="T163" i="1"/>
  <c r="D185" i="1"/>
  <c r="R185" i="1"/>
  <c r="E185" i="1" s="1"/>
  <c r="T185" i="1"/>
  <c r="D195" i="1"/>
  <c r="R195" i="1"/>
  <c r="E195" i="1" s="1"/>
  <c r="T195" i="1"/>
  <c r="D196" i="1"/>
  <c r="R196" i="1"/>
  <c r="E196" i="1" s="1"/>
  <c r="T196" i="1"/>
  <c r="D197" i="1"/>
  <c r="R197" i="1"/>
  <c r="E197" i="1" s="1"/>
  <c r="T197" i="1"/>
  <c r="D198" i="1"/>
  <c r="R198" i="1"/>
  <c r="E198" i="1" s="1"/>
  <c r="T198" i="1"/>
  <c r="D199" i="1"/>
  <c r="R199" i="1"/>
  <c r="T199" i="1"/>
  <c r="D200" i="1"/>
  <c r="R200" i="1"/>
  <c r="E200" i="1" s="1"/>
  <c r="T200" i="1"/>
  <c r="D206" i="1"/>
  <c r="R206" i="1"/>
  <c r="E206" i="1" s="1"/>
  <c r="T206" i="1"/>
  <c r="D212" i="1"/>
  <c r="R212" i="1"/>
  <c r="E212" i="1" s="1"/>
  <c r="T212" i="1"/>
  <c r="D216" i="1"/>
  <c r="R216" i="1"/>
  <c r="E216" i="1" s="1"/>
  <c r="T216" i="1"/>
  <c r="D217" i="1"/>
  <c r="R217" i="1"/>
  <c r="E217" i="1" s="1"/>
  <c r="T217" i="1"/>
  <c r="D218" i="1"/>
  <c r="R218" i="1"/>
  <c r="E218" i="1" s="1"/>
  <c r="T218" i="1"/>
  <c r="D220" i="1"/>
  <c r="R220" i="1"/>
  <c r="E220" i="1" s="1"/>
  <c r="T220" i="1"/>
  <c r="D221" i="1"/>
  <c r="R221" i="1"/>
  <c r="E221" i="1" s="1"/>
  <c r="T221" i="1"/>
  <c r="D224" i="1"/>
  <c r="R224" i="1"/>
  <c r="E224" i="1" s="1"/>
  <c r="T224" i="1"/>
  <c r="D227" i="1"/>
  <c r="R227" i="1"/>
  <c r="E227" i="1" s="1"/>
  <c r="T227" i="1"/>
  <c r="D228" i="1"/>
  <c r="R228" i="1"/>
  <c r="E228" i="1" s="1"/>
  <c r="T228" i="1"/>
  <c r="D229" i="1"/>
  <c r="R229" i="1"/>
  <c r="E229" i="1" s="1"/>
  <c r="T229" i="1"/>
  <c r="D230" i="1"/>
  <c r="R230" i="1"/>
  <c r="E230" i="1" s="1"/>
  <c r="T230" i="1"/>
  <c r="D231" i="1"/>
  <c r="R231" i="1"/>
  <c r="E231" i="1" s="1"/>
  <c r="T231" i="1"/>
  <c r="D232" i="1"/>
  <c r="R232" i="1"/>
  <c r="E232" i="1" s="1"/>
  <c r="T232" i="1"/>
  <c r="D233" i="1"/>
  <c r="R233" i="1"/>
  <c r="E233" i="1" s="1"/>
  <c r="T233" i="1"/>
  <c r="D236" i="1"/>
  <c r="R236" i="1"/>
  <c r="E236" i="1" s="1"/>
  <c r="T236" i="1"/>
  <c r="D237" i="1"/>
  <c r="R237" i="1"/>
  <c r="E237" i="1" s="1"/>
  <c r="T237" i="1"/>
  <c r="D238" i="1"/>
  <c r="R238" i="1"/>
  <c r="E238" i="1" s="1"/>
  <c r="T238" i="1"/>
  <c r="D240" i="1"/>
  <c r="R240" i="1"/>
  <c r="E240" i="1" s="1"/>
  <c r="T240" i="1"/>
  <c r="D241" i="1"/>
  <c r="R241" i="1"/>
  <c r="E241" i="1" s="1"/>
  <c r="T241" i="1"/>
  <c r="D243" i="1"/>
  <c r="R243" i="1"/>
  <c r="E243" i="1" s="1"/>
  <c r="T243" i="1"/>
  <c r="D244" i="1"/>
  <c r="R244" i="1"/>
  <c r="E244" i="1" s="1"/>
  <c r="T244" i="1"/>
  <c r="D245" i="1"/>
  <c r="R245" i="1"/>
  <c r="E245" i="1" s="1"/>
  <c r="T245" i="1"/>
  <c r="D150" i="1"/>
  <c r="R150" i="1"/>
  <c r="E150" i="1" s="1"/>
  <c r="T150" i="1"/>
  <c r="T144" i="1"/>
  <c r="R144" i="1"/>
  <c r="E144" i="1" s="1"/>
  <c r="D144" i="1"/>
  <c r="E74" i="1" l="1"/>
  <c r="E59" i="1"/>
  <c r="E199" i="1"/>
  <c r="E161" i="1"/>
  <c r="T471" i="1" l="1"/>
  <c r="T472" i="1"/>
  <c r="T473" i="1"/>
  <c r="T474" i="1"/>
  <c r="T475" i="1"/>
  <c r="T476" i="1"/>
  <c r="T477" i="1"/>
  <c r="T478" i="1"/>
  <c r="T479" i="1"/>
  <c r="T480" i="1"/>
  <c r="T481" i="1"/>
  <c r="T482" i="1"/>
  <c r="T483" i="1"/>
  <c r="T485" i="1"/>
  <c r="T486" i="1"/>
  <c r="T487" i="1"/>
  <c r="T488" i="1"/>
  <c r="T489" i="1"/>
  <c r="T490" i="1"/>
  <c r="T492" i="1"/>
  <c r="T493" i="1"/>
  <c r="T494" i="1"/>
  <c r="T495" i="1"/>
  <c r="T496" i="1"/>
  <c r="T497" i="1"/>
  <c r="T498" i="1"/>
  <c r="T499" i="1"/>
  <c r="T500" i="1"/>
  <c r="T501" i="1"/>
  <c r="T502" i="1"/>
  <c r="T503" i="1"/>
  <c r="T505" i="1"/>
  <c r="T506" i="1"/>
  <c r="T507" i="1"/>
  <c r="T508" i="1"/>
  <c r="T509" i="1"/>
  <c r="T510" i="1"/>
  <c r="T511" i="1"/>
  <c r="T512" i="1"/>
  <c r="T513" i="1"/>
  <c r="T514" i="1"/>
  <c r="T515" i="1"/>
  <c r="T516" i="1"/>
  <c r="T517" i="1"/>
  <c r="T518" i="1"/>
  <c r="T519" i="1"/>
  <c r="T520" i="1"/>
  <c r="T522" i="1"/>
  <c r="T523" i="1"/>
  <c r="T524" i="1"/>
  <c r="T526" i="1"/>
  <c r="T527" i="1"/>
  <c r="T528" i="1"/>
  <c r="T529" i="1"/>
  <c r="T530" i="1"/>
  <c r="T470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401" i="1"/>
  <c r="T402" i="1"/>
  <c r="T403" i="1"/>
  <c r="T404" i="1"/>
  <c r="T405" i="1"/>
  <c r="T406" i="1"/>
  <c r="T407" i="1"/>
  <c r="T408" i="1"/>
  <c r="T409" i="1"/>
  <c r="T410" i="1"/>
  <c r="T411" i="1"/>
  <c r="T412" i="1"/>
  <c r="T413" i="1"/>
  <c r="T414" i="1"/>
  <c r="T415" i="1"/>
  <c r="T416" i="1"/>
  <c r="T417" i="1"/>
  <c r="T418" i="1"/>
  <c r="T419" i="1"/>
  <c r="T420" i="1"/>
  <c r="T421" i="1"/>
  <c r="T422" i="1"/>
  <c r="T423" i="1"/>
  <c r="T424" i="1"/>
  <c r="T425" i="1"/>
  <c r="T426" i="1"/>
  <c r="T427" i="1"/>
  <c r="T428" i="1"/>
  <c r="T429" i="1"/>
  <c r="T430" i="1"/>
  <c r="T431" i="1"/>
  <c r="T432" i="1"/>
  <c r="T434" i="1"/>
  <c r="T435" i="1"/>
  <c r="T436" i="1"/>
  <c r="T437" i="1"/>
  <c r="T438" i="1"/>
  <c r="T439" i="1"/>
  <c r="T440" i="1"/>
  <c r="T441" i="1"/>
  <c r="T442" i="1"/>
  <c r="T443" i="1"/>
  <c r="T444" i="1"/>
  <c r="T445" i="1"/>
  <c r="T446" i="1"/>
  <c r="T447" i="1"/>
  <c r="T448" i="1"/>
  <c r="T449" i="1"/>
  <c r="T450" i="1"/>
  <c r="T451" i="1"/>
  <c r="T452" i="1"/>
  <c r="T453" i="1"/>
  <c r="T454" i="1"/>
  <c r="T455" i="1"/>
  <c r="T456" i="1"/>
  <c r="T457" i="1"/>
  <c r="T458" i="1"/>
  <c r="T459" i="1"/>
  <c r="T460" i="1"/>
  <c r="T461" i="1"/>
  <c r="T462" i="1"/>
  <c r="T463" i="1"/>
  <c r="T464" i="1"/>
  <c r="T465" i="1"/>
  <c r="T314" i="1"/>
  <c r="T252" i="1"/>
  <c r="T253" i="1"/>
  <c r="T254" i="1"/>
  <c r="T255" i="1"/>
  <c r="T256" i="1"/>
  <c r="T257" i="1"/>
  <c r="T258" i="1"/>
  <c r="T259" i="1"/>
  <c r="T260" i="1"/>
  <c r="T261" i="1"/>
  <c r="T262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251" i="1"/>
  <c r="T223" i="1"/>
  <c r="T219" i="1"/>
  <c r="T214" i="1"/>
  <c r="T210" i="1"/>
  <c r="T207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5" i="1"/>
  <c r="T147" i="1"/>
  <c r="T148" i="1"/>
  <c r="T149" i="1"/>
  <c r="T151" i="1"/>
  <c r="T152" i="1"/>
  <c r="T154" i="1"/>
  <c r="T153" i="1"/>
  <c r="T155" i="1"/>
  <c r="T156" i="1"/>
  <c r="T157" i="1"/>
  <c r="T158" i="1"/>
  <c r="T162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8" i="1"/>
  <c r="T179" i="1"/>
  <c r="T177" i="1"/>
  <c r="T180" i="1"/>
  <c r="T181" i="1"/>
  <c r="T182" i="1"/>
  <c r="T183" i="1"/>
  <c r="T184" i="1"/>
  <c r="T186" i="1"/>
  <c r="T187" i="1"/>
  <c r="T188" i="1"/>
  <c r="T189" i="1"/>
  <c r="T190" i="1"/>
  <c r="T194" i="1"/>
  <c r="T192" i="1"/>
  <c r="T193" i="1"/>
  <c r="T191" i="1"/>
  <c r="T201" i="1"/>
  <c r="T202" i="1"/>
  <c r="T203" i="1"/>
  <c r="T204" i="1"/>
  <c r="T205" i="1"/>
  <c r="T209" i="1"/>
  <c r="T208" i="1"/>
  <c r="T211" i="1"/>
  <c r="T213" i="1"/>
  <c r="T215" i="1"/>
  <c r="T222" i="1"/>
  <c r="T225" i="1"/>
  <c r="T226" i="1"/>
  <c r="T234" i="1"/>
  <c r="T235" i="1"/>
  <c r="T239" i="1"/>
  <c r="T242" i="1"/>
  <c r="T246" i="1"/>
  <c r="T101" i="1"/>
  <c r="T99" i="1"/>
  <c r="T98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1" i="1"/>
  <c r="T80" i="1"/>
  <c r="T79" i="1"/>
  <c r="T77" i="1"/>
  <c r="T76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8" i="1"/>
  <c r="T57" i="1"/>
  <c r="T55" i="1"/>
  <c r="T54" i="1"/>
  <c r="T53" i="1"/>
  <c r="T52" i="1"/>
  <c r="T50" i="1"/>
  <c r="T49" i="1"/>
  <c r="T48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R530" i="1" l="1"/>
  <c r="R529" i="1"/>
  <c r="R528" i="1"/>
  <c r="R527" i="1"/>
  <c r="R526" i="1"/>
  <c r="R524" i="1"/>
  <c r="R523" i="1"/>
  <c r="R522" i="1"/>
  <c r="R520" i="1"/>
  <c r="R519" i="1"/>
  <c r="R518" i="1"/>
  <c r="R517" i="1"/>
  <c r="R516" i="1"/>
  <c r="R515" i="1"/>
  <c r="R514" i="1"/>
  <c r="R513" i="1"/>
  <c r="R512" i="1"/>
  <c r="R511" i="1"/>
  <c r="R510" i="1"/>
  <c r="R509" i="1"/>
  <c r="R508" i="1"/>
  <c r="R507" i="1"/>
  <c r="R506" i="1"/>
  <c r="R505" i="1"/>
  <c r="R503" i="1"/>
  <c r="R502" i="1"/>
  <c r="R501" i="1"/>
  <c r="R500" i="1"/>
  <c r="R499" i="1"/>
  <c r="R498" i="1"/>
  <c r="R497" i="1"/>
  <c r="R496" i="1"/>
  <c r="R495" i="1"/>
  <c r="R494" i="1"/>
  <c r="R493" i="1"/>
  <c r="R492" i="1"/>
  <c r="R490" i="1"/>
  <c r="R489" i="1"/>
  <c r="R488" i="1"/>
  <c r="R487" i="1"/>
  <c r="R486" i="1"/>
  <c r="R485" i="1"/>
  <c r="R483" i="1"/>
  <c r="R482" i="1"/>
  <c r="R481" i="1"/>
  <c r="R480" i="1"/>
  <c r="R479" i="1"/>
  <c r="R478" i="1"/>
  <c r="R477" i="1"/>
  <c r="R476" i="1"/>
  <c r="R475" i="1"/>
  <c r="R474" i="1"/>
  <c r="R473" i="1"/>
  <c r="R472" i="1"/>
  <c r="R471" i="1"/>
  <c r="R470" i="1"/>
  <c r="R465" i="1"/>
  <c r="R464" i="1"/>
  <c r="R463" i="1"/>
  <c r="R462" i="1"/>
  <c r="R461" i="1"/>
  <c r="R460" i="1"/>
  <c r="R459" i="1"/>
  <c r="R458" i="1"/>
  <c r="R457" i="1"/>
  <c r="R456" i="1"/>
  <c r="R455" i="1"/>
  <c r="R454" i="1"/>
  <c r="R453" i="1"/>
  <c r="R452" i="1"/>
  <c r="R451" i="1"/>
  <c r="R450" i="1"/>
  <c r="R449" i="1"/>
  <c r="R448" i="1"/>
  <c r="R447" i="1"/>
  <c r="R446" i="1"/>
  <c r="R445" i="1"/>
  <c r="R444" i="1"/>
  <c r="R443" i="1"/>
  <c r="R442" i="1"/>
  <c r="R441" i="1"/>
  <c r="R440" i="1"/>
  <c r="R439" i="1"/>
  <c r="R438" i="1"/>
  <c r="R437" i="1"/>
  <c r="R436" i="1"/>
  <c r="R435" i="1"/>
  <c r="R434" i="1"/>
  <c r="R432" i="1"/>
  <c r="R431" i="1"/>
  <c r="R430" i="1"/>
  <c r="R429" i="1"/>
  <c r="R428" i="1"/>
  <c r="R427" i="1"/>
  <c r="R426" i="1"/>
  <c r="R425" i="1"/>
  <c r="R424" i="1"/>
  <c r="R423" i="1"/>
  <c r="R422" i="1"/>
  <c r="R421" i="1"/>
  <c r="R420" i="1"/>
  <c r="R419" i="1"/>
  <c r="R418" i="1"/>
  <c r="R417" i="1"/>
  <c r="R416" i="1"/>
  <c r="R415" i="1"/>
  <c r="R414" i="1"/>
  <c r="R413" i="1"/>
  <c r="R412" i="1"/>
  <c r="R411" i="1"/>
  <c r="R410" i="1"/>
  <c r="R409" i="1"/>
  <c r="R408" i="1"/>
  <c r="R407" i="1"/>
  <c r="R406" i="1"/>
  <c r="R405" i="1"/>
  <c r="R404" i="1"/>
  <c r="R403" i="1"/>
  <c r="R402" i="1"/>
  <c r="R401" i="1"/>
  <c r="R400" i="1"/>
  <c r="R399" i="1"/>
  <c r="R398" i="1"/>
  <c r="R397" i="1"/>
  <c r="R396" i="1"/>
  <c r="R395" i="1"/>
  <c r="R394" i="1"/>
  <c r="R393" i="1"/>
  <c r="R392" i="1"/>
  <c r="R391" i="1"/>
  <c r="R390" i="1"/>
  <c r="R389" i="1"/>
  <c r="R388" i="1"/>
  <c r="R387" i="1"/>
  <c r="R386" i="1"/>
  <c r="R385" i="1"/>
  <c r="R384" i="1"/>
  <c r="R383" i="1"/>
  <c r="R382" i="1"/>
  <c r="R381" i="1"/>
  <c r="R380" i="1"/>
  <c r="R379" i="1"/>
  <c r="R378" i="1"/>
  <c r="R377" i="1"/>
  <c r="R376" i="1"/>
  <c r="R375" i="1"/>
  <c r="R374" i="1"/>
  <c r="R373" i="1"/>
  <c r="R372" i="1"/>
  <c r="R371" i="1"/>
  <c r="R370" i="1"/>
  <c r="R369" i="1"/>
  <c r="R368" i="1"/>
  <c r="R367" i="1"/>
  <c r="R366" i="1"/>
  <c r="R365" i="1"/>
  <c r="R364" i="1"/>
  <c r="R363" i="1"/>
  <c r="R362" i="1"/>
  <c r="R361" i="1"/>
  <c r="R360" i="1"/>
  <c r="R359" i="1"/>
  <c r="R358" i="1"/>
  <c r="R357" i="1"/>
  <c r="R356" i="1"/>
  <c r="R355" i="1"/>
  <c r="R354" i="1"/>
  <c r="R353" i="1"/>
  <c r="R352" i="1"/>
  <c r="R351" i="1"/>
  <c r="R350" i="1"/>
  <c r="R349" i="1"/>
  <c r="R348" i="1"/>
  <c r="R347" i="1"/>
  <c r="R346" i="1"/>
  <c r="R345" i="1"/>
  <c r="R344" i="1"/>
  <c r="R343" i="1"/>
  <c r="R342" i="1"/>
  <c r="R341" i="1"/>
  <c r="R340" i="1"/>
  <c r="R339" i="1"/>
  <c r="R338" i="1"/>
  <c r="R337" i="1"/>
  <c r="R336" i="1"/>
  <c r="R335" i="1"/>
  <c r="R334" i="1"/>
  <c r="R333" i="1"/>
  <c r="R332" i="1"/>
  <c r="R331" i="1"/>
  <c r="R330" i="1"/>
  <c r="R329" i="1"/>
  <c r="R328" i="1"/>
  <c r="R327" i="1"/>
  <c r="R326" i="1"/>
  <c r="R325" i="1"/>
  <c r="R324" i="1"/>
  <c r="R323" i="1"/>
  <c r="R322" i="1"/>
  <c r="R321" i="1"/>
  <c r="R320" i="1"/>
  <c r="R319" i="1"/>
  <c r="R318" i="1"/>
  <c r="R317" i="1"/>
  <c r="R316" i="1"/>
  <c r="R315" i="1"/>
  <c r="R314" i="1"/>
  <c r="R309" i="1"/>
  <c r="R308" i="1"/>
  <c r="R307" i="1"/>
  <c r="R306" i="1"/>
  <c r="R305" i="1"/>
  <c r="R304" i="1"/>
  <c r="R303" i="1"/>
  <c r="R302" i="1"/>
  <c r="R301" i="1"/>
  <c r="R300" i="1"/>
  <c r="R299" i="1"/>
  <c r="R298" i="1"/>
  <c r="R297" i="1"/>
  <c r="R296" i="1"/>
  <c r="R295" i="1"/>
  <c r="R294" i="1"/>
  <c r="R293" i="1"/>
  <c r="R292" i="1"/>
  <c r="R291" i="1"/>
  <c r="R290" i="1"/>
  <c r="R289" i="1"/>
  <c r="R287" i="1"/>
  <c r="R286" i="1"/>
  <c r="R285" i="1"/>
  <c r="R284" i="1"/>
  <c r="R283" i="1"/>
  <c r="R282" i="1"/>
  <c r="R281" i="1"/>
  <c r="R280" i="1"/>
  <c r="R279" i="1"/>
  <c r="R278" i="1"/>
  <c r="R277" i="1"/>
  <c r="R276" i="1"/>
  <c r="R275" i="1"/>
  <c r="R274" i="1"/>
  <c r="R273" i="1"/>
  <c r="R272" i="1"/>
  <c r="R271" i="1"/>
  <c r="R270" i="1"/>
  <c r="R269" i="1"/>
  <c r="R268" i="1"/>
  <c r="R267" i="1"/>
  <c r="R266" i="1"/>
  <c r="R265" i="1"/>
  <c r="R262" i="1"/>
  <c r="R261" i="1"/>
  <c r="R260" i="1"/>
  <c r="R259" i="1"/>
  <c r="R258" i="1"/>
  <c r="R257" i="1"/>
  <c r="R256" i="1"/>
  <c r="R255" i="1"/>
  <c r="R254" i="1"/>
  <c r="R253" i="1"/>
  <c r="R252" i="1"/>
  <c r="R251" i="1"/>
  <c r="R246" i="1"/>
  <c r="R242" i="1"/>
  <c r="R239" i="1"/>
  <c r="R235" i="1"/>
  <c r="R234" i="1"/>
  <c r="R226" i="1"/>
  <c r="R225" i="1"/>
  <c r="R223" i="1"/>
  <c r="R222" i="1"/>
  <c r="R219" i="1"/>
  <c r="R215" i="1"/>
  <c r="R214" i="1"/>
  <c r="R213" i="1"/>
  <c r="R211" i="1"/>
  <c r="R208" i="1"/>
  <c r="R210" i="1"/>
  <c r="R209" i="1"/>
  <c r="R207" i="1"/>
  <c r="R205" i="1"/>
  <c r="R204" i="1"/>
  <c r="R203" i="1"/>
  <c r="R202" i="1"/>
  <c r="R201" i="1"/>
  <c r="R191" i="1"/>
  <c r="R193" i="1"/>
  <c r="R192" i="1"/>
  <c r="R194" i="1"/>
  <c r="R190" i="1"/>
  <c r="R189" i="1"/>
  <c r="R188" i="1"/>
  <c r="R187" i="1"/>
  <c r="R186" i="1"/>
  <c r="R184" i="1"/>
  <c r="R183" i="1"/>
  <c r="R182" i="1"/>
  <c r="R181" i="1"/>
  <c r="R180" i="1"/>
  <c r="R177" i="1"/>
  <c r="R179" i="1"/>
  <c r="R178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2" i="1"/>
  <c r="R158" i="1"/>
  <c r="R157" i="1"/>
  <c r="R156" i="1"/>
  <c r="R155" i="1"/>
  <c r="R153" i="1"/>
  <c r="R154" i="1"/>
  <c r="R152" i="1"/>
  <c r="R151" i="1"/>
  <c r="R149" i="1"/>
  <c r="R148" i="1"/>
  <c r="R147" i="1"/>
  <c r="R145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1" i="1"/>
  <c r="R99" i="1"/>
  <c r="R98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1" i="1"/>
  <c r="R80" i="1"/>
  <c r="R79" i="1"/>
  <c r="R77" i="1"/>
  <c r="R76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8" i="1"/>
  <c r="R57" i="1"/>
  <c r="R55" i="1"/>
  <c r="R54" i="1"/>
  <c r="R53" i="1"/>
  <c r="R52" i="1"/>
  <c r="R50" i="1"/>
  <c r="R49" i="1"/>
  <c r="R48" i="1"/>
  <c r="R46" i="1"/>
  <c r="R45" i="1"/>
  <c r="R44" i="1"/>
  <c r="R43" i="1"/>
  <c r="R42" i="1"/>
  <c r="R41" i="1"/>
  <c r="Q10" i="1" l="1"/>
  <c r="R40" i="1" l="1"/>
  <c r="R39" i="1"/>
  <c r="R38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21" i="1"/>
  <c r="U75" i="1" l="1"/>
  <c r="U146" i="1"/>
  <c r="U47" i="1"/>
  <c r="U525" i="1"/>
  <c r="U97" i="1"/>
  <c r="U245" i="1"/>
  <c r="U206" i="1"/>
  <c r="U217" i="1"/>
  <c r="U264" i="1"/>
  <c r="U224" i="1"/>
  <c r="U160" i="1"/>
  <c r="U159" i="1"/>
  <c r="U163" i="1"/>
  <c r="U521" i="1"/>
  <c r="U212" i="1"/>
  <c r="U185" i="1"/>
  <c r="U229" i="1"/>
  <c r="U59" i="1"/>
  <c r="U240" i="1"/>
  <c r="U198" i="1"/>
  <c r="U220" i="1"/>
  <c r="U484" i="1"/>
  <c r="U237" i="1"/>
  <c r="U243" i="1"/>
  <c r="U228" i="1"/>
  <c r="U491" i="1"/>
  <c r="U196" i="1"/>
  <c r="U218" i="1"/>
  <c r="U216" i="1"/>
  <c r="U433" i="1"/>
  <c r="U244" i="1"/>
  <c r="U236" i="1"/>
  <c r="U227" i="1"/>
  <c r="U233" i="1"/>
  <c r="U200" i="1"/>
  <c r="U199" i="1"/>
  <c r="U241" i="1"/>
  <c r="U161" i="1"/>
  <c r="U100" i="1"/>
  <c r="U221" i="1"/>
  <c r="U230" i="1"/>
  <c r="U78" i="1"/>
  <c r="U288" i="1"/>
  <c r="U263" i="1"/>
  <c r="U74" i="1"/>
  <c r="U82" i="1"/>
  <c r="U197" i="1"/>
  <c r="U232" i="1"/>
  <c r="U144" i="1"/>
  <c r="U231" i="1"/>
  <c r="U195" i="1"/>
  <c r="U56" i="1"/>
  <c r="U504" i="1"/>
  <c r="U150" i="1"/>
  <c r="U238" i="1"/>
  <c r="U51" i="1"/>
  <c r="U303" i="1"/>
  <c r="U391" i="1"/>
  <c r="U436" i="1"/>
  <c r="E477" i="1"/>
  <c r="E476" i="1"/>
  <c r="E475" i="1"/>
  <c r="E474" i="1"/>
  <c r="E473" i="1"/>
  <c r="E472" i="1"/>
  <c r="E471" i="1"/>
  <c r="E470" i="1"/>
  <c r="E359" i="1"/>
  <c r="E358" i="1"/>
  <c r="E357" i="1"/>
  <c r="E356" i="1"/>
  <c r="E355" i="1"/>
  <c r="E354" i="1"/>
  <c r="E353" i="1"/>
  <c r="E351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3" i="1"/>
  <c r="E331" i="1"/>
  <c r="E330" i="1"/>
  <c r="E329" i="1"/>
  <c r="E328" i="1"/>
  <c r="E327" i="1"/>
  <c r="E326" i="1"/>
  <c r="E325" i="1"/>
  <c r="E324" i="1"/>
  <c r="E323" i="1"/>
  <c r="E322" i="1"/>
  <c r="E320" i="1"/>
  <c r="E319" i="1"/>
  <c r="E317" i="1"/>
  <c r="E316" i="1"/>
  <c r="E315" i="1"/>
  <c r="E314" i="1"/>
  <c r="E262" i="1"/>
  <c r="E261" i="1"/>
  <c r="E260" i="1"/>
  <c r="E259" i="1"/>
  <c r="E258" i="1"/>
  <c r="E257" i="1"/>
  <c r="E255" i="1"/>
  <c r="E254" i="1"/>
  <c r="E253" i="1"/>
  <c r="E252" i="1"/>
  <c r="E251" i="1"/>
  <c r="U295" i="1"/>
  <c r="U242" i="1"/>
  <c r="U489" i="1"/>
  <c r="U478" i="1"/>
  <c r="E143" i="1"/>
  <c r="E142" i="1"/>
  <c r="E141" i="1"/>
  <c r="E140" i="1"/>
  <c r="E139" i="1"/>
  <c r="E138" i="1"/>
  <c r="E137" i="1"/>
  <c r="E135" i="1"/>
  <c r="E134" i="1"/>
  <c r="E133" i="1"/>
  <c r="E132" i="1"/>
  <c r="E131" i="1"/>
  <c r="E130" i="1"/>
  <c r="E128" i="1"/>
  <c r="E127" i="1"/>
  <c r="E126" i="1"/>
  <c r="E125" i="1"/>
  <c r="E124" i="1"/>
  <c r="E123" i="1"/>
  <c r="E122" i="1"/>
  <c r="E121" i="1"/>
  <c r="E120" i="1"/>
  <c r="E119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4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5" i="1"/>
  <c r="E36" i="1"/>
  <c r="E37" i="1"/>
  <c r="E38" i="1"/>
  <c r="E39" i="1"/>
  <c r="D530" i="1"/>
  <c r="D529" i="1"/>
  <c r="D528" i="1"/>
  <c r="D527" i="1"/>
  <c r="D526" i="1"/>
  <c r="D524" i="1"/>
  <c r="D523" i="1"/>
  <c r="D522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0" i="1"/>
  <c r="D489" i="1"/>
  <c r="D488" i="1"/>
  <c r="D487" i="1"/>
  <c r="D486" i="1"/>
  <c r="D485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E352" i="1"/>
  <c r="D352" i="1"/>
  <c r="D351" i="1"/>
  <c r="E350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E334" i="1"/>
  <c r="D334" i="1"/>
  <c r="D333" i="1"/>
  <c r="E332" i="1"/>
  <c r="D332" i="1"/>
  <c r="D331" i="1"/>
  <c r="D330" i="1"/>
  <c r="D329" i="1"/>
  <c r="D328" i="1"/>
  <c r="D327" i="1"/>
  <c r="D326" i="1"/>
  <c r="D325" i="1"/>
  <c r="D324" i="1"/>
  <c r="D323" i="1"/>
  <c r="D322" i="1"/>
  <c r="E321" i="1"/>
  <c r="D321" i="1"/>
  <c r="D320" i="1"/>
  <c r="D319" i="1"/>
  <c r="E318" i="1"/>
  <c r="D318" i="1"/>
  <c r="D317" i="1"/>
  <c r="D316" i="1"/>
  <c r="D315" i="1"/>
  <c r="D314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2" i="1"/>
  <c r="D261" i="1"/>
  <c r="D260" i="1"/>
  <c r="D259" i="1"/>
  <c r="D258" i="1"/>
  <c r="D257" i="1"/>
  <c r="E256" i="1"/>
  <c r="D256" i="1"/>
  <c r="D255" i="1"/>
  <c r="D254" i="1"/>
  <c r="D253" i="1"/>
  <c r="D252" i="1"/>
  <c r="D251" i="1"/>
  <c r="D246" i="1"/>
  <c r="D242" i="1"/>
  <c r="D239" i="1"/>
  <c r="D235" i="1"/>
  <c r="D234" i="1"/>
  <c r="D226" i="1"/>
  <c r="D225" i="1"/>
  <c r="D223" i="1"/>
  <c r="D222" i="1"/>
  <c r="D219" i="1"/>
  <c r="D215" i="1"/>
  <c r="D214" i="1"/>
  <c r="D213" i="1"/>
  <c r="D211" i="1"/>
  <c r="D208" i="1"/>
  <c r="D210" i="1"/>
  <c r="D209" i="1"/>
  <c r="D207" i="1"/>
  <c r="D205" i="1"/>
  <c r="D204" i="1"/>
  <c r="D203" i="1"/>
  <c r="D202" i="1"/>
  <c r="D201" i="1"/>
  <c r="D191" i="1"/>
  <c r="D193" i="1"/>
  <c r="D192" i="1"/>
  <c r="D194" i="1"/>
  <c r="D190" i="1"/>
  <c r="D189" i="1"/>
  <c r="D188" i="1"/>
  <c r="D187" i="1"/>
  <c r="D186" i="1"/>
  <c r="D184" i="1"/>
  <c r="D183" i="1"/>
  <c r="D182" i="1"/>
  <c r="D181" i="1"/>
  <c r="D180" i="1"/>
  <c r="D177" i="1"/>
  <c r="D179" i="1"/>
  <c r="D178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2" i="1"/>
  <c r="D158" i="1"/>
  <c r="D157" i="1"/>
  <c r="D156" i="1"/>
  <c r="D155" i="1"/>
  <c r="D153" i="1"/>
  <c r="D154" i="1"/>
  <c r="D152" i="1"/>
  <c r="D151" i="1"/>
  <c r="D149" i="1"/>
  <c r="D148" i="1"/>
  <c r="D147" i="1"/>
  <c r="D145" i="1"/>
  <c r="D143" i="1"/>
  <c r="D142" i="1"/>
  <c r="D141" i="1"/>
  <c r="D140" i="1"/>
  <c r="D139" i="1"/>
  <c r="D138" i="1"/>
  <c r="D137" i="1"/>
  <c r="E136" i="1"/>
  <c r="D136" i="1"/>
  <c r="D135" i="1"/>
  <c r="D134" i="1"/>
  <c r="D133" i="1"/>
  <c r="D132" i="1"/>
  <c r="D131" i="1"/>
  <c r="D130" i="1"/>
  <c r="E129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1" i="1"/>
  <c r="D99" i="1"/>
  <c r="D98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1" i="1"/>
  <c r="D80" i="1"/>
  <c r="D79" i="1"/>
  <c r="D77" i="1"/>
  <c r="D76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8" i="1"/>
  <c r="D57" i="1"/>
  <c r="D55" i="1"/>
  <c r="D54" i="1"/>
  <c r="D53" i="1"/>
  <c r="D52" i="1"/>
  <c r="D50" i="1"/>
  <c r="D49" i="1"/>
  <c r="D48" i="1"/>
  <c r="D46" i="1"/>
  <c r="D45" i="1"/>
  <c r="D44" i="1"/>
  <c r="D43" i="1"/>
  <c r="D42" i="1"/>
  <c r="D41" i="1"/>
  <c r="D40" i="1"/>
  <c r="D39" i="1"/>
  <c r="D38" i="1"/>
  <c r="D37" i="1"/>
  <c r="D36" i="1"/>
  <c r="D35" i="1"/>
  <c r="E34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U175" i="1" l="1"/>
  <c r="U363" i="1"/>
  <c r="U401" i="1"/>
  <c r="U517" i="1"/>
  <c r="U145" i="1"/>
  <c r="U516" i="1"/>
  <c r="U269" i="1"/>
  <c r="U166" i="1"/>
  <c r="U380" i="1"/>
  <c r="U483" i="1"/>
  <c r="U446" i="1"/>
  <c r="U509" i="1"/>
  <c r="U387" i="1"/>
  <c r="U510" i="1"/>
  <c r="U201" i="1"/>
  <c r="U437" i="1"/>
  <c r="U447" i="1"/>
  <c r="U404" i="1"/>
  <c r="U149" i="1"/>
  <c r="U506" i="1"/>
  <c r="U429" i="1"/>
  <c r="U500" i="1"/>
  <c r="U187" i="1"/>
  <c r="U499" i="1"/>
  <c r="U184" i="1"/>
  <c r="U207" i="1"/>
  <c r="U305" i="1"/>
  <c r="U281" i="1"/>
  <c r="U492" i="1"/>
  <c r="U371" i="1"/>
  <c r="U301" i="1"/>
  <c r="U388" i="1"/>
  <c r="U157" i="1"/>
  <c r="U430" i="1"/>
  <c r="U222" i="1"/>
  <c r="U171" i="1"/>
  <c r="U297" i="1"/>
  <c r="U397" i="1"/>
  <c r="U482" i="1"/>
  <c r="U148" i="1"/>
  <c r="U481" i="1"/>
  <c r="U274" i="1"/>
  <c r="U167" i="1"/>
  <c r="U289" i="1"/>
  <c r="U419" i="1"/>
  <c r="U527" i="1"/>
  <c r="U204" i="1"/>
  <c r="U526" i="1"/>
  <c r="U223" i="1"/>
  <c r="U299" i="1"/>
  <c r="U266" i="1"/>
  <c r="U414" i="1"/>
  <c r="U451" i="1"/>
  <c r="U518" i="1"/>
  <c r="U449" i="1"/>
  <c r="U501" i="1"/>
  <c r="U296" i="1"/>
  <c r="U210" i="1"/>
  <c r="U304" i="1"/>
  <c r="U410" i="1"/>
  <c r="U306" i="1"/>
  <c r="U272" i="1"/>
  <c r="U294" i="1"/>
  <c r="U422" i="1"/>
  <c r="U271" i="1"/>
  <c r="U508" i="1"/>
  <c r="U156" i="1"/>
  <c r="U435" i="1"/>
  <c r="U524" i="1"/>
  <c r="U398" i="1"/>
  <c r="U386" i="1"/>
  <c r="U165" i="1"/>
  <c r="U384" i="1"/>
  <c r="U208" i="1"/>
  <c r="U399" i="1"/>
  <c r="U186" i="1"/>
  <c r="U511" i="1"/>
  <c r="U183" i="1"/>
  <c r="U273" i="1"/>
  <c r="U457" i="1"/>
  <c r="U379" i="1"/>
  <c r="U372" i="1"/>
  <c r="U364" i="1"/>
  <c r="U493" i="1"/>
  <c r="U180" i="1"/>
  <c r="U490" i="1"/>
  <c r="U265" i="1"/>
  <c r="U192" i="1"/>
  <c r="U155" i="1"/>
  <c r="U382" i="1"/>
  <c r="U219" i="1"/>
  <c r="U512" i="1"/>
  <c r="U505" i="1"/>
  <c r="U170" i="1"/>
  <c r="U520" i="1"/>
  <c r="U169" i="1"/>
  <c r="U246" i="1"/>
  <c r="U290" i="1"/>
  <c r="U458" i="1"/>
  <c r="U441" i="1"/>
  <c r="U205" i="1"/>
  <c r="U182" i="1"/>
  <c r="U179" i="1"/>
  <c r="U374" i="1"/>
  <c r="U456" i="1"/>
  <c r="U488" i="1"/>
  <c r="U450" i="1"/>
  <c r="U434" i="1"/>
  <c r="U366" i="1"/>
  <c r="U298" i="1"/>
  <c r="U455" i="1"/>
  <c r="U190" i="1"/>
  <c r="U309" i="1"/>
  <c r="U189" i="1"/>
  <c r="U308" i="1"/>
  <c r="U307" i="1"/>
  <c r="U393" i="1"/>
  <c r="U442" i="1"/>
  <c r="U424" i="1"/>
  <c r="U302" i="1"/>
  <c r="U406" i="1"/>
  <c r="U162" i="1"/>
  <c r="U494" i="1"/>
  <c r="U373" i="1"/>
  <c r="U164" i="1"/>
  <c r="U287" i="1"/>
  <c r="U523" i="1"/>
  <c r="U385" i="1"/>
  <c r="U519" i="1"/>
  <c r="U417" i="1"/>
  <c r="U226" i="1"/>
  <c r="U464" i="1"/>
  <c r="U293" i="1"/>
  <c r="U152" i="1"/>
  <c r="U292" i="1"/>
  <c r="U443" i="1"/>
  <c r="U479" i="1"/>
  <c r="U425" i="1"/>
  <c r="U408" i="1"/>
  <c r="U279" i="1"/>
  <c r="U177" i="1"/>
  <c r="U403" i="1"/>
  <c r="U181" i="1"/>
  <c r="U284" i="1"/>
  <c r="U389" i="1"/>
  <c r="U529" i="1"/>
  <c r="U153" i="1"/>
  <c r="U215" i="1"/>
  <c r="U502" i="1"/>
  <c r="U369" i="1"/>
  <c r="U405" i="1"/>
  <c r="U415" i="1"/>
  <c r="U276" i="1"/>
  <c r="U278" i="1"/>
  <c r="U275" i="1"/>
  <c r="U426" i="1"/>
  <c r="U375" i="1"/>
  <c r="U409" i="1"/>
  <c r="U392" i="1"/>
  <c r="U448" i="1"/>
  <c r="U213" i="1"/>
  <c r="U495" i="1"/>
  <c r="U191" i="1"/>
  <c r="U193" i="1"/>
  <c r="U438" i="1"/>
  <c r="U416" i="1"/>
  <c r="U174" i="1"/>
  <c r="U485" i="1"/>
  <c r="U194" i="1"/>
  <c r="U225" i="1"/>
  <c r="U503" i="1"/>
  <c r="U461" i="1"/>
  <c r="U211" i="1"/>
  <c r="U460" i="1"/>
  <c r="U378" i="1"/>
  <c r="U390" i="1"/>
  <c r="U377" i="1"/>
  <c r="U376" i="1"/>
  <c r="U365" i="1"/>
  <c r="U431" i="1"/>
  <c r="U454" i="1"/>
  <c r="U270" i="1"/>
  <c r="U300" i="1"/>
  <c r="U402" i="1"/>
  <c r="U453" i="1"/>
  <c r="U154" i="1"/>
  <c r="U465" i="1"/>
  <c r="U235" i="1"/>
  <c r="U280" i="1"/>
  <c r="U268" i="1"/>
  <c r="U172" i="1"/>
  <c r="U445" i="1"/>
  <c r="U151" i="1"/>
  <c r="U444" i="1"/>
  <c r="U362" i="1"/>
  <c r="U285" i="1"/>
  <c r="U361" i="1"/>
  <c r="U360" i="1"/>
  <c r="U203" i="1"/>
  <c r="U459" i="1"/>
  <c r="U286" i="1"/>
  <c r="U394" i="1"/>
  <c r="U367" i="1"/>
  <c r="U202" i="1"/>
  <c r="U283" i="1"/>
  <c r="U507" i="1"/>
  <c r="U176" i="1"/>
  <c r="U383" i="1"/>
  <c r="U400" i="1"/>
  <c r="U440" i="1"/>
  <c r="U432" i="1"/>
  <c r="U178" i="1"/>
  <c r="U463" i="1"/>
  <c r="U428" i="1"/>
  <c r="U277" i="1"/>
  <c r="U427" i="1"/>
  <c r="U515" i="1"/>
  <c r="U209" i="1"/>
  <c r="U514" i="1"/>
  <c r="U513" i="1"/>
  <c r="U528" i="1"/>
  <c r="U421" i="1"/>
  <c r="U267" i="1"/>
  <c r="U418" i="1"/>
  <c r="U486" i="1"/>
  <c r="U522" i="1"/>
  <c r="U234" i="1"/>
  <c r="U368" i="1"/>
  <c r="U282" i="1"/>
  <c r="U147" i="1"/>
  <c r="U412" i="1"/>
  <c r="U413" i="1"/>
  <c r="U411" i="1"/>
  <c r="U498" i="1"/>
  <c r="U168" i="1"/>
  <c r="U497" i="1"/>
  <c r="U496" i="1"/>
  <c r="U420" i="1"/>
  <c r="U407" i="1"/>
  <c r="U462" i="1"/>
  <c r="U158" i="1"/>
  <c r="U452" i="1"/>
  <c r="U423" i="1"/>
  <c r="U487" i="1"/>
  <c r="U530" i="1"/>
  <c r="U173" i="1"/>
  <c r="U439" i="1"/>
  <c r="U214" i="1"/>
  <c r="U370" i="1"/>
  <c r="U188" i="1"/>
  <c r="U396" i="1"/>
  <c r="U381" i="1"/>
  <c r="U395" i="1"/>
  <c r="U480" i="1"/>
  <c r="U291" i="1"/>
  <c r="U239" i="1"/>
  <c r="U477" i="1"/>
  <c r="U341" i="1"/>
  <c r="U323" i="1"/>
  <c r="U112" i="1"/>
  <c r="U473" i="1"/>
  <c r="U345" i="1"/>
  <c r="U327" i="1"/>
  <c r="U325" i="1"/>
  <c r="U256" i="1"/>
  <c r="U475" i="1"/>
  <c r="U347" i="1"/>
  <c r="U258" i="1"/>
  <c r="U133" i="1"/>
  <c r="U343" i="1"/>
  <c r="U260" i="1"/>
  <c r="U349" i="1"/>
  <c r="U331" i="1"/>
  <c r="U262" i="1"/>
  <c r="U137" i="1"/>
  <c r="U135" i="1"/>
  <c r="U117" i="1"/>
  <c r="U329" i="1"/>
  <c r="U333" i="1"/>
  <c r="U315" i="1"/>
  <c r="U139" i="1"/>
  <c r="U121" i="1"/>
  <c r="U119" i="1"/>
  <c r="U130" i="1"/>
  <c r="U68" i="1"/>
  <c r="U351" i="1"/>
  <c r="U317" i="1"/>
  <c r="U141" i="1"/>
  <c r="U123" i="1"/>
  <c r="U40" i="1"/>
  <c r="U38" i="1"/>
  <c r="U354" i="1"/>
  <c r="U471" i="1"/>
  <c r="U335" i="1"/>
  <c r="U143" i="1"/>
  <c r="U125" i="1"/>
  <c r="U107" i="1"/>
  <c r="U131" i="1"/>
  <c r="U337" i="1"/>
  <c r="U338" i="1"/>
  <c r="U128" i="1"/>
  <c r="U319" i="1"/>
  <c r="U127" i="1"/>
  <c r="U109" i="1"/>
  <c r="U114" i="1"/>
  <c r="U358" i="1"/>
  <c r="U356" i="1"/>
  <c r="U322" i="1"/>
  <c r="U252" i="1"/>
  <c r="U111" i="1"/>
  <c r="U472" i="1"/>
  <c r="U470" i="1"/>
  <c r="U342" i="1"/>
  <c r="U340" i="1"/>
  <c r="U255" i="1"/>
  <c r="U129" i="1"/>
  <c r="U254" i="1"/>
  <c r="U346" i="1"/>
  <c r="U344" i="1"/>
  <c r="U326" i="1"/>
  <c r="U324" i="1"/>
  <c r="U132" i="1"/>
  <c r="U115" i="1"/>
  <c r="U113" i="1"/>
  <c r="U348" i="1"/>
  <c r="U330" i="1"/>
  <c r="U328" i="1"/>
  <c r="U259" i="1"/>
  <c r="U257" i="1"/>
  <c r="U116" i="1"/>
  <c r="U476" i="1"/>
  <c r="U332" i="1"/>
  <c r="U314" i="1"/>
  <c r="U261" i="1"/>
  <c r="U136" i="1"/>
  <c r="U134" i="1"/>
  <c r="U353" i="1"/>
  <c r="U350" i="1"/>
  <c r="U316" i="1"/>
  <c r="U140" i="1"/>
  <c r="U138" i="1"/>
  <c r="U120" i="1"/>
  <c r="U118" i="1"/>
  <c r="U352" i="1"/>
  <c r="U334" i="1"/>
  <c r="U142" i="1"/>
  <c r="U124" i="1"/>
  <c r="U122" i="1"/>
  <c r="U39" i="1"/>
  <c r="U253" i="1"/>
  <c r="U321" i="1"/>
  <c r="U318" i="1"/>
  <c r="U126" i="1"/>
  <c r="U108" i="1"/>
  <c r="U106" i="1"/>
  <c r="U336" i="1"/>
  <c r="U355" i="1"/>
  <c r="U474" i="1"/>
  <c r="U251" i="1"/>
  <c r="U110" i="1"/>
  <c r="U320" i="1"/>
  <c r="U359" i="1"/>
  <c r="U357" i="1"/>
  <c r="U339" i="1"/>
  <c r="U41" i="1"/>
  <c r="U72" i="1"/>
  <c r="U48" i="1"/>
  <c r="U61" i="1"/>
  <c r="U53" i="1"/>
  <c r="U79" i="1"/>
  <c r="U50" i="1"/>
  <c r="U58" i="1"/>
  <c r="U69" i="1"/>
  <c r="U63" i="1"/>
  <c r="U64" i="1"/>
  <c r="U35" i="1"/>
  <c r="U43" i="1"/>
  <c r="U67" i="1"/>
  <c r="U80" i="1"/>
  <c r="U71" i="1"/>
  <c r="U34" i="1"/>
  <c r="U77" i="1"/>
  <c r="U89" i="1"/>
  <c r="U91" i="1"/>
  <c r="U73" i="1"/>
  <c r="U23" i="1"/>
  <c r="U87" i="1"/>
  <c r="U98" i="1"/>
  <c r="U101" i="1"/>
  <c r="U83" i="1"/>
  <c r="U95" i="1"/>
  <c r="U26" i="1"/>
  <c r="U28" i="1"/>
  <c r="U29" i="1"/>
  <c r="E118" i="1"/>
  <c r="U32" i="1"/>
  <c r="U42" i="1"/>
  <c r="U54" i="1"/>
  <c r="U92" i="1"/>
  <c r="U30" i="1"/>
  <c r="U52" i="1"/>
  <c r="U22" i="1"/>
  <c r="U44" i="1"/>
  <c r="U49" i="1"/>
  <c r="U62" i="1"/>
  <c r="U36" i="1"/>
  <c r="U45" i="1"/>
  <c r="U46" i="1"/>
  <c r="U60" i="1"/>
  <c r="U70" i="1"/>
  <c r="U94" i="1"/>
  <c r="U93" i="1"/>
  <c r="U57" i="1"/>
  <c r="U88" i="1"/>
  <c r="U81" i="1"/>
  <c r="U37" i="1"/>
  <c r="U65" i="1"/>
  <c r="U66" i="1"/>
  <c r="U96" i="1"/>
  <c r="U90" i="1"/>
  <c r="U31" i="1"/>
  <c r="U85" i="1"/>
  <c r="U76" i="1"/>
  <c r="U25" i="1"/>
  <c r="U99" i="1"/>
  <c r="U21" i="1"/>
  <c r="U55" i="1"/>
  <c r="U86" i="1"/>
  <c r="U33" i="1"/>
  <c r="U27" i="1"/>
  <c r="U24" i="1"/>
  <c r="U84" i="1"/>
  <c r="E86" i="1"/>
  <c r="E293" i="1"/>
  <c r="E182" i="1"/>
  <c r="E188" i="1"/>
  <c r="R13" i="1" l="1"/>
  <c r="R14" i="1"/>
  <c r="R12" i="1"/>
  <c r="R10" i="1"/>
  <c r="R11" i="1"/>
  <c r="E169" i="1"/>
  <c r="E170" i="1"/>
  <c r="E171" i="1"/>
  <c r="E172" i="1"/>
  <c r="E173" i="1"/>
  <c r="E174" i="1"/>
  <c r="E175" i="1"/>
  <c r="E176" i="1"/>
  <c r="E178" i="1"/>
  <c r="E179" i="1"/>
  <c r="E177" i="1"/>
  <c r="E180" i="1"/>
  <c r="E181" i="1"/>
  <c r="E183" i="1"/>
  <c r="E89" i="1"/>
  <c r="E88" i="1"/>
  <c r="E67" i="1"/>
  <c r="E64" i="1"/>
  <c r="E45" i="1"/>
  <c r="R15" i="1" l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9" i="1"/>
  <c r="E290" i="1"/>
  <c r="E291" i="1"/>
  <c r="E292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Q534" i="1" l="1"/>
  <c r="Q535" i="1" s="1"/>
  <c r="E208" i="1"/>
  <c r="E164" i="1"/>
  <c r="E166" i="1"/>
  <c r="E99" i="1"/>
  <c r="E96" i="1"/>
  <c r="E90" i="1"/>
  <c r="E87" i="1"/>
  <c r="E54" i="1"/>
  <c r="E52" i="1"/>
  <c r="D535" i="1" l="1"/>
  <c r="D534" i="1"/>
  <c r="E530" i="1"/>
  <c r="E529" i="1"/>
  <c r="E528" i="1"/>
  <c r="E527" i="1"/>
  <c r="E526" i="1"/>
  <c r="E524" i="1"/>
  <c r="E523" i="1"/>
  <c r="E522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0" i="1"/>
  <c r="E489" i="1"/>
  <c r="E488" i="1"/>
  <c r="E487" i="1"/>
  <c r="E486" i="1"/>
  <c r="E485" i="1"/>
  <c r="E483" i="1"/>
  <c r="E482" i="1"/>
  <c r="E481" i="1"/>
  <c r="E480" i="1"/>
  <c r="E479" i="1"/>
  <c r="E478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246" i="1"/>
  <c r="E242" i="1"/>
  <c r="E239" i="1"/>
  <c r="E235" i="1"/>
  <c r="E234" i="1"/>
  <c r="E226" i="1"/>
  <c r="E225" i="1"/>
  <c r="E223" i="1"/>
  <c r="E222" i="1"/>
  <c r="E219" i="1"/>
  <c r="E215" i="1"/>
  <c r="E214" i="1"/>
  <c r="E213" i="1"/>
  <c r="E211" i="1"/>
  <c r="E210" i="1"/>
  <c r="E209" i="1"/>
  <c r="E207" i="1"/>
  <c r="E205" i="1"/>
  <c r="E204" i="1"/>
  <c r="E203" i="1"/>
  <c r="E202" i="1"/>
  <c r="E201" i="1"/>
  <c r="E191" i="1"/>
  <c r="E193" i="1"/>
  <c r="E192" i="1"/>
  <c r="E194" i="1"/>
  <c r="E190" i="1"/>
  <c r="E189" i="1"/>
  <c r="E187" i="1"/>
  <c r="E186" i="1"/>
  <c r="E184" i="1"/>
  <c r="E168" i="1"/>
  <c r="E167" i="1"/>
  <c r="E165" i="1"/>
  <c r="E162" i="1"/>
  <c r="E158" i="1"/>
  <c r="E157" i="1"/>
  <c r="E156" i="1"/>
  <c r="E155" i="1"/>
  <c r="E153" i="1"/>
  <c r="E154" i="1"/>
  <c r="E152" i="1"/>
  <c r="E151" i="1"/>
  <c r="E149" i="1"/>
  <c r="E148" i="1"/>
  <c r="E147" i="1"/>
  <c r="E145" i="1"/>
  <c r="E101" i="1"/>
  <c r="E98" i="1"/>
  <c r="E95" i="1"/>
  <c r="E94" i="1"/>
  <c r="E93" i="1"/>
  <c r="E92" i="1"/>
  <c r="E91" i="1"/>
  <c r="E85" i="1"/>
  <c r="E84" i="1"/>
  <c r="E83" i="1"/>
  <c r="E81" i="1"/>
  <c r="E80" i="1"/>
  <c r="E79" i="1"/>
  <c r="E77" i="1"/>
  <c r="E76" i="1"/>
  <c r="E73" i="1"/>
  <c r="E72" i="1"/>
  <c r="E71" i="1"/>
  <c r="E70" i="1"/>
  <c r="E69" i="1"/>
  <c r="E68" i="1"/>
  <c r="E66" i="1"/>
  <c r="E65" i="1"/>
  <c r="E63" i="1"/>
  <c r="E62" i="1"/>
  <c r="E61" i="1"/>
  <c r="E60" i="1"/>
  <c r="E58" i="1"/>
  <c r="E57" i="1"/>
  <c r="E55" i="1"/>
  <c r="E53" i="1"/>
  <c r="E50" i="1"/>
  <c r="E49" i="1"/>
  <c r="E48" i="1"/>
  <c r="E46" i="1"/>
  <c r="E44" i="1"/>
  <c r="E43" i="1"/>
  <c r="E42" i="1"/>
  <c r="E41" i="1"/>
  <c r="Q14" i="1"/>
  <c r="Q13" i="1"/>
  <c r="Q12" i="1"/>
  <c r="Q11" i="1"/>
  <c r="E265" i="1" l="1"/>
  <c r="Q15" i="1"/>
</calcChain>
</file>

<file path=xl/sharedStrings.xml><?xml version="1.0" encoding="utf-8"?>
<sst xmlns="http://schemas.openxmlformats.org/spreadsheetml/2006/main" count="6547" uniqueCount="1393">
  <si>
    <t xml:space="preserve">Владимирская обл., Киржачский район, дер. Знаменское  </t>
  </si>
  <si>
    <t>Перед оформлением заказа, пожалуйста, ознакомьтесь с условиями работы и подтвердите своё согласие с ними:</t>
  </si>
  <si>
    <t xml:space="preserve"> </t>
  </si>
  <si>
    <r>
      <rPr>
        <b/>
        <sz val="11"/>
        <color rgb="FFFF0000"/>
        <rFont val="Calibri"/>
        <family val="2"/>
        <charset val="204"/>
        <scheme val="minor"/>
      </rPr>
      <t xml:space="preserve">  </t>
    </r>
    <r>
      <rPr>
        <b/>
        <u/>
        <sz val="11"/>
        <color rgb="FFFF0000"/>
        <rFont val="Calibri"/>
        <family val="2"/>
        <charset val="204"/>
        <scheme val="minor"/>
      </rPr>
      <t>&gt;&gt;&gt; Условия работы &lt;&lt;&lt;</t>
    </r>
  </si>
  <si>
    <t>с условиями работы ознакомлен</t>
  </si>
  <si>
    <t>Выдача заказов: с 15 недели 2022</t>
  </si>
  <si>
    <t>кол-во, шт</t>
  </si>
  <si>
    <t>сумма, ₽</t>
  </si>
  <si>
    <t>Общий минимальный заказ: 25 000 ₽</t>
  </si>
  <si>
    <t>Гортензии с ОКС</t>
  </si>
  <si>
    <t>Cистема скидок: при заказе растений от 100 тыс. ₽ -5%</t>
  </si>
  <si>
    <t>Розы с ОКС</t>
  </si>
  <si>
    <t>Предоплата для бронирования: 100%</t>
  </si>
  <si>
    <t>Плодовые с ОКС</t>
  </si>
  <si>
    <t>Тара - бесплатно</t>
  </si>
  <si>
    <t>Саженцы с ОКС по 25 шт</t>
  </si>
  <si>
    <t>Черенок с ОКС</t>
  </si>
  <si>
    <t>Итого</t>
  </si>
  <si>
    <t>Доступно к заказу</t>
  </si>
  <si>
    <t>Артикул</t>
  </si>
  <si>
    <t>Род, вид лат.</t>
  </si>
  <si>
    <t>Род, вид рус.</t>
  </si>
  <si>
    <t>Сорт</t>
  </si>
  <si>
    <t>Страна производства</t>
  </si>
  <si>
    <t>Цена, ₽</t>
  </si>
  <si>
    <t>Кратность заказа</t>
  </si>
  <si>
    <t>Заказ, шт</t>
  </si>
  <si>
    <t xml:space="preserve">Сумма, ₽ </t>
  </si>
  <si>
    <t>Срок цветения</t>
  </si>
  <si>
    <t>Цвет</t>
  </si>
  <si>
    <t>Описание</t>
  </si>
  <si>
    <t>46-38-3212</t>
  </si>
  <si>
    <t>фото</t>
  </si>
  <si>
    <t>Hydrangea arborescens</t>
  </si>
  <si>
    <t>Гортензия древовидная</t>
  </si>
  <si>
    <t>Annabelle</t>
  </si>
  <si>
    <t>1-2 ветки</t>
  </si>
  <si>
    <t>*</t>
  </si>
  <si>
    <t>RUS</t>
  </si>
  <si>
    <t>июль…авг</t>
  </si>
  <si>
    <t>белый</t>
  </si>
  <si>
    <t>Гортензия представляет собой красивый кустарник с крупными шаровидными соцветиями. Начинает цвести в год посадки. Ежегодный прирост в высоту и ширину до 20 см. Продолжительность жизни 50 лет</t>
  </si>
  <si>
    <t>87-14-1702</t>
  </si>
  <si>
    <t>1 ветка</t>
  </si>
  <si>
    <t>NL</t>
  </si>
  <si>
    <t>87-41-0004</t>
  </si>
  <si>
    <t>Hydrangea paniculata</t>
  </si>
  <si>
    <t>Гортензия метельчатая</t>
  </si>
  <si>
    <t>Angels Blush</t>
  </si>
  <si>
    <t>4-6 веток</t>
  </si>
  <si>
    <t>июль…сен</t>
  </si>
  <si>
    <t xml:space="preserve">белый/розовый/красный </t>
  </si>
  <si>
    <t>Гортензия цветет обильно и продолжительно. Цветет сначал быелыми, затем розовыми цветками, которые к осени становятся тено-красными. Любит тень или полутень.</t>
  </si>
  <si>
    <t>30-02-0019</t>
  </si>
  <si>
    <t>2-3 ветки</t>
  </si>
  <si>
    <t>FR</t>
  </si>
  <si>
    <t>87-53-0095</t>
  </si>
  <si>
    <t>Baby Lace</t>
  </si>
  <si>
    <t>бело-розовый</t>
  </si>
  <si>
    <t>Гортензия с белыми цветками, которые розовеют осенью. Побеги сильные, листья темно-зеленые. Место солнечное или полу-тенистое.</t>
  </si>
  <si>
    <t>87-99-0010</t>
  </si>
  <si>
    <t>Bee Happy</t>
  </si>
  <si>
    <t>30-02-0065</t>
  </si>
  <si>
    <t>Brussels Lace</t>
  </si>
  <si>
    <t>июнь…сен</t>
  </si>
  <si>
    <t>белый-розовый</t>
  </si>
  <si>
    <t>Гортензия белого цвета с кремовым оттенком, к осени розовеет. Соцветие метелка конической формы. Листья большие, темно-зеленые. Неприхотливый, зимостойкий сорт.</t>
  </si>
  <si>
    <t>87-53-0090</t>
  </si>
  <si>
    <t>Candlelight</t>
  </si>
  <si>
    <t>июль…окт</t>
  </si>
  <si>
    <t>желто-зеленый/кремовый/красный</t>
  </si>
  <si>
    <t>Гортензия с округлой, густой кроной, соцветия конической формы состоят из нескольких типов цветков (мелких, крупных, стерильных). К осени цвет становится ярко-красным. Награждена серебряной медалью на всемирной цветочной выставке.</t>
  </si>
  <si>
    <t>87-53-0082</t>
  </si>
  <si>
    <t>87-99-0091</t>
  </si>
  <si>
    <t>80 см штамб без кроны</t>
  </si>
  <si>
    <t>46-38-3647</t>
  </si>
  <si>
    <t>Confetti</t>
  </si>
  <si>
    <t>3-4 ветки</t>
  </si>
  <si>
    <t>кремово-белый/нежно-розовый</t>
  </si>
  <si>
    <t>Гортензия с ажурными коническими соцветиями, листья овальные, с заостренной вершиной и ярким, выделяющимся жилкованием, темно-зеленые.</t>
  </si>
  <si>
    <t>46-38-10435</t>
  </si>
  <si>
    <t>Dharuma</t>
  </si>
  <si>
    <t>июль..сент</t>
  </si>
  <si>
    <t>кремовый/темно-розовый</t>
  </si>
  <si>
    <t>Гортензия с прочными побегами темно-красного цвета, листья продолговатые, яйцеобразной формы. В начале своего цветения цвет кремовый, по мере роста  становится темно-розовым.</t>
  </si>
  <si>
    <t>87-90-0009</t>
  </si>
  <si>
    <t>Diamant Rouge</t>
  </si>
  <si>
    <t>белый/розовый/малиновый</t>
  </si>
  <si>
    <t>Гортензия с красивым и компактным кустом. Обладательница множетсва наград и медалей. Название переводится как "красный бриллиант". Меняет цвет до розового и позже малинового. Листья сочно-зеленого цвета до оранжево-красного.</t>
  </si>
  <si>
    <t>46-38-10151</t>
  </si>
  <si>
    <t>Diamantino</t>
  </si>
  <si>
    <t>желто-зеленый/белый/нежно-розовый</t>
  </si>
  <si>
    <t>Гортензия пышноцветущая. В начале цветения имеет желто-зеленую окраску, затем белую и к концу цветения светло-розовую.</t>
  </si>
  <si>
    <t>87-53-0094</t>
  </si>
  <si>
    <t>Early Harry</t>
  </si>
  <si>
    <t>бело-кремовый...розово-фиолетовый</t>
  </si>
  <si>
    <t>Сорт сохраняющий эффектный вид на протяжении всего сезона. Крепкие, прочные побеги фиолетового цвета образуют куст с вертикальной, слегка раскидистой кроной. Соцветие- широкая, немного сплющенная метелка округло-конусовидной формы из стерильных и фертильных цветков. В начале цветения соцветия -бело-кремовые, со временем становятся розово-фиолетовыми. Осенью розово-красные стерильные цветки красиво контрастируют с фиолетовыми фертильными. Также примечателен лимонно-медной окраской листвы к осени. Обильное цветение начинается довольно рано и длится с начала июня до конца августа/начала сентября. Неприхотливый устойчивый сорт, выдерживающий без укрытия даже очень суровые зимы.</t>
  </si>
  <si>
    <t>87-53-0081</t>
  </si>
  <si>
    <t>46-38-10155</t>
  </si>
  <si>
    <t>Kyushu</t>
  </si>
  <si>
    <t>Гортензия с прекрасными белыми цветками и раскидистой кроной. Отцветая, приобретает розовый оттенок. Имеет аромат.</t>
  </si>
  <si>
    <t>46-38-10439</t>
  </si>
  <si>
    <t>Levana</t>
  </si>
  <si>
    <t>5-6 веток</t>
  </si>
  <si>
    <t>белый-молочно-кремовый</t>
  </si>
  <si>
    <t>Гортензия с пьянящим медовым ароматом и крупными соцветиями до 50 см. В момент распускания цвет белый, затем меняется на кремовый.</t>
  </si>
  <si>
    <t>46-38-10440</t>
  </si>
  <si>
    <t>46-38-10617</t>
  </si>
  <si>
    <t>Limelight</t>
  </si>
  <si>
    <t>зеленый/белый/розовый</t>
  </si>
  <si>
    <t>Гортензия является цветущим, листопадным кустарником. Имеет раскидистую форму, во время цветения не требует подвязки и опоры.</t>
  </si>
  <si>
    <t>46-38-10438</t>
  </si>
  <si>
    <t>87-14-1455</t>
  </si>
  <si>
    <t>87-53-0091</t>
  </si>
  <si>
    <t>87-53-0004</t>
  </si>
  <si>
    <t>87-99-0082</t>
  </si>
  <si>
    <t>зеленый...белый...розовый</t>
  </si>
  <si>
    <t>87-99-0019</t>
  </si>
  <si>
    <t>Little Fresco (Little Fraise)</t>
  </si>
  <si>
    <t>июль..окт</t>
  </si>
  <si>
    <t>белый/зеленый/розовый</t>
  </si>
  <si>
    <t>Гортензия комактная, карликовая. Цветет очень красиво и также красиво увядает. В самом начале цветения окраска соцветий темно-зеленая, затем лимонно-кремовая и при отцветании имеет белоснежную окраску, которая превращается в розовую.</t>
  </si>
  <si>
    <t>87-41-0123</t>
  </si>
  <si>
    <t>светло-зеленый/кремовый/розовый</t>
  </si>
  <si>
    <t>Гортензия в период цветения смотрится одним огромынм кустом зеленовато-белого цвета. Цветение обильное. Рекомендуется для бордюрных изгородей и небольших садов.</t>
  </si>
  <si>
    <t>87-99-0053</t>
  </si>
  <si>
    <t>Little Spooky</t>
  </si>
  <si>
    <t>белый/зеленый</t>
  </si>
  <si>
    <t>Гортензия с бело-зеленоватыми пышными цветами. В высота максимум вырастает до 50 см. Благодаря своему комактному размеру, ее можно выращивать как в горшках, так и в садах.</t>
  </si>
  <si>
    <t>87-67-0018</t>
  </si>
  <si>
    <t>Magical Andes</t>
  </si>
  <si>
    <t>зеленоватый/белый розовый</t>
  </si>
  <si>
    <t>Гортензия карликовая, собрана в пирамидальные соцветия-метелки, при распускании становится зеленоватой, постепенно белеет,затем розовеет.</t>
  </si>
  <si>
    <t>87-67-0024</t>
  </si>
  <si>
    <t>Magical Candle</t>
  </si>
  <si>
    <t>авг…сен</t>
  </si>
  <si>
    <t>белый/розовый</t>
  </si>
  <si>
    <t>Гортензия Magical Candle в переводе на русский язык "волшебная свеча". Необыкновенно красивый сорт. Окрас от нежно-кремового до малинового ближе к осени.</t>
  </si>
  <si>
    <t>87-67-0021</t>
  </si>
  <si>
    <t>Magical Lime Sparkle</t>
  </si>
  <si>
    <t>белый…лимонный…красно-фиолетовый</t>
  </si>
  <si>
    <t>Новый сорт, похожий на Skyfall. Один из родителей сорт метельчатой гортензии – Phantom. Пока достаточно редкий в коллекциях. Побеги крепкие, вертикальные. Соцветия плотные, длиной 10-15 см. Цветки звездчатой формы, с удлиненными лепестками белого, затем лаймового цвета, в конце цветения приобретает красно-фиолетовый оттенок. Гортензия светолюбива, но хорошо растет и в полутени. Зимостойкость высокая, но молодые растения лучше на зиму укрывать.</t>
  </si>
  <si>
    <t>87-67-0017</t>
  </si>
  <si>
    <t>Magical Moonlight</t>
  </si>
  <si>
    <t>бело-зеленый</t>
  </si>
  <si>
    <t>Гортензия с ажурной кроной. Цветовая гамма зависит от того места, где она произрастает. В тени она кремово-зеленая..</t>
  </si>
  <si>
    <t>87-67-0014</t>
  </si>
  <si>
    <t>Magical Sweet Summer</t>
  </si>
  <si>
    <t>Гортензия Magical Sweet Summer в переводе с английского "Волшебное Сладкое Лето". В раскрывающихся бутонах имеет зеленый оттенок, по мере роста, цветки становятся белыми. Сорт светолюбивый.</t>
  </si>
  <si>
    <t>87-41-0026</t>
  </si>
  <si>
    <t>46-38-10162</t>
  </si>
  <si>
    <t>Pastelgreen</t>
  </si>
  <si>
    <t>белый/кремовый/бледно-зелёный/фисташково-зелёный/розовый/малиново-розовый</t>
  </si>
  <si>
    <t>Гортензия с крупными, пышными соцветиями. Соцветия выглядят пастельными, постоянно меняя оттенки по мере цветения, в результате получается гармоничное сочетание белого, кремового, бледно-зелёного, фисташково-зелёного, розового, малиново-розового.</t>
  </si>
  <si>
    <t>46-02-2012</t>
  </si>
  <si>
    <t>Perle d`Automne</t>
  </si>
  <si>
    <t>белый…розоватый</t>
  </si>
  <si>
    <t xml:space="preserve">Гортензия с ажурными соцветиями цвета слоновой кости. Цветы сначала белые, позже приобретают нежный жемчужно-розовый цвет. Особенность сорта - красочная осенняя окраска листьев (в оранжевых тонах). </t>
  </si>
  <si>
    <t>87-99-0083</t>
  </si>
  <si>
    <t>Phantom</t>
  </si>
  <si>
    <t>кремовый/светло-розовый</t>
  </si>
  <si>
    <t>Гортензия совершенно не имеет аромата. Цветет обильно и красочно. Соцветия крупные, пирамидальной формы.</t>
  </si>
  <si>
    <t>30-02-0002</t>
  </si>
  <si>
    <t>Pink Diamond</t>
  </si>
  <si>
    <t>белый/розовый/красный</t>
  </si>
  <si>
    <t>Гортензия в переводе с английского языка "розовый бриллиант". Сорт очен любим цветоводами и ландшафтными дизайнерами. Соцветия крупные, белые. К концу сезона становятся красными.</t>
  </si>
  <si>
    <t>30-02-0001</t>
  </si>
  <si>
    <t>87-99-0061</t>
  </si>
  <si>
    <t>Pink Lady</t>
  </si>
  <si>
    <t>Гортензия конусовидной формы, с соцветиями нежно-розового цвета. Побеги сильные, коричневого цвета, меняющие окраску на красный. Очень длительный срок цветения. Есть приятный, ненавязчивый запах.</t>
  </si>
  <si>
    <t>87-41-0089</t>
  </si>
  <si>
    <t>Pinky Promise</t>
  </si>
  <si>
    <t>белый/темно-розовый</t>
  </si>
  <si>
    <t>Гортензия компактных размеров, расцветка меняется весь сезон от белого до темно-розового. Соцветия пирамидальной формы, плотные, среднего размера.</t>
  </si>
  <si>
    <t>87-99-0029</t>
  </si>
  <si>
    <t>Pinky Winky</t>
  </si>
  <si>
    <t>Гортензия имеет бело-розовые цветки, кторые меняются на насыщенно-розовые. Осенью листва преобретает красный оттенок, это придает особый шарм растению.</t>
  </si>
  <si>
    <t>46-38-10169</t>
  </si>
  <si>
    <t>Polar Bear</t>
  </si>
  <si>
    <t>зеленый/кремовый/розовый</t>
  </si>
  <si>
    <t>Гортензия в перерводе с английского "полярный медведь". Это крупный и раскидистый кустарник, с массивными соцветиями до 40 см. Вначале цветения имеет окрас лайма, затем она белеет и коконцу сезона становится розовой.</t>
  </si>
  <si>
    <t>87-90-0007</t>
  </si>
  <si>
    <t>46-02-2014</t>
  </si>
  <si>
    <t>Royal Flower</t>
  </si>
  <si>
    <t>Гортензия обильного цветения с большими соцветимяи. Распускается белыми цветами, в конце сезона становится розовой. Ветки без проблем держат крупные соцветия.</t>
  </si>
  <si>
    <t>30-02-0045</t>
  </si>
  <si>
    <t>Selection</t>
  </si>
  <si>
    <t>фисташковый/белый/розовый</t>
  </si>
  <si>
    <t>Гортензия с мощными и сильными побегами. Стебли красно-коричневого цвета. Соцветия очень плотные белого цвета, к концу цветения становятся розоватыми.</t>
  </si>
  <si>
    <t>46-38-10175</t>
  </si>
  <si>
    <t>Silver Dollar</t>
  </si>
  <si>
    <t>Гортензия в переводе с английского "серебряный доллар". Очень пышная, с раскидистыми ветвями. Подвязывать данный сорт нет необходимости. Ао форме белые соцветия напоминают пирамидки.</t>
  </si>
  <si>
    <t>87-53-0093</t>
  </si>
  <si>
    <t>46-38-10185</t>
  </si>
  <si>
    <t>Tardiva</t>
  </si>
  <si>
    <t>бело-кремовый...розовый</t>
  </si>
  <si>
    <t>Высокодекоративный сорт. Цветки кремово-белые, при отцветании розовые, собраны в крупные соцветия длиной 30 см, цветёт обильно в июле-сентябре на побегах текущего года, срезанные соцветия используются как сухоцветы, требует плодородной, влажной кислой почвы и полутенистого места, эффектна в групповых посадках. Зимостойка.</t>
  </si>
  <si>
    <t>46-38-10186</t>
  </si>
  <si>
    <t>87-53-0085</t>
  </si>
  <si>
    <t>46-38-10187</t>
  </si>
  <si>
    <r>
      <t>3-4 ветки</t>
    </r>
    <r>
      <rPr>
        <b/>
        <i/>
        <sz val="10"/>
        <color rgb="FFFF0000"/>
        <rFont val="Arial"/>
        <family val="2"/>
        <charset val="204"/>
      </rPr>
      <t/>
    </r>
  </si>
  <si>
    <t xml:space="preserve">Гортензия отличается от других неповторимостью  цветов, которые  собраны в соцветия напоминающие форму щитков, шаров или метёлок. Лепестки окрашены в белые цвета, но могут иметь, розовые фиолетовые и зелёные оттенки. Листья крупные, насыщенного зеленого цвета. </t>
  </si>
  <si>
    <t>46-38-10188</t>
  </si>
  <si>
    <t>Unique</t>
  </si>
  <si>
    <t>46-38-10406</t>
  </si>
  <si>
    <t>46-38-10395</t>
  </si>
  <si>
    <t>Vanille Fraise</t>
  </si>
  <si>
    <t>Гортензия имеет соцветия пирамидальной формы, бело-розового окраса. К концу цветения становятся бордово-красными. Кустарник мощный и раскидистый. Цветси начинает в год высадки.</t>
  </si>
  <si>
    <t>87-53-0096</t>
  </si>
  <si>
    <t>87-99-0034</t>
  </si>
  <si>
    <t>Whitelight</t>
  </si>
  <si>
    <t>лимонный…кремовый…белый…бело-розовый</t>
  </si>
  <si>
    <t>Компактный выразительный сорт, легко растет, хорошо ветвится и имеет темно-зеленые листья, которые красиво контрастируют с белыми цветами. Первоначально цветы имеют лимонный цвет, до превращения в кремовый, далее переходят к белому, осенью цветы становятся светло-розовыми. Куст вырастает до максимальной высоты около 1 метра. Идеален для использования на террасе, патио, балконах.</t>
  </si>
  <si>
    <t>46-38-10192</t>
  </si>
  <si>
    <t>Гортензия часто используется в ландшафтном дизайне. Растение неприхотливое и иметт шикарный вид. Соцветия окрашены в белый цвет, затем в розовый и в конце цветения становится малиновым.</t>
  </si>
  <si>
    <t>87-99-0073</t>
  </si>
  <si>
    <t>Hydrangea serrata</t>
  </si>
  <si>
    <t>Гортензия пильчатая</t>
  </si>
  <si>
    <t>Blue Bird</t>
  </si>
  <si>
    <t>фиолетовой-синий/голубой/лиловый</t>
  </si>
  <si>
    <t>Гортензия с красивыми и крупными соцветиями, меняют окрас в течение всего периода цветения. Имеют несколько оттенков. Более насыщенный цвет у серединных соцветий – розово-пурпурный с голубыми тычинками. Большие соцветия по краям окрашены от нежно-розового, светло-лилового до ярко-синего, фиолетового</t>
  </si>
  <si>
    <t>46-122-0027</t>
  </si>
  <si>
    <t>Rose english</t>
  </si>
  <si>
    <t>Роза английскaя</t>
  </si>
  <si>
    <t xml:space="preserve">Abraham Dharby  </t>
  </si>
  <si>
    <t>привитая</t>
  </si>
  <si>
    <t>розово-абрикосовый</t>
  </si>
  <si>
    <t>46-122-0036</t>
  </si>
  <si>
    <t xml:space="preserve">Alan Titchmarsh  </t>
  </si>
  <si>
    <t>нежно-розовый</t>
  </si>
  <si>
    <t>54-08-0451</t>
  </si>
  <si>
    <t>Bathsheba</t>
  </si>
  <si>
    <t>привитая, лицензия David Austin</t>
  </si>
  <si>
    <t>Абрикосовый</t>
  </si>
  <si>
    <t>В аромате ноты мирры и оттенком меда</t>
  </si>
  <si>
    <t>46-122-0035</t>
  </si>
  <si>
    <t xml:space="preserve">Benjamin Britten  </t>
  </si>
  <si>
    <t>пурпурно-красный</t>
  </si>
  <si>
    <t>54-08-0443</t>
  </si>
  <si>
    <t>Boscobel</t>
  </si>
  <si>
    <t>Коралловый</t>
  </si>
  <si>
    <t>В аромате ноты бузины, миндаля и груши</t>
  </si>
  <si>
    <t>46-122-0031</t>
  </si>
  <si>
    <t xml:space="preserve">Charles Austin  </t>
  </si>
  <si>
    <t>абрикосово-розовый</t>
  </si>
  <si>
    <t>46-122-0048</t>
  </si>
  <si>
    <t xml:space="preserve">Charles Darwin  </t>
  </si>
  <si>
    <t>желто-оранжевый</t>
  </si>
  <si>
    <t>46-122-0030</t>
  </si>
  <si>
    <t xml:space="preserve">Christina  </t>
  </si>
  <si>
    <t>54-08-0452</t>
  </si>
  <si>
    <t>Darcey Bussell</t>
  </si>
  <si>
    <t>Красный</t>
  </si>
  <si>
    <t>В аромате фруктовые ноты</t>
  </si>
  <si>
    <t>46-122-0054</t>
  </si>
  <si>
    <t>Emanuel (Crocus rose)</t>
  </si>
  <si>
    <t>нежно-желтый, белый, кремовый</t>
  </si>
  <si>
    <t>46-122-0028</t>
  </si>
  <si>
    <t xml:space="preserve">Falstaff  </t>
  </si>
  <si>
    <t>пурпурный</t>
  </si>
  <si>
    <t>54-08-0453</t>
  </si>
  <si>
    <t>Gertrude Jekyll</t>
  </si>
  <si>
    <t>Розовый</t>
  </si>
  <si>
    <t>Сильный аромат розового масла</t>
  </si>
  <si>
    <t>46-122-0040</t>
  </si>
  <si>
    <t xml:space="preserve">Golden Celebration  </t>
  </si>
  <si>
    <t>медно-желтый</t>
  </si>
  <si>
    <t>86-01-0075</t>
  </si>
  <si>
    <t>Graham Thomas</t>
  </si>
  <si>
    <t>SRB</t>
  </si>
  <si>
    <t>ярко-желтый</t>
  </si>
  <si>
    <t>46-122-0042</t>
  </si>
  <si>
    <t xml:space="preserve">Graham Thomas  </t>
  </si>
  <si>
    <t>54-08-0454</t>
  </si>
  <si>
    <t>Harlow Carr</t>
  </si>
  <si>
    <t>В аромате ноты цветущего старинного розового сада</t>
  </si>
  <si>
    <t>46-122-0034</t>
  </si>
  <si>
    <t xml:space="preserve">Heritage  </t>
  </si>
  <si>
    <t>46-122-0038</t>
  </si>
  <si>
    <t xml:space="preserve">L.D.Braithwaite  </t>
  </si>
  <si>
    <t>малиново-красный</t>
  </si>
  <si>
    <t>46-122-0041</t>
  </si>
  <si>
    <t xml:space="preserve">Mary Rose  </t>
  </si>
  <si>
    <t>54-08-0446</t>
  </si>
  <si>
    <t>Princess Ann</t>
  </si>
  <si>
    <t>В аромате ноты крепкого чая</t>
  </si>
  <si>
    <t>54-08-0448</t>
  </si>
  <si>
    <t>The Pilgrim 1991</t>
  </si>
  <si>
    <t>Желтый</t>
  </si>
  <si>
    <t>54-08-0447</t>
  </si>
  <si>
    <t>Scepter d Isle</t>
  </si>
  <si>
    <t>Светло-розовый</t>
  </si>
  <si>
    <t>В аромате ноты мирры</t>
  </si>
  <si>
    <t>46-122-0029</t>
  </si>
  <si>
    <t xml:space="preserve">Sir John Betjeman  </t>
  </si>
  <si>
    <t>малиновый</t>
  </si>
  <si>
    <t>46-122-0044</t>
  </si>
  <si>
    <t xml:space="preserve">Spirit of Freedom  </t>
  </si>
  <si>
    <t>86-01-0258</t>
  </si>
  <si>
    <t>Old Tamora</t>
  </si>
  <si>
    <t>абрикосовый</t>
  </si>
  <si>
    <t>46-122-0033</t>
  </si>
  <si>
    <t xml:space="preserve">Teasing Georgia  </t>
  </si>
  <si>
    <t>46-122-0045</t>
  </si>
  <si>
    <t xml:space="preserve">Tess of the D'urbervilles   </t>
  </si>
  <si>
    <t>46-122-0046</t>
  </si>
  <si>
    <t xml:space="preserve">The Alnwick Rose  </t>
  </si>
  <si>
    <t>86-01-0259</t>
  </si>
  <si>
    <t>The Pilgrim</t>
  </si>
  <si>
    <t>желтый</t>
  </si>
  <si>
    <t>54-08-0449</t>
  </si>
  <si>
    <t>Thomas A. Beckett</t>
  </si>
  <si>
    <t>Малиновый</t>
  </si>
  <si>
    <t>В аромате ноты старой розы и лимонной цедры</t>
  </si>
  <si>
    <t>54-08-0450</t>
  </si>
  <si>
    <t>Vanessa Bell</t>
  </si>
  <si>
    <t>В аромате ноты зеленого чая с лимоном и медом</t>
  </si>
  <si>
    <t>46-122-0039</t>
  </si>
  <si>
    <t xml:space="preserve">William Shakespeare  </t>
  </si>
  <si>
    <t>46-122-0050</t>
  </si>
  <si>
    <t xml:space="preserve">Winchester Cathedral  </t>
  </si>
  <si>
    <t>46-122-0047</t>
  </si>
  <si>
    <t xml:space="preserve">Wisley 2008  </t>
  </si>
  <si>
    <t>54-08-0177</t>
  </si>
  <si>
    <t>Rose bourbon</t>
  </si>
  <si>
    <t>Роза бурбонская</t>
  </si>
  <si>
    <t>La Reine Victoria</t>
  </si>
  <si>
    <t>BEL</t>
  </si>
  <si>
    <t>розовый</t>
  </si>
  <si>
    <t>54-08-0178</t>
  </si>
  <si>
    <t>Mme. Isaac Pereire</t>
  </si>
  <si>
    <t>54-08-0179</t>
  </si>
  <si>
    <t>Mme. Pierre Oger</t>
  </si>
  <si>
    <t>86-01-0121</t>
  </si>
  <si>
    <t>Rose grandiflora</t>
  </si>
  <si>
    <t>Роза грандифлорa</t>
  </si>
  <si>
    <t>Rosenstadt Freising</t>
  </si>
  <si>
    <t>кремово-белый с красными мазками</t>
  </si>
  <si>
    <t>86-01-0247</t>
  </si>
  <si>
    <t>Schneewittchen</t>
  </si>
  <si>
    <t>86-01-0254</t>
  </si>
  <si>
    <t>Tequila</t>
  </si>
  <si>
    <t>привитая, лицензия Meilland</t>
  </si>
  <si>
    <t>86-01-0248</t>
  </si>
  <si>
    <t>The Queen Elizabeth</t>
  </si>
  <si>
    <t>54-08-0002</t>
  </si>
  <si>
    <t xml:space="preserve">Rose canadian </t>
  </si>
  <si>
    <t>Роза канадская</t>
  </si>
  <si>
    <t>Captain Samuel Holland</t>
  </si>
  <si>
    <t>к/собств.</t>
  </si>
  <si>
    <t>красный</t>
  </si>
  <si>
    <t>54-08-0004</t>
  </si>
  <si>
    <t>Charles Albanel</t>
  </si>
  <si>
    <t>54-08-0046</t>
  </si>
  <si>
    <t>De Montarville</t>
  </si>
  <si>
    <t>54-08-0009</t>
  </si>
  <si>
    <t>George Vancouver</t>
  </si>
  <si>
    <t>54-08-0048</t>
  </si>
  <si>
    <t>Haidée</t>
  </si>
  <si>
    <t>54-08-0011</t>
  </si>
  <si>
    <t>Henry Kelsey</t>
  </si>
  <si>
    <t>54-08-0012</t>
  </si>
  <si>
    <t>Hope for Humanity</t>
  </si>
  <si>
    <t>54-08-0083</t>
  </si>
  <si>
    <t>Kakwa</t>
  </si>
  <si>
    <t>54-08-0019</t>
  </si>
  <si>
    <t>Lambert Closse</t>
  </si>
  <si>
    <t>54-08-0020</t>
  </si>
  <si>
    <t>Louis Riel</t>
  </si>
  <si>
    <t>54-08-0023</t>
  </si>
  <si>
    <t>Martin Frobisher</t>
  </si>
  <si>
    <t>54-08-0058</t>
  </si>
  <si>
    <t>54-08-0087</t>
  </si>
  <si>
    <t>Morden Amorette</t>
  </si>
  <si>
    <t>54-08-0026</t>
  </si>
  <si>
    <t>Morden Centennial</t>
  </si>
  <si>
    <t>54-08-0061</t>
  </si>
  <si>
    <t>Morden Ruby</t>
  </si>
  <si>
    <t>54-08-0065</t>
  </si>
  <si>
    <t>Prairie Joy</t>
  </si>
  <si>
    <t>54-08-0037</t>
  </si>
  <si>
    <t>Therese Bugnet</t>
  </si>
  <si>
    <t>54-08-0038</t>
  </si>
  <si>
    <t>Wasagaming</t>
  </si>
  <si>
    <t>54-08-0039</t>
  </si>
  <si>
    <t>William Baffin</t>
  </si>
  <si>
    <t>54-08-0041</t>
  </si>
  <si>
    <t>Winnipeg Parks</t>
  </si>
  <si>
    <t>54-08-0040</t>
  </si>
  <si>
    <t>William Booth</t>
  </si>
  <si>
    <t>54-08-0071</t>
  </si>
  <si>
    <t>54-08-0070</t>
  </si>
  <si>
    <t>86-01-0236</t>
  </si>
  <si>
    <t>Rose climbing</t>
  </si>
  <si>
    <t>Роза плетистая</t>
  </si>
  <si>
    <t>Cocktail</t>
  </si>
  <si>
    <t>малиновый с желтым глазком</t>
  </si>
  <si>
    <t>86-01-0091</t>
  </si>
  <si>
    <t>Decor</t>
  </si>
  <si>
    <t>насыщенно-розовый</t>
  </si>
  <si>
    <t>86-01-0100</t>
  </si>
  <si>
    <t>Eric Tabarly</t>
  </si>
  <si>
    <t xml:space="preserve">малиновый </t>
  </si>
  <si>
    <t>86-01-0067</t>
  </si>
  <si>
    <t>Laguna</t>
  </si>
  <si>
    <t xml:space="preserve">темно-розовый </t>
  </si>
  <si>
    <t>86-01-0120</t>
  </si>
  <si>
    <t>Uetersener Klosterrose</t>
  </si>
  <si>
    <t>кремово-белый</t>
  </si>
  <si>
    <t>86-01-0136</t>
  </si>
  <si>
    <t>Veilchenblau</t>
  </si>
  <si>
    <t>лилово-фиолетовый</t>
  </si>
  <si>
    <t>54-08-0153</t>
  </si>
  <si>
    <t>Rose remontant</t>
  </si>
  <si>
    <t>Роза повторноцветущая</t>
  </si>
  <si>
    <t>Ferdinand Pichard</t>
  </si>
  <si>
    <t>54-08-0155</t>
  </si>
  <si>
    <t>Souvenir du Dr. Jamain</t>
  </si>
  <si>
    <t>86-01-0278</t>
  </si>
  <si>
    <t>Rose groundcover</t>
  </si>
  <si>
    <t>Роза почвопокровная</t>
  </si>
  <si>
    <t>Red Swany</t>
  </si>
  <si>
    <t>привитая, штамб PA90-110</t>
  </si>
  <si>
    <t>86-01-0069</t>
  </si>
  <si>
    <t>The Fairy</t>
  </si>
  <si>
    <t>86-01-0296</t>
  </si>
  <si>
    <t>86-01-0243</t>
  </si>
  <si>
    <t>Tisa</t>
  </si>
  <si>
    <t>бордовый</t>
  </si>
  <si>
    <t>86-01-0191</t>
  </si>
  <si>
    <t xml:space="preserve">Rose floribunda </t>
  </si>
  <si>
    <t>Роза флорибунда</t>
  </si>
  <si>
    <t>Charles Aznavour</t>
  </si>
  <si>
    <t>розоватый с кремово белым</t>
  </si>
  <si>
    <t>86-01-0005</t>
  </si>
  <si>
    <t xml:space="preserve">Charles Aznavour </t>
  </si>
  <si>
    <t>86-01-0196</t>
  </si>
  <si>
    <t>Comtesse du Barry</t>
  </si>
  <si>
    <t>86-01-0148</t>
  </si>
  <si>
    <t>Diadem Magenta</t>
  </si>
  <si>
    <t>86-01-0269</t>
  </si>
  <si>
    <t>Golden Weding</t>
  </si>
  <si>
    <t>86-01-0016</t>
  </si>
  <si>
    <t>Lavaglut</t>
  </si>
  <si>
    <t>86-01-0212</t>
  </si>
  <si>
    <t>Mariatheresia</t>
  </si>
  <si>
    <t>86-01-0097</t>
  </si>
  <si>
    <t>Mona Lisa</t>
  </si>
  <si>
    <t>темно-красный</t>
  </si>
  <si>
    <t>86-01-0019</t>
  </si>
  <si>
    <t>Niccolo Paganini</t>
  </si>
  <si>
    <t>86-01-0211</t>
  </si>
  <si>
    <t>Nicolas Hulot</t>
  </si>
  <si>
    <t>ярко желтый</t>
  </si>
  <si>
    <t>86-01-0060</t>
  </si>
  <si>
    <t xml:space="preserve">Tiara </t>
  </si>
  <si>
    <t>лиловый</t>
  </si>
  <si>
    <t>54-08-0157</t>
  </si>
  <si>
    <t>Rose centifolia</t>
  </si>
  <si>
    <t>Роза центифольная</t>
  </si>
  <si>
    <t>Centifolia Muscosa</t>
  </si>
  <si>
    <t>54-08-0158</t>
  </si>
  <si>
    <t>Nuits de Young</t>
  </si>
  <si>
    <t>54-08-0159</t>
  </si>
  <si>
    <t>William Lobb</t>
  </si>
  <si>
    <t>фиолетовый</t>
  </si>
  <si>
    <t>86-01-0087</t>
  </si>
  <si>
    <t>Rose hybrid tea</t>
  </si>
  <si>
    <t>Роза чайно-гибридная</t>
  </si>
  <si>
    <t>Empress Farah</t>
  </si>
  <si>
    <t>бело-кремовый, биколор</t>
  </si>
  <si>
    <t>86-01-0268</t>
  </si>
  <si>
    <t>Kerio</t>
  </si>
  <si>
    <t>86-01-0145</t>
  </si>
  <si>
    <t>Kronborg</t>
  </si>
  <si>
    <t>оранжево-красный</t>
  </si>
  <si>
    <t>86-01-0182</t>
  </si>
  <si>
    <t>Maria Callas</t>
  </si>
  <si>
    <t>86-01-0088</t>
  </si>
  <si>
    <t>Orient Express</t>
  </si>
  <si>
    <t>розово-желтая, биколор</t>
  </si>
  <si>
    <t>86-01-0267</t>
  </si>
  <si>
    <t>Rose shrub</t>
  </si>
  <si>
    <t>Роза шраб</t>
  </si>
  <si>
    <t>Red Iceberg</t>
  </si>
  <si>
    <t>46-216-0140</t>
  </si>
  <si>
    <t>Prunus</t>
  </si>
  <si>
    <t>Абрикос</t>
  </si>
  <si>
    <t>Жердель</t>
  </si>
  <si>
    <t>однолетний саженец</t>
  </si>
  <si>
    <t>46-216-0143</t>
  </si>
  <si>
    <t>Орловчанин</t>
  </si>
  <si>
    <t>46-216-0141</t>
  </si>
  <si>
    <t>Цезарь</t>
  </si>
  <si>
    <t>46-216-0146</t>
  </si>
  <si>
    <t>Алыча/Русская слива</t>
  </si>
  <si>
    <t>Гек</t>
  </si>
  <si>
    <t>46-216-0132</t>
  </si>
  <si>
    <t>Вишня</t>
  </si>
  <si>
    <t>Лебедянская</t>
  </si>
  <si>
    <t>46-216-0018</t>
  </si>
  <si>
    <t>Pyrus</t>
  </si>
  <si>
    <t>Груша</t>
  </si>
  <si>
    <t>Аллегро</t>
  </si>
  <si>
    <t>46-216-0154</t>
  </si>
  <si>
    <t>Скороспелка из Мичуринска</t>
  </si>
  <si>
    <t>46-216-0157</t>
  </si>
  <si>
    <t>Duk</t>
  </si>
  <si>
    <t>Дюк</t>
  </si>
  <si>
    <t>Факел</t>
  </si>
  <si>
    <t>46-216-0158</t>
  </si>
  <si>
    <t>Lonicera</t>
  </si>
  <si>
    <t>Жимолость</t>
  </si>
  <si>
    <t>Гирлянда</t>
  </si>
  <si>
    <t>46-216-0137</t>
  </si>
  <si>
    <t>Viburnum</t>
  </si>
  <si>
    <t>Калина</t>
  </si>
  <si>
    <t>Аккорд</t>
  </si>
  <si>
    <t>59-67-0013</t>
  </si>
  <si>
    <t>Ribes</t>
  </si>
  <si>
    <t>Крыжовник</t>
  </si>
  <si>
    <t>Hinnonmakii Rod</t>
  </si>
  <si>
    <t>однолетний саженец, 2 ветки</t>
  </si>
  <si>
    <t>PL</t>
  </si>
  <si>
    <t>59-67-0014</t>
  </si>
  <si>
    <t>Kamieniar</t>
  </si>
  <si>
    <t>59-67-0012</t>
  </si>
  <si>
    <t>Rolonda</t>
  </si>
  <si>
    <t>59-67-0015</t>
  </si>
  <si>
    <t>Whitesmith</t>
  </si>
  <si>
    <t>46-216-0166</t>
  </si>
  <si>
    <t>Ribes uva-crispa</t>
  </si>
  <si>
    <t>Крыжовник обыкновенный</t>
  </si>
  <si>
    <t>Краснославянский</t>
  </si>
  <si>
    <t>46-216-0072</t>
  </si>
  <si>
    <t>Сливочный</t>
  </si>
  <si>
    <t>46-216-0073</t>
  </si>
  <si>
    <t>Черномор</t>
  </si>
  <si>
    <t>46-216-0074</t>
  </si>
  <si>
    <t>Юбиляр</t>
  </si>
  <si>
    <t>59-67-0005</t>
  </si>
  <si>
    <t>Rubus</t>
  </si>
  <si>
    <t>Малина</t>
  </si>
  <si>
    <t>Glen Ericht</t>
  </si>
  <si>
    <t>однолетний саженец, 1 ветка</t>
  </si>
  <si>
    <t>59-67-0008</t>
  </si>
  <si>
    <t>Polesie</t>
  </si>
  <si>
    <t>59-67-0001</t>
  </si>
  <si>
    <t>Sugana</t>
  </si>
  <si>
    <t>46-216-0173</t>
  </si>
  <si>
    <t>Sorbus</t>
  </si>
  <si>
    <t>Рябина</t>
  </si>
  <si>
    <t>Титан</t>
  </si>
  <si>
    <t>46-216-0077</t>
  </si>
  <si>
    <t>Слива</t>
  </si>
  <si>
    <t>Заречная ранняя</t>
  </si>
  <si>
    <t>46-216-0078</t>
  </si>
  <si>
    <t>Конфетная</t>
  </si>
  <si>
    <t>46-216-0057</t>
  </si>
  <si>
    <t>Ренклод колхозный</t>
  </si>
  <si>
    <t>46-216-0058</t>
  </si>
  <si>
    <t>Светлячок</t>
  </si>
  <si>
    <t>46-216-0178</t>
  </si>
  <si>
    <t>Этюд</t>
  </si>
  <si>
    <t>59-67-0016</t>
  </si>
  <si>
    <t>Ribes niveum</t>
  </si>
  <si>
    <t>Смородина белая</t>
  </si>
  <si>
    <t>Biala Wersalska</t>
  </si>
  <si>
    <t>59-67-0017</t>
  </si>
  <si>
    <t xml:space="preserve">Ribes rubrum </t>
  </si>
  <si>
    <t>Смородина красная</t>
  </si>
  <si>
    <t>Jonkheer van Tets</t>
  </si>
  <si>
    <t>однолетний саженец, 3 ветки</t>
  </si>
  <si>
    <t>46-216-0181</t>
  </si>
  <si>
    <t>Ribes nigrum</t>
  </si>
  <si>
    <t>Смородина черная</t>
  </si>
  <si>
    <t>Белорусская раняя</t>
  </si>
  <si>
    <t>46-216-0183</t>
  </si>
  <si>
    <t>Чернавка</t>
  </si>
  <si>
    <t>46-216-0022</t>
  </si>
  <si>
    <t>Черешня</t>
  </si>
  <si>
    <t>Итальянка</t>
  </si>
  <si>
    <t>46-216-0051</t>
  </si>
  <si>
    <t>Фатеж</t>
  </si>
  <si>
    <t>46-216-0023</t>
  </si>
  <si>
    <t>Юлия</t>
  </si>
  <si>
    <t>46-216-0190</t>
  </si>
  <si>
    <t>Prunus avium</t>
  </si>
  <si>
    <t>Черешня/Вишня птичья</t>
  </si>
  <si>
    <t>Золотая</t>
  </si>
  <si>
    <t>46-216-0193</t>
  </si>
  <si>
    <t>Malus</t>
  </si>
  <si>
    <t>Яблоня</t>
  </si>
  <si>
    <t>Беркутовское</t>
  </si>
  <si>
    <t>46-216-0194</t>
  </si>
  <si>
    <t>Болотовское</t>
  </si>
  <si>
    <t>46-216-0016</t>
  </si>
  <si>
    <t>Грушовка</t>
  </si>
  <si>
    <t>46-216-0121</t>
  </si>
  <si>
    <t>Жигулевское</t>
  </si>
  <si>
    <t>46-216-0195</t>
  </si>
  <si>
    <t>Красное раннее</t>
  </si>
  <si>
    <t>46-216-0084</t>
  </si>
  <si>
    <t>Рождественское</t>
  </si>
  <si>
    <t>46-216-0027</t>
  </si>
  <si>
    <t>Свежесть</t>
  </si>
  <si>
    <t>46-216-0198</t>
  </si>
  <si>
    <t>Успенское</t>
  </si>
  <si>
    <t>46-216-0201</t>
  </si>
  <si>
    <t>Яблочный спас</t>
  </si>
  <si>
    <t>87-14-0993</t>
  </si>
  <si>
    <t>Aronia melanocarpa</t>
  </si>
  <si>
    <t>Арония черноплодная</t>
  </si>
  <si>
    <t/>
  </si>
  <si>
    <t>1+2, 40-60</t>
  </si>
  <si>
    <t>87-14-0091</t>
  </si>
  <si>
    <t>Berberis thunbergii</t>
  </si>
  <si>
    <t>Барбарис тунберга</t>
  </si>
  <si>
    <t>Atropurpurea</t>
  </si>
  <si>
    <t>87-14-1652</t>
  </si>
  <si>
    <t>87-14-0254</t>
  </si>
  <si>
    <t>Euonymus europaeus</t>
  </si>
  <si>
    <t>Бересклет европейский</t>
  </si>
  <si>
    <t>1+1, 40-60</t>
  </si>
  <si>
    <t>87-14-0255</t>
  </si>
  <si>
    <t>1+1, 50-80</t>
  </si>
  <si>
    <t>46-38-4710</t>
  </si>
  <si>
    <t>Ligustrum vulgare</t>
  </si>
  <si>
    <t>Бирючина обыкновенная</t>
  </si>
  <si>
    <t>0+1+1, 30-40</t>
  </si>
  <si>
    <t>46-38-4946</t>
  </si>
  <si>
    <t>Ligustrum vulgaris</t>
  </si>
  <si>
    <t>0+1+1, 20-30</t>
  </si>
  <si>
    <t>87-14-0327</t>
  </si>
  <si>
    <t>0+1, 40-60, 2-3 ветки</t>
  </si>
  <si>
    <t>87-14-0225</t>
  </si>
  <si>
    <t>Crataegus monogyna</t>
  </si>
  <si>
    <t>Боярышник однопестичный</t>
  </si>
  <si>
    <t>46-38-3655</t>
  </si>
  <si>
    <t>Weigela florida</t>
  </si>
  <si>
    <t>Вейгела цветущая</t>
  </si>
  <si>
    <t>Rosea</t>
  </si>
  <si>
    <t>87-14-1404</t>
  </si>
  <si>
    <t>87-14-1405</t>
  </si>
  <si>
    <t>0+2, 60-90, 3 ветки</t>
  </si>
  <si>
    <t>87-14-0152</t>
  </si>
  <si>
    <t>Cornus alba</t>
  </si>
  <si>
    <t>Дерен белый</t>
  </si>
  <si>
    <t>46-38-10409</t>
  </si>
  <si>
    <t>Argenteomarginata</t>
  </si>
  <si>
    <t>0+1+1, 15-20</t>
  </si>
  <si>
    <t>46-38-10408</t>
  </si>
  <si>
    <t>46-38-10407</t>
  </si>
  <si>
    <t>0+1+1, 40-60</t>
  </si>
  <si>
    <t>87-14-0155</t>
  </si>
  <si>
    <t>Aurea</t>
  </si>
  <si>
    <t>0+1, 40-60</t>
  </si>
  <si>
    <t>46-38-11009</t>
  </si>
  <si>
    <t>Elegantissima</t>
  </si>
  <si>
    <t>46-38-10194</t>
  </si>
  <si>
    <t>46-38-1484</t>
  </si>
  <si>
    <t>87-14-0956</t>
  </si>
  <si>
    <t>87-14-0159</t>
  </si>
  <si>
    <t>0+1, 60-80, 2-3 ветки</t>
  </si>
  <si>
    <t>46-38-10443</t>
  </si>
  <si>
    <t>Gouchaultii</t>
  </si>
  <si>
    <t>0+1+1, 10-20</t>
  </si>
  <si>
    <t>87-14-0957</t>
  </si>
  <si>
    <t>46-38-8252</t>
  </si>
  <si>
    <t>Kesselringii</t>
  </si>
  <si>
    <t>87-14-0166</t>
  </si>
  <si>
    <t>46-38-10445</t>
  </si>
  <si>
    <t>Siberian Pearls</t>
  </si>
  <si>
    <t>46-38-10195</t>
  </si>
  <si>
    <t>87-14-0493</t>
  </si>
  <si>
    <t>Quercus rubra</t>
  </si>
  <si>
    <t>Дуб красный</t>
  </si>
  <si>
    <t>2+0, 50-80</t>
  </si>
  <si>
    <t>46-216-0204</t>
  </si>
  <si>
    <t>Jasminum coronarius</t>
  </si>
  <si>
    <t>Жасмин садовый</t>
  </si>
  <si>
    <t>Академик комаров</t>
  </si>
  <si>
    <t>46-216-0205</t>
  </si>
  <si>
    <t>Гном</t>
  </si>
  <si>
    <t>46-216-0209</t>
  </si>
  <si>
    <t>Зоя космодемьянская</t>
  </si>
  <si>
    <t>46-216-0206</t>
  </si>
  <si>
    <t>Казбек</t>
  </si>
  <si>
    <t>46-216-0207</t>
  </si>
  <si>
    <t>Лавина</t>
  </si>
  <si>
    <t>46-216-0210</t>
  </si>
  <si>
    <t>Монблан</t>
  </si>
  <si>
    <t>46-216-0208</t>
  </si>
  <si>
    <t>Снежная буря</t>
  </si>
  <si>
    <t>87-14-0345</t>
  </si>
  <si>
    <t>Lonicera nitida</t>
  </si>
  <si>
    <t>Жимолость блестящая</t>
  </si>
  <si>
    <t>Maigrun</t>
  </si>
  <si>
    <t>0+1, 25-40</t>
  </si>
  <si>
    <t>87-14-1551</t>
  </si>
  <si>
    <t>Lonicera tatarica</t>
  </si>
  <si>
    <t>Жимолость татарская</t>
  </si>
  <si>
    <t>87-14-1308</t>
  </si>
  <si>
    <t>87-14-0301</t>
  </si>
  <si>
    <t>Hypericum hidcote</t>
  </si>
  <si>
    <t>Зверобой кустарниковый</t>
  </si>
  <si>
    <t>Hidcote</t>
  </si>
  <si>
    <t>0+1, 0, 2-3 ветки</t>
  </si>
  <si>
    <t>87-14-0549</t>
  </si>
  <si>
    <t>Salix matsudana</t>
  </si>
  <si>
    <t>Ива матсудана</t>
  </si>
  <si>
    <t>Erythroflexuosa</t>
  </si>
  <si>
    <t>0+1, 50-80</t>
  </si>
  <si>
    <t>87-14-0566</t>
  </si>
  <si>
    <t>Salix repens</t>
  </si>
  <si>
    <t>Ива ползучая</t>
  </si>
  <si>
    <t>87-14-1154</t>
  </si>
  <si>
    <t>Salix purpurea</t>
  </si>
  <si>
    <t>Ива пурпурная</t>
  </si>
  <si>
    <t>Nana</t>
  </si>
  <si>
    <t>87-14-0572</t>
  </si>
  <si>
    <t>Salix rosmarinifolia</t>
  </si>
  <si>
    <t>Ива розмаринолистная</t>
  </si>
  <si>
    <t>46-38-8503</t>
  </si>
  <si>
    <t>Caragana arborescens</t>
  </si>
  <si>
    <t>Карагана/Акация древовидная</t>
  </si>
  <si>
    <t>46-38-3363</t>
  </si>
  <si>
    <t>0+1+1, 60-80</t>
  </si>
  <si>
    <t>46-38-10452</t>
  </si>
  <si>
    <t>0+1+1, 80-100</t>
  </si>
  <si>
    <t>87-14-0122</t>
  </si>
  <si>
    <t>87-14-1041</t>
  </si>
  <si>
    <t>Aesculus sativa</t>
  </si>
  <si>
    <t>Каштан посевной</t>
  </si>
  <si>
    <t>46-38-10418</t>
  </si>
  <si>
    <t>Cotoneaster lucidus</t>
  </si>
  <si>
    <t>Кизильник блестящий</t>
  </si>
  <si>
    <t>1+0, 15-20</t>
  </si>
  <si>
    <t>46-38-3371</t>
  </si>
  <si>
    <t>46-38-4936</t>
  </si>
  <si>
    <t>46-38-10200</t>
  </si>
  <si>
    <t>87-14-0400</t>
  </si>
  <si>
    <t>Potentilla fruticosa</t>
  </si>
  <si>
    <t>Лапчатка кустарниковая</t>
  </si>
  <si>
    <t>Elizabeth</t>
  </si>
  <si>
    <t>0+1, 30-50, 2-3 ветки</t>
  </si>
  <si>
    <t>87-14-0401</t>
  </si>
  <si>
    <t>Goldfinger</t>
  </si>
  <si>
    <t>0+1, 15-30</t>
  </si>
  <si>
    <t>87-14-0403</t>
  </si>
  <si>
    <t>87-14-0409</t>
  </si>
  <si>
    <t>Klondike</t>
  </si>
  <si>
    <t>87-14-0411</t>
  </si>
  <si>
    <t>87-14-1608</t>
  </si>
  <si>
    <t>Marian Red Robin</t>
  </si>
  <si>
    <t>87-14-0985</t>
  </si>
  <si>
    <t>Pink Whisper</t>
  </si>
  <si>
    <t>87-14-0416</t>
  </si>
  <si>
    <t>Red Ace</t>
  </si>
  <si>
    <t>87-14-0189</t>
  </si>
  <si>
    <t>Corylus avellana</t>
  </si>
  <si>
    <t>Лещина/Орешник обыкновенная</t>
  </si>
  <si>
    <t>1+0, 50-80</t>
  </si>
  <si>
    <t>87-14-0249</t>
  </si>
  <si>
    <t>Elaeagnus umbellata</t>
  </si>
  <si>
    <t>Лох зонтичный</t>
  </si>
  <si>
    <t>46-38-10451</t>
  </si>
  <si>
    <t>Elaeagnus commutata</t>
  </si>
  <si>
    <t>Лох серебристый</t>
  </si>
  <si>
    <t>46-38-10450</t>
  </si>
  <si>
    <t>46-38-11007</t>
  </si>
  <si>
    <t>Physocarpus opulifolius</t>
  </si>
  <si>
    <t>Пузыреплодник калинолистный</t>
  </si>
  <si>
    <t>46-38-11008</t>
  </si>
  <si>
    <t>87-14-0971</t>
  </si>
  <si>
    <t>46-38-8481</t>
  </si>
  <si>
    <t>Andre</t>
  </si>
  <si>
    <t>87-14-1478</t>
  </si>
  <si>
    <t>0+1+1, 30-50, 2-3 ветки</t>
  </si>
  <si>
    <t>87-14-0945</t>
  </si>
  <si>
    <t>Dart's Gold</t>
  </si>
  <si>
    <t>46-38-10201</t>
  </si>
  <si>
    <t>Diabolo</t>
  </si>
  <si>
    <t>46-38-6826</t>
  </si>
  <si>
    <t>87-14-1479</t>
  </si>
  <si>
    <t>Little Joker</t>
  </si>
  <si>
    <t>87-14-1480</t>
  </si>
  <si>
    <t>Luteus</t>
  </si>
  <si>
    <t>46-38-4865</t>
  </si>
  <si>
    <t>Red Baron</t>
  </si>
  <si>
    <t>46-38-2777</t>
  </si>
  <si>
    <t>87-14-1320</t>
  </si>
  <si>
    <t>87-14-0523</t>
  </si>
  <si>
    <t>Robinia pseudoacacia</t>
  </si>
  <si>
    <t>Робиния псевдоакация</t>
  </si>
  <si>
    <t>1+1, 60-100</t>
  </si>
  <si>
    <t>87-14-0718</t>
  </si>
  <si>
    <t>Rose pimpinellifolia</t>
  </si>
  <si>
    <t>Роза бедренецелистная</t>
  </si>
  <si>
    <t>87-14-0713</t>
  </si>
  <si>
    <t>Rose multiflora</t>
  </si>
  <si>
    <t>Роза многоцветковая</t>
  </si>
  <si>
    <t>46-38-7292</t>
  </si>
  <si>
    <t>Rose rugosa</t>
  </si>
  <si>
    <t>Роза морщинистая</t>
  </si>
  <si>
    <t>87-14-1420</t>
  </si>
  <si>
    <t>Alba</t>
  </si>
  <si>
    <t>87-14-0729</t>
  </si>
  <si>
    <t>Rubra</t>
  </si>
  <si>
    <t>1+1, 40-60, 2-3 ветки</t>
  </si>
  <si>
    <t>87-14-0119</t>
  </si>
  <si>
    <t>Buxus sempervirens</t>
  </si>
  <si>
    <t>Самшит вечнозеленый</t>
  </si>
  <si>
    <t>0+2, 25-30</t>
  </si>
  <si>
    <t>46-216-0213</t>
  </si>
  <si>
    <t>Syringa</t>
  </si>
  <si>
    <t>Сирень</t>
  </si>
  <si>
    <t>Галина Уланова</t>
  </si>
  <si>
    <t>46-216-0214</t>
  </si>
  <si>
    <t>Елена Вехова</t>
  </si>
  <si>
    <t>46-216-0215</t>
  </si>
  <si>
    <t>Капитан Гастелло</t>
  </si>
  <si>
    <t>46-216-0216</t>
  </si>
  <si>
    <t>Людовие Шпетт</t>
  </si>
  <si>
    <t>87-14-1052</t>
  </si>
  <si>
    <t>Syringa josikaea</t>
  </si>
  <si>
    <t>Сирень венгерская</t>
  </si>
  <si>
    <t>1+1, 50-70</t>
  </si>
  <si>
    <t>87-14-1397</t>
  </si>
  <si>
    <t>Syringa vulgaris</t>
  </si>
  <si>
    <t>Сирень обыкновенная</t>
  </si>
  <si>
    <t>1+2, 40-60, 2 ветки</t>
  </si>
  <si>
    <t>87-14-1053</t>
  </si>
  <si>
    <t>Ribes alpinum</t>
  </si>
  <si>
    <t>Смородина альпийская</t>
  </si>
  <si>
    <t>Schmidt</t>
  </si>
  <si>
    <t>0+2, 40-60, 3 ветки</t>
  </si>
  <si>
    <t>87-14-1395</t>
  </si>
  <si>
    <t>Symphoricarpos doorenbosii</t>
  </si>
  <si>
    <t>Снежноягодник доренбоза</t>
  </si>
  <si>
    <t>Mother of Pearl</t>
  </si>
  <si>
    <t>87-14-0650</t>
  </si>
  <si>
    <t>Symphoricarpos chenaultii</t>
  </si>
  <si>
    <t>Снежноягодник Хенаульта</t>
  </si>
  <si>
    <t>Hancock</t>
  </si>
  <si>
    <t>87-14-0987</t>
  </si>
  <si>
    <t>Spiraea arguta</t>
  </si>
  <si>
    <t>Спирея Аргута</t>
  </si>
  <si>
    <t>87-14-0613</t>
  </si>
  <si>
    <t>Spiraea betulifolia</t>
  </si>
  <si>
    <t>Спирея березолистная</t>
  </si>
  <si>
    <t>Tor</t>
  </si>
  <si>
    <t>0+1, 25-40, 2-3 ветки</t>
  </si>
  <si>
    <t>87-14-1565</t>
  </si>
  <si>
    <t>Spiraea vanhouttei</t>
  </si>
  <si>
    <t>Спирея Вангутта</t>
  </si>
  <si>
    <t>0+1, 30-50</t>
  </si>
  <si>
    <t>87-14-1389</t>
  </si>
  <si>
    <t>87-14-1497</t>
  </si>
  <si>
    <t>Spiraea densiflora</t>
  </si>
  <si>
    <t>Спирея густоцветковая</t>
  </si>
  <si>
    <t>46-38-10202</t>
  </si>
  <si>
    <t>Spiraea douglasii</t>
  </si>
  <si>
    <t>Спирея Дугласа</t>
  </si>
  <si>
    <t xml:space="preserve">0+1+1, 40-60 </t>
  </si>
  <si>
    <t>87-14-1387</t>
  </si>
  <si>
    <t>Spiraea nipponica</t>
  </si>
  <si>
    <t>Спирея ниппонская</t>
  </si>
  <si>
    <t>June Bride</t>
  </si>
  <si>
    <t>0+1, 20-40</t>
  </si>
  <si>
    <t>87-14-0640</t>
  </si>
  <si>
    <t>Snowmound</t>
  </si>
  <si>
    <t>87-14-0614</t>
  </si>
  <si>
    <t>Spiraea cinerea</t>
  </si>
  <si>
    <t>Спирея серая</t>
  </si>
  <si>
    <t>Grefsheim</t>
  </si>
  <si>
    <t>0+1, 40-50, 2-3 ветки</t>
  </si>
  <si>
    <t>87-14-0618</t>
  </si>
  <si>
    <t>Spiraea japonica</t>
  </si>
  <si>
    <t>Спирея японская</t>
  </si>
  <si>
    <t>Albiflora</t>
  </si>
  <si>
    <t>0+2, 30-40, 2-3 ветки</t>
  </si>
  <si>
    <t>87-14-1383</t>
  </si>
  <si>
    <t>Anthony Waterer</t>
  </si>
  <si>
    <t>0+2, 20-40, 3 ветки</t>
  </si>
  <si>
    <t>87-14-1384</t>
  </si>
  <si>
    <t>Firelight</t>
  </si>
  <si>
    <t>0+2, 20-40, 2-3 ветки</t>
  </si>
  <si>
    <t>46-38-5181</t>
  </si>
  <si>
    <t>Froebelii</t>
  </si>
  <si>
    <t>87-14-1385</t>
  </si>
  <si>
    <t>0+2, 30-50, 3 ветки</t>
  </si>
  <si>
    <t>87-14-0625</t>
  </si>
  <si>
    <t>Genpei</t>
  </si>
  <si>
    <t>46-38-2274</t>
  </si>
  <si>
    <t>Golden Princess</t>
  </si>
  <si>
    <t>87-14-0632</t>
  </si>
  <si>
    <t>0+1, 20-30, 2 ветки</t>
  </si>
  <si>
    <t>87-14-0629</t>
  </si>
  <si>
    <t>Goldflame</t>
  </si>
  <si>
    <t>87-14-1386</t>
  </si>
  <si>
    <t>Goldmound</t>
  </si>
  <si>
    <t>0+2, 20-30, 2-3 ветки</t>
  </si>
  <si>
    <t>46-38-4960</t>
  </si>
  <si>
    <t>Little Princess</t>
  </si>
  <si>
    <t>87-14-0638</t>
  </si>
  <si>
    <t>87-14-1498</t>
  </si>
  <si>
    <t>Manon</t>
  </si>
  <si>
    <t>0+1+1, 15-30</t>
  </si>
  <si>
    <t>87-14-0643</t>
  </si>
  <si>
    <t>Stephanandra incisa</t>
  </si>
  <si>
    <t>Стефанандра надрезаннолистная</t>
  </si>
  <si>
    <t>Crispa</t>
  </si>
  <si>
    <t>0+1, 25-30</t>
  </si>
  <si>
    <t>87-14-1700</t>
  </si>
  <si>
    <t>Forsythia intermedia</t>
  </si>
  <si>
    <t>Форзиция промежуточная</t>
  </si>
  <si>
    <t>Lynwood</t>
  </si>
  <si>
    <t>0+1+1, 20-40, 3 ветки</t>
  </si>
  <si>
    <t>87-14-1292</t>
  </si>
  <si>
    <t>Spectabilis</t>
  </si>
  <si>
    <t>0+1, 40-60, 2 ветки</t>
  </si>
  <si>
    <t>87-14-0145</t>
  </si>
  <si>
    <t>Chaenomeles japonica</t>
  </si>
  <si>
    <t>Хеномелес/Айва японский</t>
  </si>
  <si>
    <t>1+1, 30-50</t>
  </si>
  <si>
    <t>87-14-0457</t>
  </si>
  <si>
    <t>Prunus padus</t>
  </si>
  <si>
    <t>Черемуха обыкновенная</t>
  </si>
  <si>
    <t>46-38-10206</t>
  </si>
  <si>
    <t>Philadelphus</t>
  </si>
  <si>
    <t>Чубушник</t>
  </si>
  <si>
    <t>Belle Etoile</t>
  </si>
  <si>
    <t>46-38-10370</t>
  </si>
  <si>
    <t>30-40</t>
  </si>
  <si>
    <t>46-38-7298</t>
  </si>
  <si>
    <t>Dame Blanche</t>
  </si>
  <si>
    <t>46-38-10207</t>
  </si>
  <si>
    <t>0+1+1, 40-50</t>
  </si>
  <si>
    <t>46-38-7299</t>
  </si>
  <si>
    <t>Frosty Morn</t>
  </si>
  <si>
    <t>46-38-7305</t>
  </si>
  <si>
    <t>Lemoinei</t>
  </si>
  <si>
    <t>87-14-1701</t>
  </si>
  <si>
    <t>Manteau d'Hermine</t>
  </si>
  <si>
    <t>0+1, 20-40, 2-3 ветки</t>
  </si>
  <si>
    <t>46-38-8488</t>
  </si>
  <si>
    <t>Snowbelle</t>
  </si>
  <si>
    <t>46-38-7303</t>
  </si>
  <si>
    <t>87-14-1315</t>
  </si>
  <si>
    <t>Philadelphus coronarius</t>
  </si>
  <si>
    <t>Чубушник венечный</t>
  </si>
  <si>
    <t>Virginal</t>
  </si>
  <si>
    <t>46-38-7304</t>
  </si>
  <si>
    <t>87-14-1563</t>
  </si>
  <si>
    <t>0+2, 50-80, 3 ветки</t>
  </si>
  <si>
    <t>46-38-10365</t>
  </si>
  <si>
    <t>Арктика</t>
  </si>
  <si>
    <t>10-20</t>
  </si>
  <si>
    <t>46-38-10367</t>
  </si>
  <si>
    <t>Балет мотыльков</t>
  </si>
  <si>
    <t>15-25</t>
  </si>
  <si>
    <t>46-38-2762</t>
  </si>
  <si>
    <t>87-14-0368</t>
  </si>
  <si>
    <t>46-38-10426</t>
  </si>
  <si>
    <t>Aureus</t>
  </si>
  <si>
    <t>0+1+1, 10-15</t>
  </si>
  <si>
    <t>46-38-10364</t>
  </si>
  <si>
    <t>Lavina</t>
  </si>
  <si>
    <t>46-38-10357</t>
  </si>
  <si>
    <t>Зоя Космодемьянская</t>
  </si>
  <si>
    <t>20-30</t>
  </si>
  <si>
    <t>46-38-10358</t>
  </si>
  <si>
    <t>30-50</t>
  </si>
  <si>
    <t>87-14-1311</t>
  </si>
  <si>
    <t>Philadelphus lemoinei</t>
  </si>
  <si>
    <t>Чубушник лемуана</t>
  </si>
  <si>
    <t>46-38-10359</t>
  </si>
  <si>
    <t>Philadelphus x lemoinel</t>
  </si>
  <si>
    <t>Чубушник Лемуана</t>
  </si>
  <si>
    <t>Glacier</t>
  </si>
  <si>
    <t>15-30</t>
  </si>
  <si>
    <t>46-38-10360</t>
  </si>
  <si>
    <t>46-38-10363</t>
  </si>
  <si>
    <t>Mont Blanc</t>
  </si>
  <si>
    <t>46-38-7302</t>
  </si>
  <si>
    <t>46-38-10361</t>
  </si>
  <si>
    <t>Philadelphus airetonii</t>
  </si>
  <si>
    <t>Чубушник мелколистный</t>
  </si>
  <si>
    <t>Alabaster</t>
  </si>
  <si>
    <t>15-20</t>
  </si>
  <si>
    <t>46-38-10362</t>
  </si>
  <si>
    <t>87-14-0362</t>
  </si>
  <si>
    <t>Morus alba</t>
  </si>
  <si>
    <t>Шелковица белая</t>
  </si>
  <si>
    <t>87-14-1106</t>
  </si>
  <si>
    <t>Malus sylvestris</t>
  </si>
  <si>
    <t>Яблоня лесная</t>
  </si>
  <si>
    <t>Bittenfelder</t>
  </si>
  <si>
    <t>1+1, 80-100</t>
  </si>
  <si>
    <t>87-14-0281</t>
  </si>
  <si>
    <t>Fraxinus exсelsior</t>
  </si>
  <si>
    <t>Ясень обыкновенный</t>
  </si>
  <si>
    <t>46-38-10605</t>
  </si>
  <si>
    <t>Big Ben</t>
  </si>
  <si>
    <t xml:space="preserve">0+1, 1-2 ветки </t>
  </si>
  <si>
    <t>46-38-10678</t>
  </si>
  <si>
    <t xml:space="preserve">0+1, 2-3 ветки </t>
  </si>
  <si>
    <t>46-38-10606</t>
  </si>
  <si>
    <t>Bombshell</t>
  </si>
  <si>
    <t>46-38-10679</t>
  </si>
  <si>
    <t>46-38-10607</t>
  </si>
  <si>
    <t>Cotton Cream</t>
  </si>
  <si>
    <t>0+1, 1-2 ветки</t>
  </si>
  <si>
    <t>46-38-10682</t>
  </si>
  <si>
    <t>0+1, 2-3 ветки</t>
  </si>
  <si>
    <t>46-38-10685</t>
  </si>
  <si>
    <t>46-38-10611</t>
  </si>
  <si>
    <t>Dolly</t>
  </si>
  <si>
    <t>46-38-10686</t>
  </si>
  <si>
    <t>46-38-10688</t>
  </si>
  <si>
    <t>Great Star</t>
  </si>
  <si>
    <t>46-38-10691</t>
  </si>
  <si>
    <t>46-38-10761</t>
  </si>
  <si>
    <t>0+1, 3-4 ветки</t>
  </si>
  <si>
    <t>46-38-10763</t>
  </si>
  <si>
    <t>Little Fraise</t>
  </si>
  <si>
    <t>46-38-10695</t>
  </si>
  <si>
    <t>Magical Fire</t>
  </si>
  <si>
    <t>46-38-10698</t>
  </si>
  <si>
    <t>Mojito</t>
  </si>
  <si>
    <t>46-38-10628</t>
  </si>
  <si>
    <t>October Bride</t>
  </si>
  <si>
    <t>46-38-10700</t>
  </si>
  <si>
    <t>46-38-10635</t>
  </si>
  <si>
    <t>46-38-10705</t>
  </si>
  <si>
    <t>46-38-10709</t>
  </si>
  <si>
    <t>Sugar Rush</t>
  </si>
  <si>
    <t>46-38-8267</t>
  </si>
  <si>
    <t>46-38-8449</t>
  </si>
  <si>
    <t>46-38-10645</t>
  </si>
  <si>
    <t>White Lady</t>
  </si>
  <si>
    <t>46-38-10717</t>
  </si>
  <si>
    <t>Wim's Red</t>
  </si>
  <si>
    <t>46-38-10834</t>
  </si>
  <si>
    <t xml:space="preserve">0+1, 3-4 ветки </t>
  </si>
  <si>
    <t>46-38-10991</t>
  </si>
  <si>
    <t>46-38-10718</t>
  </si>
  <si>
    <t>46-38-10648</t>
  </si>
  <si>
    <t>Salix alba</t>
  </si>
  <si>
    <t>Ива белая</t>
  </si>
  <si>
    <t>46-38-10721</t>
  </si>
  <si>
    <t>46-38-10809</t>
  </si>
  <si>
    <t>46-38-10649</t>
  </si>
  <si>
    <t>Salix fragilis</t>
  </si>
  <si>
    <t>Ива ломкая шаровидная</t>
  </si>
  <si>
    <t>46-38-10722</t>
  </si>
  <si>
    <t>46-38-10810</t>
  </si>
  <si>
    <t>46-38-10651</t>
  </si>
  <si>
    <t>Majak</t>
  </si>
  <si>
    <t>46-38-10724</t>
  </si>
  <si>
    <t>46-38-10812</t>
  </si>
  <si>
    <t>46-38-10726</t>
  </si>
  <si>
    <t>Salix integra</t>
  </si>
  <si>
    <t>Ива цельнолистная</t>
  </si>
  <si>
    <t>Hakuro-nishiki</t>
  </si>
  <si>
    <t>46-38-10654</t>
  </si>
  <si>
    <t>Salix schwerinii</t>
  </si>
  <si>
    <t>Ива шверина</t>
  </si>
  <si>
    <t>46-38-10727</t>
  </si>
  <si>
    <t>46-38-10814</t>
  </si>
  <si>
    <t>46-38-10734</t>
  </si>
  <si>
    <t>46-38-10657</t>
  </si>
  <si>
    <t>46-38-10730</t>
  </si>
  <si>
    <t>46-38-10816</t>
  </si>
  <si>
    <t>46-38-10731</t>
  </si>
  <si>
    <t>46-38-10659</t>
  </si>
  <si>
    <t>Nugget</t>
  </si>
  <si>
    <t>46-38-10732</t>
  </si>
  <si>
    <t>46-38-10733</t>
  </si>
  <si>
    <t>46-38-10818</t>
  </si>
  <si>
    <t>46-38-10663</t>
  </si>
  <si>
    <t>46-38-10736</t>
  </si>
  <si>
    <t>46-38-10821</t>
  </si>
  <si>
    <t>46-38-10665</t>
  </si>
  <si>
    <t>46-38-10738</t>
  </si>
  <si>
    <t>46-38-10823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</si>
  <si>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</si>
  <si>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</si>
  <si>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</si>
  <si>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</si>
  <si>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</si>
  <si>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</si>
  <si>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</si>
  <si>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</si>
  <si>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</si>
  <si>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</si>
  <si>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</si>
  <si>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</si>
  <si>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</si>
  <si>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</si>
  <si>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</si>
  <si>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</si>
  <si>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</si>
  <si>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</si>
  <si>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100% оплаты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</si>
  <si>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</si>
  <si>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</si>
  <si>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ден. средства, либо, при Вашем согласии, взамен неподтвержденных сортов предлагаем  замены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</si>
  <si>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</si>
  <si>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</si>
  <si>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</si>
  <si>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</si>
  <si>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</si>
  <si>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средств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</si>
  <si>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</si>
  <si>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</si>
  <si>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организации доставки нашими силами, но за Ваш счет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</si>
  <si>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</si>
  <si>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</si>
  <si>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</si>
  <si>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Сборка заказов производится в соответствии с кратностью на сорт, указанной в бланке заказа. Исключения составляют только позиции, остатки по которым меньше указанной кратности. В случае ошибки в заказе по кратности на сорт, допущенной Покупателем при составлении заказа, Продавец оставляет за собой право откорректировать заказ до ближайшего кратного числа.</t>
  </si>
  <si>
    <t>Сборка заказов осуществляется только после внесения Покупателем оплаты по заказу.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</si>
  <si>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</si>
  <si>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</si>
  <si>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 в г. Москве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</si>
  <si>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</si>
  <si>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</si>
  <si>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</si>
  <si>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</si>
  <si>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Если Вы физически не имеете возможности произвести детальную приемку Товара при его отгрузке, то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</si>
  <si>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</si>
  <si>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</si>
  <si>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</si>
  <si>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</si>
  <si>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</si>
  <si>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</si>
  <si>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</si>
  <si>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</si>
  <si>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</si>
  <si>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</si>
  <si>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</si>
  <si>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</si>
  <si>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</si>
  <si>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</si>
  <si>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</si>
  <si>
    <t>Отгрузка/выдача заказов осуществляется в период с 11 апреля 2022 года, но не ранее, чем через 3 дня после получения оплаты по заказу. Сборка и отгрузка заказов в день их размещения не производятся.</t>
  </si>
  <si>
    <t>46-38-6510</t>
  </si>
  <si>
    <t>46-38-10434</t>
  </si>
  <si>
    <t>87-41-0068</t>
  </si>
  <si>
    <t>46-38-10181</t>
  </si>
  <si>
    <t>46-38-10189</t>
  </si>
  <si>
    <t>87-90-0004</t>
  </si>
  <si>
    <t>Summer Love</t>
  </si>
  <si>
    <t>54-08-0001</t>
  </si>
  <si>
    <t>54-08-0003</t>
  </si>
  <si>
    <t>86-01-0041</t>
  </si>
  <si>
    <t>Adelaide Hoodless</t>
  </si>
  <si>
    <t>Champlai</t>
  </si>
  <si>
    <t>Red swany</t>
  </si>
  <si>
    <t>46-216-0021</t>
  </si>
  <si>
    <t>46-216-0159</t>
  </si>
  <si>
    <t>46-216-0160</t>
  </si>
  <si>
    <t>46-216-0165</t>
  </si>
  <si>
    <t>46-216-0163</t>
  </si>
  <si>
    <t>46-216-0221</t>
  </si>
  <si>
    <t>46-216-0170</t>
  </si>
  <si>
    <t>46-216-0169</t>
  </si>
  <si>
    <t>46-216-0172</t>
  </si>
  <si>
    <t>46-216-0180</t>
  </si>
  <si>
    <t>46-216-0103</t>
  </si>
  <si>
    <t>Огонек</t>
  </si>
  <si>
    <t>Длинноплодная</t>
  </si>
  <si>
    <t>Кумберленд</t>
  </si>
  <si>
    <t>Таганка</t>
  </si>
  <si>
    <t>Голубое веретено</t>
  </si>
  <si>
    <t>Темная ночь</t>
  </si>
  <si>
    <t>Синяя Птица</t>
  </si>
  <si>
    <t>Красная гвардия</t>
  </si>
  <si>
    <t>Гранатная</t>
  </si>
  <si>
    <t>Забава</t>
  </si>
  <si>
    <t>Белый налив</t>
  </si>
  <si>
    <t>Prunus tomentosa</t>
  </si>
  <si>
    <t>Вишня войлочная</t>
  </si>
  <si>
    <t>Тара (справочно)</t>
  </si>
  <si>
    <t>Тара</t>
  </si>
  <si>
    <t>Кол-во тары</t>
  </si>
  <si>
    <t>Для сортировки</t>
  </si>
  <si>
    <t>стандарт</t>
  </si>
  <si>
    <t>УТ-00046700</t>
  </si>
  <si>
    <t>Гофрокороб PlantMarket (120х50х50, бурый, П-32)</t>
  </si>
  <si>
    <t>УТ-00077722</t>
  </si>
  <si>
    <t>Поддон (1200x800) до 1500кг</t>
  </si>
  <si>
    <t>УТ-00046701</t>
  </si>
  <si>
    <t>УТ-00046702</t>
  </si>
  <si>
    <t>УТ-00046703</t>
  </si>
  <si>
    <t>УТ-00046704</t>
  </si>
  <si>
    <t>УТ-00046705</t>
  </si>
  <si>
    <t>УТ-00046706</t>
  </si>
  <si>
    <t>УТ-00046707</t>
  </si>
  <si>
    <t>УТ-00046708</t>
  </si>
  <si>
    <t>УТ-00046709</t>
  </si>
  <si>
    <t>УТ-00046710</t>
  </si>
  <si>
    <t>УТ-00046711</t>
  </si>
  <si>
    <t>УТ-00046712</t>
  </si>
  <si>
    <t>УТ-00046713</t>
  </si>
  <si>
    <t>УТ-00046714</t>
  </si>
  <si>
    <t>Little Passion</t>
  </si>
  <si>
    <t>Bobo</t>
  </si>
  <si>
    <t>Skyfall</t>
  </si>
  <si>
    <t>87-99-0042</t>
  </si>
  <si>
    <t>30-02-0038</t>
  </si>
  <si>
    <t>87-41-0018</t>
  </si>
  <si>
    <t>30-02-0061</t>
  </si>
  <si>
    <t>87-99-0032</t>
  </si>
  <si>
    <t>Frontenac</t>
  </si>
  <si>
    <t>Marie Victorin</t>
  </si>
  <si>
    <t>54-08-0008</t>
  </si>
  <si>
    <t>54-08-0022</t>
  </si>
  <si>
    <t>54-08-0028</t>
  </si>
  <si>
    <t>54-08-0069</t>
  </si>
  <si>
    <t>Morden Fireglow</t>
  </si>
  <si>
    <t>54-08-0060</t>
  </si>
  <si>
    <t>Голливуд</t>
  </si>
  <si>
    <t>46-216-0177</t>
  </si>
  <si>
    <t>46-38-10174</t>
  </si>
  <si>
    <t>46-38-10878</t>
  </si>
  <si>
    <t xml:space="preserve">Annabelle      </t>
  </si>
  <si>
    <t xml:space="preserve">Limelight       </t>
  </si>
  <si>
    <t xml:space="preserve">Little Passion </t>
  </si>
  <si>
    <t xml:space="preserve">Silver Dollar </t>
  </si>
  <si>
    <t xml:space="preserve">Unique          </t>
  </si>
  <si>
    <t xml:space="preserve">Wim's Red    </t>
  </si>
  <si>
    <t xml:space="preserve">                    </t>
  </si>
  <si>
    <t xml:space="preserve">Diabolo        </t>
  </si>
  <si>
    <t xml:space="preserve">                   </t>
  </si>
  <si>
    <t>Цена, ₽ АКЦИЯ</t>
  </si>
  <si>
    <r>
      <t xml:space="preserve">Bathsheba   </t>
    </r>
    <r>
      <rPr>
        <b/>
        <i/>
        <sz val="10"/>
        <rFont val="Arial"/>
        <family val="2"/>
        <charset val="204"/>
      </rPr>
      <t>(David Austin)</t>
    </r>
  </si>
  <si>
    <r>
      <t xml:space="preserve">Boscobel   </t>
    </r>
    <r>
      <rPr>
        <b/>
        <i/>
        <sz val="10"/>
        <rFont val="Arial"/>
        <family val="2"/>
        <charset val="204"/>
      </rPr>
      <t>(David Austin)</t>
    </r>
  </si>
  <si>
    <r>
      <t xml:space="preserve">Darcey Bussell  </t>
    </r>
    <r>
      <rPr>
        <b/>
        <i/>
        <sz val="10"/>
        <rFont val="Arial"/>
        <family val="2"/>
        <charset val="204"/>
      </rPr>
      <t>(David Austin)</t>
    </r>
  </si>
  <si>
    <r>
      <t xml:space="preserve">Gertrude Jekyll  </t>
    </r>
    <r>
      <rPr>
        <b/>
        <i/>
        <sz val="10"/>
        <rFont val="Arial"/>
        <family val="2"/>
        <charset val="204"/>
      </rPr>
      <t>(David Austin)</t>
    </r>
  </si>
  <si>
    <r>
      <t xml:space="preserve">Harlow Carr  </t>
    </r>
    <r>
      <rPr>
        <b/>
        <i/>
        <sz val="10"/>
        <rFont val="Arial"/>
        <family val="2"/>
        <charset val="204"/>
      </rPr>
      <t xml:space="preserve"> (David Austin)</t>
    </r>
  </si>
  <si>
    <r>
      <t xml:space="preserve">Princess Ann </t>
    </r>
    <r>
      <rPr>
        <b/>
        <i/>
        <sz val="10"/>
        <rFont val="Arial"/>
        <family val="2"/>
        <charset val="204"/>
      </rPr>
      <t xml:space="preserve">  (David Austin)</t>
    </r>
  </si>
  <si>
    <r>
      <t xml:space="preserve">The Pilgrim 1991 </t>
    </r>
    <r>
      <rPr>
        <b/>
        <i/>
        <sz val="10"/>
        <rFont val="Arial"/>
        <family val="2"/>
        <charset val="204"/>
      </rPr>
      <t xml:space="preserve"> (David Austin)</t>
    </r>
  </si>
  <si>
    <r>
      <t xml:space="preserve">Scepter d Isle </t>
    </r>
    <r>
      <rPr>
        <b/>
        <i/>
        <sz val="10"/>
        <rFont val="Arial"/>
        <family val="2"/>
        <charset val="204"/>
      </rPr>
      <t xml:space="preserve"> (David Austin)</t>
    </r>
  </si>
  <si>
    <r>
      <t xml:space="preserve">Thomas A. Beckett  </t>
    </r>
    <r>
      <rPr>
        <b/>
        <i/>
        <sz val="10"/>
        <rFont val="Arial"/>
        <family val="2"/>
        <charset val="204"/>
      </rPr>
      <t>(David Austin)</t>
    </r>
  </si>
  <si>
    <t>zakaz@plantmarket.ru</t>
  </si>
  <si>
    <t>Сумма, руб</t>
  </si>
  <si>
    <r>
      <rPr>
        <b/>
        <sz val="22"/>
        <color rgb="FF02392F"/>
        <rFont val="Calibri"/>
        <family val="2"/>
        <charset val="204"/>
        <scheme val="minor"/>
      </rPr>
      <t xml:space="preserve">Гортензии, розы, плодовые и саженцы с ОКС </t>
    </r>
    <r>
      <rPr>
        <b/>
        <sz val="22"/>
        <color theme="1"/>
        <rFont val="Calibri"/>
        <family val="2"/>
        <charset val="204"/>
        <scheme val="minor"/>
      </rPr>
      <t xml:space="preserve">- </t>
    </r>
    <r>
      <rPr>
        <b/>
        <i/>
        <sz val="22"/>
        <color rgb="FFFF0000"/>
        <rFont val="Calibri"/>
        <family val="2"/>
        <charset val="204"/>
        <scheme val="minor"/>
      </rPr>
      <t xml:space="preserve">АКЦИЯ!  </t>
    </r>
    <r>
      <rPr>
        <b/>
        <sz val="22"/>
        <color theme="1"/>
        <rFont val="Calibri"/>
        <family val="2"/>
        <charset val="204"/>
        <scheme val="minor"/>
      </rPr>
      <t xml:space="preserve">         </t>
    </r>
  </si>
  <si>
    <t xml:space="preserve">                               Плодовые с ОКС</t>
  </si>
  <si>
    <t xml:space="preserve">              Саженцы с ОКС</t>
  </si>
  <si>
    <t xml:space="preserve">                Черенок с ОКС</t>
  </si>
  <si>
    <t xml:space="preserve">              Гортензии с ОКС</t>
  </si>
  <si>
    <t xml:space="preserve">Сумма  со скидкой, ₽ </t>
  </si>
  <si>
    <t>Скидка НЕ распространяется на товары, которые участвуют в акции.</t>
  </si>
  <si>
    <t>нет</t>
  </si>
  <si>
    <t>86-01-0279</t>
  </si>
  <si>
    <t>54-08-0445</t>
  </si>
  <si>
    <t>86-01-0251</t>
  </si>
  <si>
    <t>86-01-0255</t>
  </si>
  <si>
    <t>86-01-0249</t>
  </si>
  <si>
    <t>86-01-0074</t>
  </si>
  <si>
    <t>54-08-0029</t>
  </si>
  <si>
    <t>86-01-0223</t>
  </si>
  <si>
    <t>86-01-0263</t>
  </si>
  <si>
    <t>86-01-0222</t>
  </si>
  <si>
    <t>86-01-0117</t>
  </si>
  <si>
    <t>86-01-0274</t>
  </si>
  <si>
    <t>86-01-0224</t>
  </si>
  <si>
    <t>86-01-0137</t>
  </si>
  <si>
    <t>86-01-0063</t>
  </si>
  <si>
    <t>86-01-0187</t>
  </si>
  <si>
    <t>86-01-0188</t>
  </si>
  <si>
    <t>86-01-0194</t>
  </si>
  <si>
    <t>86-01-0089</t>
  </si>
  <si>
    <t>86-01-0266</t>
  </si>
  <si>
    <t>86-01-0271</t>
  </si>
  <si>
    <t>86-01-0152</t>
  </si>
  <si>
    <t>86-01-0108</t>
  </si>
  <si>
    <t>86-01-0129</t>
  </si>
  <si>
    <t>86-01-0162</t>
  </si>
  <si>
    <t>86-01-0165</t>
  </si>
  <si>
    <t>86-01-0177</t>
  </si>
  <si>
    <t>86-01-0167</t>
  </si>
  <si>
    <t>86-01-0084</t>
  </si>
  <si>
    <t>86-01-0083</t>
  </si>
  <si>
    <t>86-01-0109</t>
  </si>
  <si>
    <t>86-01-0086</t>
  </si>
  <si>
    <t>86-01-0170</t>
  </si>
  <si>
    <t>86-01-0184</t>
  </si>
  <si>
    <t>86-01-0085</t>
  </si>
  <si>
    <t>86-01-0056</t>
  </si>
  <si>
    <t>Rose</t>
  </si>
  <si>
    <t xml:space="preserve">Роза </t>
  </si>
  <si>
    <t>Eustacia Vye</t>
  </si>
  <si>
    <t>Giardina</t>
  </si>
  <si>
    <t>Henrietta</t>
  </si>
  <si>
    <t>Lucia</t>
  </si>
  <si>
    <t>Westerlend</t>
  </si>
  <si>
    <t>Rose canadian</t>
  </si>
  <si>
    <t>Morden Snowbeauty</t>
  </si>
  <si>
    <t>Rose miniature</t>
  </si>
  <si>
    <t>Роза миниатюрная</t>
  </si>
  <si>
    <t>Favourite Hit</t>
  </si>
  <si>
    <t>Flower Power Gold</t>
  </si>
  <si>
    <t>Gold Symphonie</t>
  </si>
  <si>
    <t>Lady Meiandina</t>
  </si>
  <si>
    <t>Top Hit</t>
  </si>
  <si>
    <t>Casino</t>
  </si>
  <si>
    <t>Fuchsia</t>
  </si>
  <si>
    <t>Rose floribunda</t>
  </si>
  <si>
    <t>Arthur bell</t>
  </si>
  <si>
    <t>Diadem White</t>
  </si>
  <si>
    <t>Laminuette</t>
  </si>
  <si>
    <t>Lana</t>
  </si>
  <si>
    <t>Let's Celebrate</t>
  </si>
  <si>
    <t>Pepito</t>
  </si>
  <si>
    <t>Acapella</t>
  </si>
  <si>
    <t>Botero</t>
  </si>
  <si>
    <t>Double Delight</t>
  </si>
  <si>
    <t>Elina</t>
  </si>
  <si>
    <t>Golden Medallion</t>
  </si>
  <si>
    <t>Grand Gala</t>
  </si>
  <si>
    <t>Ingrid Bergman</t>
  </si>
  <si>
    <t>Kronenburg</t>
  </si>
  <si>
    <t>Laetitia Casta</t>
  </si>
  <si>
    <t>Marchenkonigin</t>
  </si>
  <si>
    <t>Michelangelo</t>
  </si>
  <si>
    <t>Mondiale</t>
  </si>
  <si>
    <t>Poker</t>
  </si>
  <si>
    <t>Princesse de Monaco</t>
  </si>
  <si>
    <t>Valencia</t>
  </si>
  <si>
    <t>Grandiflora</t>
  </si>
  <si>
    <t>30-02-0048</t>
  </si>
  <si>
    <t>46-38-4844</t>
  </si>
  <si>
    <t>46-38-10150</t>
  </si>
  <si>
    <t>46-38-10940</t>
  </si>
  <si>
    <t>46-38-12002</t>
  </si>
  <si>
    <t>46-38-12001</t>
  </si>
  <si>
    <t>46-38-10170</t>
  </si>
  <si>
    <t>46-38-10190</t>
  </si>
  <si>
    <t>Викинг</t>
  </si>
  <si>
    <t>Водолей</t>
  </si>
  <si>
    <t>46-216-0139</t>
  </si>
  <si>
    <t>46-216-0138</t>
  </si>
  <si>
    <t>Утренняя росса</t>
  </si>
  <si>
    <t>46-216-0126</t>
  </si>
  <si>
    <t>10-20 0+1+1</t>
  </si>
  <si>
    <t>46-38-12000</t>
  </si>
  <si>
    <t>46-38-10610</t>
  </si>
  <si>
    <t>46-38-10619</t>
  </si>
  <si>
    <t>46-38-10647</t>
  </si>
  <si>
    <t>46-38-10658</t>
  </si>
  <si>
    <t>46-38-10660</t>
  </si>
  <si>
    <t>желтый / красный по краям</t>
  </si>
  <si>
    <t>оранжевый</t>
  </si>
  <si>
    <t>нежно-желтый</t>
  </si>
  <si>
    <t>сливочный, нежно-розовый, биколор</t>
  </si>
  <si>
    <t>кремово-абрикосовый</t>
  </si>
  <si>
    <t>фиолетовый, полосатый</t>
  </si>
  <si>
    <t>белый с малиновой окантовкой</t>
  </si>
  <si>
    <t>сливочно-желтый</t>
  </si>
  <si>
    <t>малиновый, биколор</t>
  </si>
  <si>
    <t>абрикосовый, кремовый с розовым краем</t>
  </si>
  <si>
    <t>кораллово-розовый</t>
  </si>
  <si>
    <t>бронзово-абрикосовый</t>
  </si>
  <si>
    <t>&gt;100</t>
  </si>
  <si>
    <t>46-38-8081</t>
  </si>
  <si>
    <t>86-01-0076</t>
  </si>
  <si>
    <t>87-90-0005</t>
  </si>
  <si>
    <r>
      <t>Alan Titchmarsh</t>
    </r>
    <r>
      <rPr>
        <b/>
        <i/>
        <sz val="10"/>
        <color theme="0" tint="-0.14999847407452621"/>
        <rFont val="Arial"/>
        <family val="2"/>
        <charset val="204"/>
      </rPr>
      <t xml:space="preserve">  (David Austin)</t>
    </r>
  </si>
  <si>
    <r>
      <t xml:space="preserve">Charles Austin </t>
    </r>
    <r>
      <rPr>
        <b/>
        <i/>
        <sz val="10"/>
        <color theme="0" tint="-0.14999847407452621"/>
        <rFont val="Arial"/>
        <family val="2"/>
        <charset val="204"/>
      </rPr>
      <t xml:space="preserve"> (David Austin)</t>
    </r>
  </si>
  <si>
    <r>
      <t xml:space="preserve">Charles Darwin </t>
    </r>
    <r>
      <rPr>
        <b/>
        <i/>
        <sz val="10"/>
        <color theme="0" tint="-0.14999847407452621"/>
        <rFont val="Arial"/>
        <family val="2"/>
        <charset val="204"/>
      </rPr>
      <t xml:space="preserve"> (David Austin)</t>
    </r>
  </si>
  <si>
    <r>
      <t xml:space="preserve">Christina  </t>
    </r>
    <r>
      <rPr>
        <b/>
        <i/>
        <sz val="10"/>
        <color theme="0" tint="-0.14999847407452621"/>
        <rFont val="Arial"/>
        <family val="2"/>
        <charset val="204"/>
      </rPr>
      <t>(David Austin)</t>
    </r>
  </si>
  <si>
    <r>
      <t xml:space="preserve">Graham Thomas  </t>
    </r>
    <r>
      <rPr>
        <b/>
        <i/>
        <sz val="10"/>
        <color theme="0" tint="-0.14999847407452621"/>
        <rFont val="Arial"/>
        <family val="2"/>
        <charset val="204"/>
      </rPr>
      <t>(David Austin)</t>
    </r>
  </si>
  <si>
    <r>
      <t xml:space="preserve">Heritage  </t>
    </r>
    <r>
      <rPr>
        <b/>
        <i/>
        <sz val="10"/>
        <color theme="0" tint="-0.14999847407452621"/>
        <rFont val="Arial"/>
        <family val="2"/>
        <charset val="204"/>
      </rPr>
      <t>(David Austin)</t>
    </r>
  </si>
  <si>
    <r>
      <t xml:space="preserve">L.D.Braithwaite  </t>
    </r>
    <r>
      <rPr>
        <b/>
        <i/>
        <sz val="10"/>
        <color theme="0" tint="-0.14999847407452621"/>
        <rFont val="Arial"/>
        <family val="2"/>
        <charset val="204"/>
      </rPr>
      <t>(David Austin)</t>
    </r>
  </si>
  <si>
    <r>
      <t xml:space="preserve">Mary Rose  </t>
    </r>
    <r>
      <rPr>
        <b/>
        <i/>
        <sz val="10"/>
        <color theme="0" tint="-0.14999847407452621"/>
        <rFont val="Arial"/>
        <family val="2"/>
        <charset val="204"/>
      </rPr>
      <t>(David Austin)</t>
    </r>
  </si>
  <si>
    <r>
      <t>Sir John Betjeman</t>
    </r>
    <r>
      <rPr>
        <b/>
        <i/>
        <sz val="10"/>
        <color theme="0" tint="-0.14999847407452621"/>
        <rFont val="Arial"/>
        <family val="2"/>
        <charset val="204"/>
      </rPr>
      <t xml:space="preserve">  (David Austin)</t>
    </r>
  </si>
  <si>
    <r>
      <t xml:space="preserve">Spirit of Freedom </t>
    </r>
    <r>
      <rPr>
        <b/>
        <i/>
        <sz val="10"/>
        <color theme="0" tint="-0.14999847407452621"/>
        <rFont val="Arial"/>
        <family val="2"/>
        <charset val="204"/>
      </rPr>
      <t xml:space="preserve"> (David Austin)</t>
    </r>
  </si>
  <si>
    <r>
      <t xml:space="preserve">Teasing Georgia </t>
    </r>
    <r>
      <rPr>
        <b/>
        <i/>
        <sz val="10"/>
        <color theme="0" tint="-0.14999847407452621"/>
        <rFont val="Arial"/>
        <family val="2"/>
        <charset val="204"/>
      </rPr>
      <t xml:space="preserve"> (David Austin)</t>
    </r>
  </si>
  <si>
    <r>
      <t xml:space="preserve">Tess of the D'urbervilles </t>
    </r>
    <r>
      <rPr>
        <b/>
        <i/>
        <sz val="10"/>
        <color theme="0" tint="-0.14999847407452621"/>
        <rFont val="Arial"/>
        <family val="2"/>
        <charset val="204"/>
      </rPr>
      <t xml:space="preserve"> (David Austin)</t>
    </r>
  </si>
  <si>
    <r>
      <t xml:space="preserve">The Alnwick Rose  </t>
    </r>
    <r>
      <rPr>
        <b/>
        <i/>
        <sz val="10"/>
        <color theme="0" tint="-0.14999847407452621"/>
        <rFont val="Arial"/>
        <family val="2"/>
        <charset val="204"/>
      </rPr>
      <t>(David Austin)</t>
    </r>
  </si>
  <si>
    <r>
      <t xml:space="preserve">The Pilgrim </t>
    </r>
    <r>
      <rPr>
        <b/>
        <i/>
        <sz val="10"/>
        <color theme="0" tint="-0.14999847407452621"/>
        <rFont val="Arial"/>
        <family val="2"/>
        <charset val="204"/>
      </rPr>
      <t>(David Austin)</t>
    </r>
  </si>
  <si>
    <r>
      <t xml:space="preserve">William Shakespeare </t>
    </r>
    <r>
      <rPr>
        <b/>
        <i/>
        <sz val="10"/>
        <color theme="0" tint="-0.14999847407452621"/>
        <rFont val="Arial"/>
        <family val="2"/>
        <charset val="204"/>
      </rPr>
      <t xml:space="preserve"> (David Austin)</t>
    </r>
  </si>
  <si>
    <r>
      <t xml:space="preserve">Winchester Cathedral </t>
    </r>
    <r>
      <rPr>
        <b/>
        <i/>
        <sz val="10"/>
        <color theme="0" tint="-0.14999847407452621"/>
        <rFont val="Arial"/>
        <family val="2"/>
        <charset val="204"/>
      </rPr>
      <t xml:space="preserve"> (David Austin)</t>
    </r>
  </si>
  <si>
    <r>
      <t xml:space="preserve">Wisley 2008 </t>
    </r>
    <r>
      <rPr>
        <b/>
        <i/>
        <sz val="10"/>
        <color theme="0" tint="-0.14999847407452621"/>
        <rFont val="Arial"/>
        <family val="2"/>
        <charset val="204"/>
      </rPr>
      <t xml:space="preserve"> (David Austin)</t>
    </r>
  </si>
  <si>
    <r>
      <t xml:space="preserve">Abraham Dharby  </t>
    </r>
    <r>
      <rPr>
        <b/>
        <i/>
        <sz val="10"/>
        <color theme="0" tint="-0.14999847407452621"/>
        <rFont val="Arial"/>
        <family val="2"/>
        <charset val="204"/>
      </rPr>
      <t>(David Austin)</t>
    </r>
  </si>
  <si>
    <r>
      <t xml:space="preserve">Benjamin Britten  </t>
    </r>
    <r>
      <rPr>
        <b/>
        <i/>
        <sz val="10"/>
        <color theme="0" tint="-0.14999847407452621"/>
        <rFont val="Arial"/>
        <family val="2"/>
        <charset val="204"/>
      </rPr>
      <t>(David Austin)</t>
    </r>
  </si>
  <si>
    <r>
      <t xml:space="preserve">Emanuel (Crocus rose) </t>
    </r>
    <r>
      <rPr>
        <b/>
        <i/>
        <sz val="10"/>
        <color theme="0" tint="-0.14999847407452621"/>
        <rFont val="Arial"/>
        <family val="2"/>
        <charset val="204"/>
      </rPr>
      <t xml:space="preserve"> (David Austin)</t>
    </r>
  </si>
  <si>
    <r>
      <t xml:space="preserve">Falstaff  </t>
    </r>
    <r>
      <rPr>
        <b/>
        <i/>
        <sz val="10"/>
        <color theme="0" tint="-0.14999847407452621"/>
        <rFont val="Arial"/>
        <family val="2"/>
        <charset val="204"/>
      </rPr>
      <t>(David Austin)</t>
    </r>
  </si>
  <si>
    <r>
      <t xml:space="preserve">Golden Celebration  </t>
    </r>
    <r>
      <rPr>
        <b/>
        <i/>
        <sz val="10"/>
        <color theme="0" tint="-0.14999847407452621"/>
        <rFont val="Arial"/>
        <family val="2"/>
        <charset val="204"/>
      </rPr>
      <t>(David Austin)</t>
    </r>
  </si>
  <si>
    <r>
      <t xml:space="preserve">Old Tamora </t>
    </r>
    <r>
      <rPr>
        <b/>
        <i/>
        <sz val="10"/>
        <color theme="0" tint="-0.14999847407452621"/>
        <rFont val="Arial"/>
        <family val="2"/>
        <charset val="204"/>
      </rPr>
      <t>(David Austin)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</si>
</sst>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0.000"/>
    <numFmt numFmtId="165" formatCode="#,##0.00\ &quot;₽&quot;"/>
    <numFmt numFmtId="166" formatCode="#,##0\ &quot;₽&quot;"/>
  </numFmts>
  <fonts count="7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Arial"/>
      <family val="2"/>
    </font>
    <font>
      <sz val="22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u/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  <font>
      <sz val="12"/>
      <color theme="1"/>
      <name val="ArialMT"/>
      <family val="2"/>
      <charset val="204"/>
    </font>
    <font>
      <b/>
      <i/>
      <sz val="12"/>
      <name val="Arial"/>
      <family val="2"/>
      <charset val="204"/>
    </font>
    <font>
      <sz val="10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10"/>
      <color theme="0"/>
      <name val="Arial"/>
      <family val="2"/>
      <charset val="204"/>
    </font>
    <font>
      <u/>
      <sz val="10"/>
      <color theme="10"/>
      <name val="Calibri"/>
      <family val="2"/>
      <scheme val="minor"/>
    </font>
    <font>
      <b/>
      <i/>
      <sz val="10"/>
      <color rgb="FFFF0000"/>
      <name val="Arial"/>
      <family val="2"/>
      <charset val="204"/>
    </font>
    <font>
      <u/>
      <sz val="10"/>
      <color theme="10"/>
      <name val="Arial"/>
      <family val="2"/>
      <charset val="204"/>
    </font>
    <font>
      <u/>
      <sz val="10"/>
      <color rgb="FF2E75B6"/>
      <name val="Calibri"/>
      <family val="2"/>
      <charset val="1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sz val="8"/>
      <name val="Arial"/>
      <family val="2"/>
      <charset val="204"/>
    </font>
    <font>
      <sz val="10"/>
      <color theme="0" tint="-0.499984740745262"/>
      <name val="Arial"/>
      <family val="2"/>
      <charset val="204"/>
    </font>
    <font>
      <b/>
      <i/>
      <sz val="10"/>
      <color theme="0"/>
      <name val="Arial"/>
      <family val="2"/>
      <charset val="204"/>
    </font>
    <font>
      <sz val="11"/>
      <name val="Calibri"/>
      <family val="2"/>
      <scheme val="minor"/>
    </font>
    <font>
      <b/>
      <i/>
      <sz val="12"/>
      <color theme="0"/>
      <name val="Arial"/>
      <family val="2"/>
      <charset val="204"/>
    </font>
    <font>
      <u/>
      <sz val="10"/>
      <color rgb="FF0070C0"/>
      <name val="Calibri"/>
      <family val="2"/>
      <scheme val="minor"/>
    </font>
    <font>
      <sz val="10"/>
      <color rgb="FF0070C0"/>
      <name val="Arial"/>
      <family val="2"/>
      <charset val="204"/>
    </font>
    <font>
      <b/>
      <i/>
      <sz val="10"/>
      <name val="Arial"/>
      <family val="2"/>
      <charset val="204"/>
    </font>
    <font>
      <u/>
      <sz val="10"/>
      <name val="Calibri"/>
      <family val="2"/>
      <scheme val="minor"/>
    </font>
    <font>
      <sz val="10"/>
      <color theme="0" tint="-0.249977111117893"/>
      <name val="Arial"/>
      <family val="2"/>
      <charset val="204"/>
    </font>
    <font>
      <u/>
      <sz val="10"/>
      <color theme="0" tint="-0.249977111117893"/>
      <name val="Calibri"/>
      <family val="2"/>
      <charset val="204"/>
    </font>
    <font>
      <u/>
      <sz val="10"/>
      <color theme="0" tint="-0.249977111117893"/>
      <name val="Calibri"/>
      <family val="2"/>
      <scheme val="minor"/>
    </font>
    <font>
      <u/>
      <sz val="10"/>
      <color theme="0" tint="-0.249977111117893"/>
      <name val="Calibri"/>
      <family val="2"/>
      <charset val="1"/>
    </font>
    <font>
      <sz val="10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strike/>
      <sz val="10"/>
      <name val="Arial"/>
      <family val="2"/>
      <charset val="204"/>
    </font>
    <font>
      <b/>
      <i/>
      <sz val="16"/>
      <color theme="7" tint="0.59999389629810485"/>
      <name val="Arial"/>
      <family val="2"/>
      <charset val="204"/>
    </font>
    <font>
      <b/>
      <i/>
      <sz val="12"/>
      <color theme="7" tint="0.59999389629810485"/>
      <name val="Arial"/>
      <family val="2"/>
      <charset val="204"/>
    </font>
    <font>
      <sz val="11"/>
      <color theme="7" tint="0.59999389629810485"/>
      <name val="Calibri"/>
      <family val="2"/>
      <charset val="204"/>
      <scheme val="minor"/>
    </font>
    <font>
      <sz val="10"/>
      <color theme="7" tint="0.59999389629810485"/>
      <name val="Arial"/>
      <family val="2"/>
      <charset val="204"/>
    </font>
    <font>
      <b/>
      <sz val="10"/>
      <color theme="7" tint="0.59999389629810485"/>
      <name val="Arial"/>
      <family val="2"/>
      <charset val="204"/>
    </font>
    <font>
      <b/>
      <sz val="22"/>
      <color theme="1"/>
      <name val="Calibri"/>
      <family val="2"/>
      <charset val="204"/>
      <scheme val="minor"/>
    </font>
    <font>
      <b/>
      <sz val="22"/>
      <color rgb="FF02392F"/>
      <name val="Calibri"/>
      <family val="2"/>
      <charset val="204"/>
      <scheme val="minor"/>
    </font>
    <font>
      <b/>
      <i/>
      <sz val="22"/>
      <color rgb="FFFF0000"/>
      <name val="Calibri"/>
      <family val="2"/>
      <charset val="204"/>
      <scheme val="minor"/>
    </font>
    <font>
      <sz val="11"/>
      <color theme="0" tint="-0.249977111117893"/>
      <name val="Calibri"/>
      <family val="2"/>
      <scheme val="minor"/>
    </font>
    <font>
      <u/>
      <sz val="10"/>
      <name val="Calibri"/>
      <family val="2"/>
      <charset val="1"/>
    </font>
    <font>
      <sz val="11"/>
      <color theme="0" tint="-0.14999847407452621"/>
      <name val="Calibri"/>
      <family val="2"/>
      <scheme val="minor"/>
    </font>
    <font>
      <u/>
      <sz val="10"/>
      <color theme="0" tint="-0.14999847407452621"/>
      <name val="Calibri"/>
      <family val="2"/>
      <scheme val="minor"/>
    </font>
    <font>
      <sz val="10"/>
      <color theme="0" tint="-0.14999847407452621"/>
      <name val="Arial"/>
      <family val="2"/>
      <charset val="204"/>
    </font>
    <font>
      <b/>
      <sz val="10"/>
      <color theme="0" tint="-0.14999847407452621"/>
      <name val="Arial"/>
      <family val="2"/>
      <charset val="204"/>
    </font>
    <font>
      <strike/>
      <sz val="10"/>
      <color theme="0" tint="-0.14999847407452621"/>
      <name val="Arial"/>
      <family val="2"/>
      <charset val="204"/>
    </font>
    <font>
      <u/>
      <sz val="10"/>
      <color theme="0" tint="-0.14999847407452621"/>
      <name val="Calibri"/>
      <family val="2"/>
      <charset val="204"/>
    </font>
    <font>
      <b/>
      <i/>
      <sz val="10"/>
      <color theme="0" tint="-0.14999847407452621"/>
      <name val="Arial"/>
      <family val="2"/>
      <charset val="204"/>
    </font>
    <font>
      <sz val="11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2F2C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2392F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auto="1"/>
      </top>
      <bottom/>
      <diagonal/>
    </border>
  </borders>
  <cellStyleXfs count="10">
    <xf numFmtId="0" fontId="0" fillId="0" borderId="0"/>
    <xf numFmtId="0" fontId="4" fillId="0" borderId="0"/>
    <xf numFmtId="0" fontId="3" fillId="0" borderId="0"/>
    <xf numFmtId="0" fontId="13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20" fillId="0" borderId="0"/>
    <xf numFmtId="0" fontId="27" fillId="0" borderId="0" applyNumberFormat="0" applyFill="0" applyBorder="0" applyAlignment="0" applyProtection="0">
      <alignment vertical="top"/>
    </xf>
    <xf numFmtId="0" fontId="2" fillId="0" borderId="0"/>
    <xf numFmtId="0" fontId="45" fillId="0" borderId="0"/>
    <xf numFmtId="43" fontId="1" fillId="0" borderId="0" applyFont="0" applyFill="0" applyBorder="0" applyAlignment="0" applyProtection="0"/>
  </cellStyleXfs>
  <cellXfs count="255">
    <xf numFmtId="0" fontId="0" fillId="0" borderId="0" xfId="0"/>
    <xf numFmtId="0" fontId="4" fillId="0" borderId="0" xfId="1" applyProtection="1">
      <protection locked="0"/>
    </xf>
    <xf numFmtId="0" fontId="8" fillId="0" borderId="0" xfId="0" applyFont="1"/>
    <xf numFmtId="0" fontId="0" fillId="0" borderId="0" xfId="0" applyAlignment="1">
      <alignment horizontal="center"/>
    </xf>
    <xf numFmtId="0" fontId="9" fillId="0" borderId="0" xfId="1" applyFont="1" applyAlignment="1" applyProtection="1">
      <protection locked="0"/>
    </xf>
    <xf numFmtId="0" fontId="9" fillId="0" borderId="0" xfId="1" applyFont="1" applyAlignment="1" applyProtection="1">
      <alignment horizontal="center"/>
      <protection locked="0"/>
    </xf>
    <xf numFmtId="164" fontId="4" fillId="0" borderId="0" xfId="1" applyNumberFormat="1" applyProtection="1">
      <protection locked="0"/>
    </xf>
    <xf numFmtId="0" fontId="4" fillId="0" borderId="0" xfId="1" applyAlignment="1" applyProtection="1">
      <alignment shrinkToFit="1"/>
      <protection locked="0"/>
    </xf>
    <xf numFmtId="0" fontId="4" fillId="0" borderId="0" xfId="1" applyAlignment="1" applyProtection="1">
      <alignment horizontal="center"/>
      <protection locked="0"/>
    </xf>
    <xf numFmtId="0" fontId="10" fillId="0" borderId="0" xfId="1" applyFont="1" applyAlignment="1" applyProtection="1">
      <alignment horizontal="center"/>
      <protection locked="0"/>
    </xf>
    <xf numFmtId="0" fontId="11" fillId="0" borderId="0" xfId="2" applyFont="1" applyFill="1" applyBorder="1"/>
    <xf numFmtId="0" fontId="8" fillId="0" borderId="0" xfId="0" applyFont="1" applyFill="1" applyAlignment="1" applyProtection="1">
      <alignment horizontal="center" vertical="center"/>
      <protection locked="0"/>
    </xf>
    <xf numFmtId="2" fontId="12" fillId="0" borderId="0" xfId="2" applyNumberFormat="1" applyFont="1" applyFill="1" applyBorder="1" applyAlignment="1" applyProtection="1">
      <alignment horizontal="center"/>
    </xf>
    <xf numFmtId="0" fontId="3" fillId="0" borderId="0" xfId="1" applyFont="1" applyProtection="1">
      <protection locked="0"/>
    </xf>
    <xf numFmtId="0" fontId="14" fillId="0" borderId="0" xfId="3" applyFont="1" applyFill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horizontal="right" vertical="center"/>
      <protection locked="0"/>
    </xf>
    <xf numFmtId="1" fontId="6" fillId="2" borderId="1" xfId="0" applyNumberFormat="1" applyFont="1" applyFill="1" applyBorder="1" applyAlignment="1">
      <alignment horizontal="center" vertical="center"/>
    </xf>
    <xf numFmtId="0" fontId="17" fillId="0" borderId="0" xfId="2" applyFont="1" applyAlignment="1" applyProtection="1">
      <alignment horizontal="left"/>
      <protection locked="0"/>
    </xf>
    <xf numFmtId="0" fontId="18" fillId="0" borderId="0" xfId="1" applyFont="1" applyFill="1" applyBorder="1" applyAlignment="1" applyProtection="1">
      <alignment horizontal="right"/>
      <protection locked="0"/>
    </xf>
    <xf numFmtId="0" fontId="10" fillId="0" borderId="1" xfId="1" applyFont="1" applyFill="1" applyBorder="1" applyAlignment="1" applyProtection="1">
      <alignment horizontal="center"/>
    </xf>
    <xf numFmtId="43" fontId="10" fillId="0" borderId="1" xfId="4" applyFont="1" applyFill="1" applyBorder="1" applyAlignment="1" applyProtection="1">
      <alignment horizontal="center"/>
    </xf>
    <xf numFmtId="0" fontId="10" fillId="0" borderId="0" xfId="2" applyFont="1" applyAlignment="1" applyProtection="1">
      <alignment horizontal="left"/>
      <protection locked="0"/>
    </xf>
    <xf numFmtId="0" fontId="18" fillId="0" borderId="0" xfId="2" applyFont="1" applyFill="1" applyAlignment="1" applyProtection="1">
      <alignment horizontal="left"/>
      <protection locked="0"/>
    </xf>
    <xf numFmtId="0" fontId="18" fillId="0" borderId="2" xfId="1" applyFont="1" applyFill="1" applyBorder="1" applyAlignment="1" applyProtection="1">
      <alignment horizontal="center"/>
    </xf>
    <xf numFmtId="43" fontId="18" fillId="0" borderId="2" xfId="4" applyFont="1" applyFill="1" applyBorder="1" applyAlignment="1" applyProtection="1">
      <alignment horizontal="center"/>
    </xf>
    <xf numFmtId="0" fontId="19" fillId="0" borderId="0" xfId="0" applyFont="1"/>
    <xf numFmtId="0" fontId="8" fillId="0" borderId="0" xfId="1" applyFont="1" applyAlignment="1" applyProtection="1">
      <alignment horizontal="center"/>
      <protection locked="0"/>
    </xf>
    <xf numFmtId="0" fontId="5" fillId="0" borderId="0" xfId="1" applyFont="1" applyAlignment="1" applyProtection="1">
      <alignment horizontal="center"/>
      <protection locked="0"/>
    </xf>
    <xf numFmtId="14" fontId="6" fillId="0" borderId="0" xfId="0" applyNumberFormat="1" applyFont="1" applyAlignment="1">
      <alignment horizontal="center" vertical="top"/>
    </xf>
    <xf numFmtId="0" fontId="21" fillId="3" borderId="3" xfId="5" applyFont="1" applyFill="1" applyBorder="1" applyAlignment="1" applyProtection="1">
      <alignment horizontal="left" vertical="center"/>
      <protection locked="0"/>
    </xf>
    <xf numFmtId="0" fontId="4" fillId="3" borderId="4" xfId="1" applyFill="1" applyBorder="1" applyProtection="1">
      <protection locked="0"/>
    </xf>
    <xf numFmtId="0" fontId="4" fillId="3" borderId="4" xfId="1" applyFill="1" applyBorder="1" applyAlignment="1" applyProtection="1">
      <alignment horizontal="center"/>
      <protection locked="0"/>
    </xf>
    <xf numFmtId="0" fontId="22" fillId="3" borderId="5" xfId="5" applyFont="1" applyFill="1" applyBorder="1" applyAlignment="1" applyProtection="1">
      <alignment horizontal="center" vertical="top" wrapText="1"/>
      <protection locked="0"/>
    </xf>
    <xf numFmtId="0" fontId="22" fillId="0" borderId="1" xfId="5" applyFont="1" applyFill="1" applyBorder="1" applyAlignment="1" applyProtection="1">
      <alignment horizontal="center" vertical="top" wrapText="1"/>
      <protection locked="0"/>
    </xf>
    <xf numFmtId="0" fontId="22" fillId="0" borderId="1" xfId="5" applyFont="1" applyFill="1" applyBorder="1" applyAlignment="1" applyProtection="1">
      <alignment horizontal="left" vertical="top" wrapText="1" indent="1"/>
      <protection locked="0"/>
    </xf>
    <xf numFmtId="2" fontId="17" fillId="0" borderId="1" xfId="5" applyNumberFormat="1" applyFont="1" applyFill="1" applyBorder="1" applyAlignment="1" applyProtection="1">
      <alignment horizontal="center" vertical="top" wrapText="1"/>
      <protection locked="0"/>
    </xf>
    <xf numFmtId="2" fontId="22" fillId="0" borderId="1" xfId="5" applyNumberFormat="1" applyFont="1" applyFill="1" applyBorder="1" applyAlignment="1" applyProtection="1">
      <alignment horizontal="center" vertical="top" wrapText="1"/>
    </xf>
    <xf numFmtId="0" fontId="22" fillId="0" borderId="3" xfId="5" applyFont="1" applyBorder="1" applyProtection="1">
      <protection locked="0"/>
    </xf>
    <xf numFmtId="0" fontId="25" fillId="0" borderId="1" xfId="3" applyFont="1" applyBorder="1" applyAlignment="1">
      <alignment horizontal="center" vertical="center"/>
    </xf>
    <xf numFmtId="0" fontId="22" fillId="0" borderId="3" xfId="5" applyFont="1" applyBorder="1" applyAlignment="1" applyProtection="1">
      <alignment horizontal="center"/>
      <protection locked="0"/>
    </xf>
    <xf numFmtId="0" fontId="17" fillId="0" borderId="6" xfId="5" applyFont="1" applyBorder="1" applyAlignment="1" applyProtection="1">
      <alignment horizontal="center"/>
      <protection locked="0"/>
    </xf>
    <xf numFmtId="0" fontId="22" fillId="3" borderId="6" xfId="5" applyFont="1" applyFill="1" applyBorder="1" applyAlignment="1" applyProtection="1">
      <alignment horizontal="center" wrapText="1"/>
      <protection locked="0"/>
    </xf>
    <xf numFmtId="43" fontId="22" fillId="0" borderId="1" xfId="4" applyFont="1" applyFill="1" applyBorder="1" applyAlignment="1" applyProtection="1">
      <alignment horizontal="center"/>
    </xf>
    <xf numFmtId="0" fontId="19" fillId="0" borderId="0" xfId="0" applyFont="1" applyAlignment="1">
      <alignment horizontal="center"/>
    </xf>
    <xf numFmtId="0" fontId="2" fillId="0" borderId="8" xfId="7" applyFill="1" applyBorder="1"/>
    <xf numFmtId="0" fontId="2" fillId="0" borderId="9" xfId="7" applyBorder="1"/>
    <xf numFmtId="0" fontId="2" fillId="0" borderId="10" xfId="7" applyBorder="1"/>
    <xf numFmtId="0" fontId="2" fillId="0" borderId="0" xfId="7" applyBorder="1"/>
    <xf numFmtId="0" fontId="2" fillId="0" borderId="11" xfId="7" applyFill="1" applyBorder="1"/>
    <xf numFmtId="0" fontId="2" fillId="0" borderId="12" xfId="7" applyBorder="1"/>
    <xf numFmtId="0" fontId="29" fillId="0" borderId="11" xfId="7" applyFont="1" applyFill="1" applyBorder="1"/>
    <xf numFmtId="0" fontId="29" fillId="0" borderId="0" xfId="7" applyFont="1" applyFill="1" applyBorder="1"/>
    <xf numFmtId="0" fontId="30" fillId="0" borderId="0" xfId="7" applyFont="1" applyBorder="1"/>
    <xf numFmtId="0" fontId="30" fillId="0" borderId="12" xfId="7" applyFont="1" applyBorder="1"/>
    <xf numFmtId="0" fontId="31" fillId="0" borderId="0" xfId="7" applyFont="1" applyBorder="1"/>
    <xf numFmtId="0" fontId="31" fillId="0" borderId="12" xfId="7" applyFont="1" applyBorder="1"/>
    <xf numFmtId="0" fontId="2" fillId="0" borderId="0" xfId="7" applyFont="1" applyBorder="1"/>
    <xf numFmtId="0" fontId="32" fillId="0" borderId="11" xfId="7" applyFont="1" applyFill="1" applyBorder="1"/>
    <xf numFmtId="0" fontId="33" fillId="4" borderId="11" xfId="7" applyFont="1" applyFill="1" applyBorder="1" applyAlignment="1">
      <alignment horizontal="right"/>
    </xf>
    <xf numFmtId="0" fontId="33" fillId="0" borderId="0" xfId="7" applyFont="1" applyBorder="1"/>
    <xf numFmtId="0" fontId="34" fillId="0" borderId="0" xfId="7" applyFont="1" applyBorder="1"/>
    <xf numFmtId="0" fontId="34" fillId="0" borderId="12" xfId="7" applyFont="1" applyBorder="1"/>
    <xf numFmtId="0" fontId="35" fillId="4" borderId="11" xfId="7" applyFont="1" applyFill="1" applyBorder="1" applyAlignment="1">
      <alignment horizontal="left"/>
    </xf>
    <xf numFmtId="0" fontId="37" fillId="0" borderId="0" xfId="7" applyFont="1" applyBorder="1"/>
    <xf numFmtId="0" fontId="38" fillId="0" borderId="0" xfId="7" applyFont="1" applyBorder="1"/>
    <xf numFmtId="0" fontId="35" fillId="0" borderId="0" xfId="7" applyFont="1" applyBorder="1" applyAlignment="1">
      <alignment horizontal="left"/>
    </xf>
    <xf numFmtId="0" fontId="39" fillId="0" borderId="0" xfId="7" applyFont="1" applyBorder="1"/>
    <xf numFmtId="0" fontId="39" fillId="0" borderId="12" xfId="7" applyFont="1" applyBorder="1"/>
    <xf numFmtId="0" fontId="38" fillId="4" borderId="11" xfId="7" applyFont="1" applyFill="1" applyBorder="1" applyAlignment="1"/>
    <xf numFmtId="0" fontId="40" fillId="0" borderId="0" xfId="7" applyFont="1" applyBorder="1" applyAlignment="1">
      <alignment horizontal="left" indent="2"/>
    </xf>
    <xf numFmtId="0" fontId="38" fillId="0" borderId="0" xfId="7" applyFont="1" applyBorder="1" applyAlignment="1"/>
    <xf numFmtId="0" fontId="41" fillId="0" borderId="0" xfId="7" applyFont="1" applyBorder="1" applyAlignment="1">
      <alignment horizontal="right"/>
    </xf>
    <xf numFmtId="0" fontId="40" fillId="0" borderId="0" xfId="7" applyFont="1" applyBorder="1" applyAlignment="1">
      <alignment horizontal="left"/>
    </xf>
    <xf numFmtId="0" fontId="39" fillId="0" borderId="0" xfId="7" applyFont="1" applyBorder="1" applyAlignment="1"/>
    <xf numFmtId="0" fontId="39" fillId="0" borderId="12" xfId="7" applyFont="1" applyBorder="1" applyAlignment="1"/>
    <xf numFmtId="0" fontId="42" fillId="0" borderId="0" xfId="7" applyFont="1" applyBorder="1" applyAlignment="1">
      <alignment vertical="center"/>
    </xf>
    <xf numFmtId="0" fontId="43" fillId="4" borderId="11" xfId="7" applyFont="1" applyFill="1" applyBorder="1"/>
    <xf numFmtId="0" fontId="43" fillId="0" borderId="0" xfId="7" applyFont="1" applyBorder="1"/>
    <xf numFmtId="0" fontId="2" fillId="0" borderId="12" xfId="7" applyFont="1" applyBorder="1"/>
    <xf numFmtId="0" fontId="2" fillId="0" borderId="0" xfId="7" applyBorder="1" applyAlignment="1"/>
    <xf numFmtId="0" fontId="2" fillId="4" borderId="11" xfId="7" applyFill="1" applyBorder="1"/>
    <xf numFmtId="0" fontId="34" fillId="4" borderId="11" xfId="7" applyFont="1" applyFill="1" applyBorder="1" applyAlignment="1">
      <alignment horizontal="right"/>
    </xf>
    <xf numFmtId="0" fontId="44" fillId="0" borderId="0" xfId="7" applyFont="1" applyBorder="1" applyAlignment="1">
      <alignment horizontal="left"/>
    </xf>
    <xf numFmtId="0" fontId="6" fillId="0" borderId="0" xfId="7" applyFont="1" applyBorder="1"/>
    <xf numFmtId="0" fontId="6" fillId="0" borderId="12" xfId="7" applyFont="1" applyBorder="1"/>
    <xf numFmtId="0" fontId="34" fillId="4" borderId="11" xfId="7" applyFont="1" applyFill="1" applyBorder="1" applyAlignment="1">
      <alignment horizontal="right" vertical="top"/>
    </xf>
    <xf numFmtId="0" fontId="40" fillId="0" borderId="0" xfId="7" applyFont="1" applyBorder="1" applyAlignment="1">
      <alignment horizontal="left" vertical="top" wrapText="1" indent="2"/>
    </xf>
    <xf numFmtId="0" fontId="6" fillId="0" borderId="12" xfId="7" applyFont="1" applyBorder="1" applyAlignment="1">
      <alignment vertical="top"/>
    </xf>
    <xf numFmtId="0" fontId="6" fillId="0" borderId="0" xfId="7" applyFont="1" applyBorder="1" applyAlignment="1">
      <alignment vertical="top"/>
    </xf>
    <xf numFmtId="0" fontId="22" fillId="0" borderId="0" xfId="8" applyFont="1" applyBorder="1" applyAlignment="1">
      <alignment horizontal="left" vertical="top" wrapText="1"/>
    </xf>
    <xf numFmtId="0" fontId="2" fillId="0" borderId="0" xfId="7"/>
    <xf numFmtId="0" fontId="2" fillId="0" borderId="13" xfId="7" applyFill="1" applyBorder="1"/>
    <xf numFmtId="0" fontId="2" fillId="0" borderId="14" xfId="7" applyBorder="1"/>
    <xf numFmtId="0" fontId="2" fillId="0" borderId="15" xfId="7" applyBorder="1"/>
    <xf numFmtId="0" fontId="2" fillId="0" borderId="0" xfId="7" applyFill="1"/>
    <xf numFmtId="0" fontId="4" fillId="0" borderId="0" xfId="1" applyAlignment="1" applyProtection="1">
      <alignment horizontal="center" shrinkToFit="1"/>
      <protection locked="0"/>
    </xf>
    <xf numFmtId="0" fontId="46" fillId="0" borderId="3" xfId="5" applyFont="1" applyBorder="1" applyAlignment="1" applyProtection="1">
      <alignment horizontal="center"/>
      <protection locked="0"/>
    </xf>
    <xf numFmtId="0" fontId="25" fillId="0" borderId="3" xfId="3" applyFont="1" applyBorder="1" applyAlignment="1">
      <alignment horizontal="center" vertical="center"/>
    </xf>
    <xf numFmtId="0" fontId="21" fillId="3" borderId="4" xfId="5" applyFont="1" applyFill="1" applyBorder="1" applyAlignment="1" applyProtection="1">
      <alignment horizontal="left" vertical="center"/>
      <protection locked="0"/>
    </xf>
    <xf numFmtId="0" fontId="28" fillId="0" borderId="3" xfId="3" applyFont="1" applyBorder="1" applyAlignment="1" applyProtection="1">
      <alignment horizontal="center" vertical="center"/>
    </xf>
    <xf numFmtId="0" fontId="22" fillId="0" borderId="3" xfId="5" applyFont="1" applyBorder="1" applyAlignment="1" applyProtection="1">
      <alignment horizontal="left"/>
      <protection locked="0"/>
    </xf>
    <xf numFmtId="166" fontId="22" fillId="0" borderId="1" xfId="5" applyNumberFormat="1" applyFont="1" applyBorder="1" applyAlignment="1" applyProtection="1">
      <alignment horizontal="center"/>
      <protection locked="0"/>
    </xf>
    <xf numFmtId="166" fontId="0" fillId="0" borderId="0" xfId="0" applyNumberFormat="1"/>
    <xf numFmtId="165" fontId="0" fillId="0" borderId="0" xfId="0" applyNumberFormat="1" applyAlignment="1">
      <alignment horizontal="center"/>
    </xf>
    <xf numFmtId="165" fontId="8" fillId="0" borderId="0" xfId="0" applyNumberFormat="1" applyFont="1"/>
    <xf numFmtId="43" fontId="10" fillId="0" borderId="0" xfId="4" applyFont="1" applyFill="1" applyBorder="1" applyAlignment="1" applyProtection="1">
      <alignment horizontal="center"/>
    </xf>
    <xf numFmtId="43" fontId="18" fillId="0" borderId="0" xfId="4" applyFont="1" applyFill="1" applyBorder="1" applyAlignment="1" applyProtection="1">
      <alignment horizontal="center"/>
    </xf>
    <xf numFmtId="165" fontId="22" fillId="0" borderId="3" xfId="4" applyNumberFormat="1" applyFont="1" applyFill="1" applyBorder="1" applyAlignment="1" applyProtection="1">
      <alignment horizontal="center"/>
    </xf>
    <xf numFmtId="0" fontId="22" fillId="0" borderId="1" xfId="5" applyFont="1" applyBorder="1" applyProtection="1">
      <protection locked="0"/>
    </xf>
    <xf numFmtId="165" fontId="22" fillId="0" borderId="3" xfId="4" applyNumberFormat="1" applyFont="1" applyFill="1" applyBorder="1" applyAlignment="1" applyProtection="1">
      <alignment horizontal="left"/>
    </xf>
    <xf numFmtId="43" fontId="22" fillId="0" borderId="3" xfId="4" applyFont="1" applyFill="1" applyBorder="1" applyAlignment="1" applyProtection="1">
      <alignment horizontal="center"/>
    </xf>
    <xf numFmtId="43" fontId="22" fillId="3" borderId="6" xfId="5" applyNumberFormat="1" applyFont="1" applyFill="1" applyBorder="1" applyAlignment="1" applyProtection="1">
      <alignment horizontal="center" wrapText="1"/>
      <protection locked="0"/>
    </xf>
    <xf numFmtId="0" fontId="22" fillId="0" borderId="4" xfId="5" applyFont="1" applyBorder="1" applyProtection="1">
      <protection locked="0"/>
    </xf>
    <xf numFmtId="0" fontId="22" fillId="0" borderId="4" xfId="5" applyFont="1" applyBorder="1" applyAlignment="1" applyProtection="1">
      <alignment horizontal="center"/>
      <protection locked="0"/>
    </xf>
    <xf numFmtId="0" fontId="22" fillId="0" borderId="5" xfId="5" applyFont="1" applyBorder="1" applyAlignment="1" applyProtection="1">
      <alignment horizontal="center"/>
      <protection locked="0"/>
    </xf>
    <xf numFmtId="0" fontId="17" fillId="0" borderId="5" xfId="5" applyFont="1" applyBorder="1" applyAlignment="1" applyProtection="1">
      <alignment horizontal="center"/>
      <protection locked="0"/>
    </xf>
    <xf numFmtId="165" fontId="46" fillId="0" borderId="3" xfId="4" applyNumberFormat="1" applyFont="1" applyFill="1" applyBorder="1" applyAlignment="1" applyProtection="1">
      <alignment horizontal="left"/>
    </xf>
    <xf numFmtId="43" fontId="46" fillId="0" borderId="3" xfId="4" applyFont="1" applyFill="1" applyBorder="1" applyAlignment="1" applyProtection="1">
      <alignment horizontal="center"/>
    </xf>
    <xf numFmtId="0" fontId="7" fillId="0" borderId="0" xfId="1" applyFont="1" applyFill="1" applyBorder="1" applyAlignment="1" applyProtection="1">
      <alignment horizontal="left"/>
      <protection locked="0"/>
    </xf>
    <xf numFmtId="0" fontId="16" fillId="0" borderId="0" xfId="0" applyFont="1" applyFill="1" applyBorder="1"/>
    <xf numFmtId="0" fontId="16" fillId="0" borderId="0" xfId="0" applyFont="1" applyFill="1" applyBorder="1" applyAlignment="1">
      <alignment horizontal="left"/>
    </xf>
    <xf numFmtId="0" fontId="24" fillId="0" borderId="7" xfId="5" applyFont="1" applyFill="1" applyBorder="1" applyAlignment="1" applyProtection="1">
      <alignment horizontal="left" vertical="top" wrapText="1"/>
      <protection locked="0"/>
    </xf>
    <xf numFmtId="0" fontId="24" fillId="0" borderId="0" xfId="5" applyFont="1" applyFill="1" applyBorder="1" applyAlignment="1" applyProtection="1">
      <alignment horizontal="left" vertical="top" wrapText="1" indent="1"/>
      <protection locked="0"/>
    </xf>
    <xf numFmtId="0" fontId="24" fillId="0" borderId="7" xfId="5" applyFont="1" applyFill="1" applyBorder="1" applyAlignment="1" applyProtection="1">
      <alignment horizontal="left"/>
      <protection locked="0"/>
    </xf>
    <xf numFmtId="0" fontId="24" fillId="0" borderId="0" xfId="5" applyFont="1" applyFill="1" applyBorder="1" applyProtection="1">
      <protection locked="0"/>
    </xf>
    <xf numFmtId="0" fontId="47" fillId="0" borderId="0" xfId="5" applyFont="1" applyFill="1" applyBorder="1" applyProtection="1">
      <protection locked="0"/>
    </xf>
    <xf numFmtId="0" fontId="24" fillId="0" borderId="3" xfId="5" applyFont="1" applyBorder="1" applyProtection="1">
      <protection locked="0"/>
    </xf>
    <xf numFmtId="0" fontId="48" fillId="0" borderId="0" xfId="0" applyFont="1"/>
    <xf numFmtId="0" fontId="22" fillId="0" borderId="0" xfId="5" applyFont="1" applyFill="1" applyBorder="1" applyProtection="1">
      <protection locked="0"/>
    </xf>
    <xf numFmtId="0" fontId="49" fillId="0" borderId="7" xfId="5" applyFont="1" applyFill="1" applyBorder="1" applyAlignment="1" applyProtection="1">
      <alignment horizontal="left" vertical="center"/>
      <protection locked="0"/>
    </xf>
    <xf numFmtId="0" fontId="7" fillId="0" borderId="0" xfId="1" applyFont="1" applyFill="1" applyBorder="1" applyProtection="1">
      <protection locked="0"/>
    </xf>
    <xf numFmtId="0" fontId="50" fillId="0" borderId="1" xfId="3" applyFont="1" applyBorder="1" applyAlignment="1">
      <alignment horizontal="center" vertical="center"/>
    </xf>
    <xf numFmtId="0" fontId="51" fillId="0" borderId="3" xfId="5" applyFont="1" applyBorder="1" applyAlignment="1" applyProtection="1">
      <alignment horizontal="center"/>
      <protection locked="0"/>
    </xf>
    <xf numFmtId="0" fontId="22" fillId="0" borderId="3" xfId="5" applyFont="1" applyFill="1" applyBorder="1" applyProtection="1">
      <protection locked="0"/>
    </xf>
    <xf numFmtId="0" fontId="22" fillId="0" borderId="3" xfId="5" applyFont="1" applyFill="1" applyBorder="1" applyAlignment="1" applyProtection="1">
      <alignment horizontal="center"/>
      <protection locked="0"/>
    </xf>
    <xf numFmtId="166" fontId="22" fillId="0" borderId="1" xfId="5" applyNumberFormat="1" applyFont="1" applyFill="1" applyBorder="1" applyAlignment="1" applyProtection="1">
      <alignment horizontal="center"/>
      <protection locked="0"/>
    </xf>
    <xf numFmtId="0" fontId="22" fillId="0" borderId="1" xfId="5" applyFont="1" applyFill="1" applyBorder="1" applyProtection="1">
      <protection locked="0"/>
    </xf>
    <xf numFmtId="0" fontId="17" fillId="0" borderId="6" xfId="5" applyFont="1" applyFill="1" applyBorder="1" applyAlignment="1" applyProtection="1">
      <alignment horizontal="center"/>
      <protection locked="0"/>
    </xf>
    <xf numFmtId="0" fontId="53" fillId="0" borderId="1" xfId="3" applyFont="1" applyBorder="1" applyAlignment="1">
      <alignment horizontal="center" vertical="center"/>
    </xf>
    <xf numFmtId="0" fontId="54" fillId="0" borderId="3" xfId="5" applyFont="1" applyBorder="1" applyProtection="1">
      <protection locked="0"/>
    </xf>
    <xf numFmtId="0" fontId="54" fillId="0" borderId="3" xfId="5" applyFont="1" applyBorder="1" applyAlignment="1" applyProtection="1">
      <alignment horizontal="center"/>
      <protection locked="0"/>
    </xf>
    <xf numFmtId="0" fontId="14" fillId="0" borderId="0" xfId="3" applyFont="1" applyFill="1" applyAlignment="1" applyProtection="1">
      <alignment horizontal="center" vertical="center"/>
      <protection locked="0"/>
    </xf>
    <xf numFmtId="166" fontId="22" fillId="0" borderId="6" xfId="5" applyNumberFormat="1" applyFont="1" applyFill="1" applyBorder="1" applyAlignment="1" applyProtection="1">
      <alignment horizontal="center"/>
      <protection locked="0"/>
    </xf>
    <xf numFmtId="166" fontId="22" fillId="0" borderId="6" xfId="5" applyNumberFormat="1" applyFont="1" applyBorder="1" applyAlignment="1" applyProtection="1">
      <alignment horizontal="center"/>
      <protection locked="0"/>
    </xf>
    <xf numFmtId="166" fontId="59" fillId="0" borderId="6" xfId="5" applyNumberFormat="1" applyFont="1" applyFill="1" applyBorder="1" applyAlignment="1" applyProtection="1">
      <alignment horizontal="center"/>
      <protection locked="0"/>
    </xf>
    <xf numFmtId="166" fontId="60" fillId="0" borderId="1" xfId="5" applyNumberFormat="1" applyFont="1" applyFill="1" applyBorder="1" applyAlignment="1" applyProtection="1">
      <alignment horizontal="center"/>
      <protection locked="0"/>
    </xf>
    <xf numFmtId="166" fontId="60" fillId="0" borderId="1" xfId="5" applyNumberFormat="1" applyFont="1" applyBorder="1" applyAlignment="1" applyProtection="1">
      <alignment horizontal="center"/>
      <protection locked="0"/>
    </xf>
    <xf numFmtId="166" fontId="59" fillId="0" borderId="0" xfId="5" applyNumberFormat="1" applyFont="1" applyFill="1" applyBorder="1" applyAlignment="1" applyProtection="1">
      <alignment horizontal="center"/>
      <protection locked="0"/>
    </xf>
    <xf numFmtId="165" fontId="22" fillId="0" borderId="16" xfId="4" applyNumberFormat="1" applyFont="1" applyFill="1" applyBorder="1" applyAlignment="1" applyProtection="1">
      <alignment horizontal="center"/>
    </xf>
    <xf numFmtId="165" fontId="22" fillId="0" borderId="16" xfId="4" applyNumberFormat="1" applyFont="1" applyFill="1" applyBorder="1" applyAlignment="1" applyProtection="1">
      <alignment horizontal="left"/>
    </xf>
    <xf numFmtId="43" fontId="22" fillId="0" borderId="16" xfId="4" applyFont="1" applyFill="1" applyBorder="1" applyAlignment="1" applyProtection="1">
      <alignment horizontal="center"/>
    </xf>
    <xf numFmtId="0" fontId="24" fillId="0" borderId="0" xfId="5" applyFont="1" applyFill="1" applyBorder="1" applyAlignment="1" applyProtection="1">
      <alignment horizontal="left"/>
      <protection locked="0"/>
    </xf>
    <xf numFmtId="0" fontId="22" fillId="0" borderId="16" xfId="5" applyFont="1" applyFill="1" applyBorder="1" applyProtection="1">
      <protection locked="0"/>
    </xf>
    <xf numFmtId="0" fontId="58" fillId="0" borderId="16" xfId="5" applyFont="1" applyFill="1" applyBorder="1" applyProtection="1">
      <protection locked="0"/>
    </xf>
    <xf numFmtId="0" fontId="25" fillId="0" borderId="16" xfId="3" applyFont="1" applyFill="1" applyBorder="1" applyAlignment="1">
      <alignment horizontal="center" vertical="center"/>
    </xf>
    <xf numFmtId="0" fontId="22" fillId="0" borderId="16" xfId="5" applyFont="1" applyFill="1" applyBorder="1" applyAlignment="1" applyProtection="1">
      <alignment horizontal="center"/>
      <protection locked="0"/>
    </xf>
    <xf numFmtId="166" fontId="60" fillId="0" borderId="16" xfId="5" applyNumberFormat="1" applyFont="1" applyFill="1" applyBorder="1" applyAlignment="1" applyProtection="1">
      <alignment horizontal="center"/>
      <protection locked="0"/>
    </xf>
    <xf numFmtId="0" fontId="17" fillId="0" borderId="0" xfId="5" applyFont="1" applyFill="1" applyBorder="1" applyAlignment="1" applyProtection="1">
      <alignment horizontal="center"/>
      <protection locked="0"/>
    </xf>
    <xf numFmtId="0" fontId="22" fillId="0" borderId="0" xfId="5" applyFont="1" applyFill="1" applyBorder="1" applyAlignment="1" applyProtection="1">
      <alignment horizontal="center" wrapText="1"/>
      <protection locked="0"/>
    </xf>
    <xf numFmtId="0" fontId="0" fillId="0" borderId="0" xfId="0" applyFill="1" applyBorder="1"/>
    <xf numFmtId="0" fontId="63" fillId="5" borderId="4" xfId="1" applyFont="1" applyFill="1" applyBorder="1" applyAlignment="1" applyProtection="1">
      <alignment horizontal="center"/>
      <protection locked="0"/>
    </xf>
    <xf numFmtId="0" fontId="64" fillId="5" borderId="5" xfId="5" applyFont="1" applyFill="1" applyBorder="1" applyAlignment="1" applyProtection="1">
      <alignment horizontal="center" vertical="top" wrapText="1"/>
      <protection locked="0"/>
    </xf>
    <xf numFmtId="0" fontId="61" fillId="5" borderId="3" xfId="5" applyFont="1" applyFill="1" applyBorder="1" applyAlignment="1" applyProtection="1">
      <alignment horizontal="centerContinuous" vertical="center"/>
      <protection locked="0"/>
    </xf>
    <xf numFmtId="0" fontId="62" fillId="5" borderId="3" xfId="5" applyFont="1" applyFill="1" applyBorder="1" applyAlignment="1" applyProtection="1">
      <alignment horizontal="centerContinuous" vertical="center"/>
      <protection locked="0"/>
    </xf>
    <xf numFmtId="0" fontId="63" fillId="5" borderId="4" xfId="1" applyFont="1" applyFill="1" applyBorder="1" applyAlignment="1" applyProtection="1">
      <alignment horizontal="centerContinuous"/>
      <protection locked="0"/>
    </xf>
    <xf numFmtId="0" fontId="16" fillId="0" borderId="0" xfId="0" applyFont="1" applyFill="1" applyBorder="1" applyAlignment="1">
      <alignment horizontal="center" vertical="center"/>
    </xf>
    <xf numFmtId="166" fontId="59" fillId="0" borderId="1" xfId="5" applyNumberFormat="1" applyFont="1" applyFill="1" applyBorder="1" applyAlignment="1" applyProtection="1">
      <alignment horizontal="center"/>
      <protection locked="0"/>
    </xf>
    <xf numFmtId="0" fontId="17" fillId="0" borderId="1" xfId="5" applyFont="1" applyFill="1" applyBorder="1" applyAlignment="1" applyProtection="1">
      <alignment horizontal="center"/>
      <protection locked="0"/>
    </xf>
    <xf numFmtId="0" fontId="22" fillId="3" borderId="1" xfId="5" applyFont="1" applyFill="1" applyBorder="1" applyAlignment="1" applyProtection="1">
      <alignment horizontal="center" wrapText="1"/>
      <protection locked="0"/>
    </xf>
    <xf numFmtId="0" fontId="17" fillId="0" borderId="3" xfId="5" applyFont="1" applyFill="1" applyBorder="1" applyProtection="1">
      <protection locked="0"/>
    </xf>
    <xf numFmtId="0" fontId="17" fillId="0" borderId="3" xfId="5" applyFont="1" applyBorder="1" applyProtection="1">
      <protection locked="0"/>
    </xf>
    <xf numFmtId="2" fontId="59" fillId="0" borderId="1" xfId="5" applyNumberFormat="1" applyFont="1" applyFill="1" applyBorder="1" applyAlignment="1" applyProtection="1">
      <alignment horizontal="center" vertical="top" wrapText="1"/>
      <protection locked="0"/>
    </xf>
    <xf numFmtId="0" fontId="17" fillId="0" borderId="1" xfId="5" applyFont="1" applyBorder="1" applyAlignment="1" applyProtection="1">
      <alignment horizontal="center"/>
      <protection locked="0"/>
    </xf>
    <xf numFmtId="0" fontId="17" fillId="3" borderId="1" xfId="5" applyFont="1" applyFill="1" applyBorder="1" applyAlignment="1" applyProtection="1">
      <alignment horizontal="center" vertical="top" wrapText="1"/>
      <protection locked="0"/>
    </xf>
    <xf numFmtId="0" fontId="65" fillId="5" borderId="1" xfId="1" applyFont="1" applyFill="1" applyBorder="1" applyAlignment="1" applyProtection="1">
      <alignment horizontal="center"/>
    </xf>
    <xf numFmtId="0" fontId="23" fillId="0" borderId="0" xfId="0" applyFont="1" applyAlignment="1">
      <alignment horizontal="center" vertical="top" wrapText="1"/>
    </xf>
    <xf numFmtId="0" fontId="6" fillId="0" borderId="0" xfId="0" applyFont="1"/>
    <xf numFmtId="0" fontId="46" fillId="0" borderId="1" xfId="5" applyFont="1" applyFill="1" applyBorder="1" applyAlignment="1" applyProtection="1">
      <alignment horizontal="center" vertical="top" wrapText="1"/>
      <protection locked="0"/>
    </xf>
    <xf numFmtId="0" fontId="46" fillId="0" borderId="3" xfId="5" applyNumberFormat="1" applyFont="1" applyBorder="1" applyAlignment="1" applyProtection="1">
      <alignment horizontal="center"/>
      <protection locked="0"/>
    </xf>
    <xf numFmtId="165" fontId="46" fillId="0" borderId="3" xfId="5" applyNumberFormat="1" applyFont="1" applyBorder="1" applyProtection="1">
      <protection locked="0"/>
    </xf>
    <xf numFmtId="165" fontId="22" fillId="0" borderId="1" xfId="9" applyNumberFormat="1" applyFont="1" applyFill="1" applyBorder="1" applyAlignment="1" applyProtection="1">
      <alignment horizontal="center"/>
    </xf>
    <xf numFmtId="0" fontId="66" fillId="0" borderId="0" xfId="1" applyFont="1" applyAlignment="1" applyProtection="1">
      <alignment horizontal="center"/>
      <protection locked="0"/>
    </xf>
    <xf numFmtId="0" fontId="48" fillId="0" borderId="0" xfId="0" applyFont="1" applyAlignment="1">
      <alignment horizontal="center"/>
    </xf>
    <xf numFmtId="0" fontId="54" fillId="0" borderId="3" xfId="5" applyNumberFormat="1" applyFont="1" applyBorder="1" applyAlignment="1" applyProtection="1">
      <alignment horizontal="center"/>
      <protection locked="0"/>
    </xf>
    <xf numFmtId="165" fontId="54" fillId="0" borderId="3" xfId="5" applyNumberFormat="1" applyFont="1" applyBorder="1" applyProtection="1">
      <protection locked="0"/>
    </xf>
    <xf numFmtId="165" fontId="54" fillId="0" borderId="1" xfId="9" applyNumberFormat="1" applyFont="1" applyFill="1" applyBorder="1" applyAlignment="1" applyProtection="1">
      <alignment horizontal="center"/>
    </xf>
    <xf numFmtId="0" fontId="69" fillId="0" borderId="0" xfId="0" applyFont="1"/>
    <xf numFmtId="0" fontId="22" fillId="0" borderId="3" xfId="5" applyNumberFormat="1" applyFont="1" applyBorder="1" applyAlignment="1" applyProtection="1">
      <alignment horizontal="center"/>
      <protection locked="0"/>
    </xf>
    <xf numFmtId="165" fontId="22" fillId="0" borderId="3" xfId="5" applyNumberFormat="1" applyFont="1" applyBorder="1" applyProtection="1">
      <protection locked="0"/>
    </xf>
    <xf numFmtId="0" fontId="24" fillId="0" borderId="0" xfId="5" applyFont="1" applyBorder="1" applyProtection="1">
      <protection locked="0"/>
    </xf>
    <xf numFmtId="0" fontId="24" fillId="0" borderId="3" xfId="5" applyFont="1" applyFill="1" applyBorder="1" applyProtection="1">
      <protection locked="0"/>
    </xf>
    <xf numFmtId="0" fontId="16" fillId="0" borderId="0" xfId="0" applyFont="1"/>
    <xf numFmtId="0" fontId="7" fillId="0" borderId="0" xfId="1" applyFont="1" applyProtection="1">
      <protection locked="0"/>
    </xf>
    <xf numFmtId="0" fontId="16" fillId="0" borderId="0" xfId="0" applyFont="1" applyAlignment="1">
      <alignment horizontal="center"/>
    </xf>
    <xf numFmtId="0" fontId="56" fillId="0" borderId="3" xfId="3" applyFont="1" applyBorder="1" applyAlignment="1">
      <alignment horizontal="center" vertical="center"/>
    </xf>
    <xf numFmtId="0" fontId="54" fillId="0" borderId="3" xfId="5" applyFont="1" applyFill="1" applyBorder="1" applyAlignment="1" applyProtection="1">
      <alignment horizontal="center"/>
      <protection locked="0"/>
    </xf>
    <xf numFmtId="0" fontId="55" fillId="0" borderId="3" xfId="6" applyFont="1" applyBorder="1" applyAlignment="1">
      <alignment horizontal="center"/>
    </xf>
    <xf numFmtId="0" fontId="57" fillId="0" borderId="3" xfId="3" applyFont="1" applyBorder="1" applyAlignment="1" applyProtection="1">
      <alignment horizontal="center" vertical="center"/>
    </xf>
    <xf numFmtId="0" fontId="53" fillId="0" borderId="3" xfId="3" applyFont="1" applyBorder="1" applyAlignment="1">
      <alignment horizontal="center" vertical="center"/>
    </xf>
    <xf numFmtId="0" fontId="70" fillId="0" borderId="3" xfId="3" applyFont="1" applyBorder="1" applyAlignment="1" applyProtection="1">
      <alignment horizontal="center" vertical="center"/>
    </xf>
    <xf numFmtId="166" fontId="17" fillId="0" borderId="1" xfId="5" applyNumberFormat="1" applyFont="1" applyFill="1" applyBorder="1" applyAlignment="1" applyProtection="1">
      <alignment horizontal="center"/>
      <protection locked="0"/>
    </xf>
    <xf numFmtId="0" fontId="54" fillId="0" borderId="16" xfId="5" applyFont="1" applyFill="1" applyBorder="1" applyProtection="1">
      <protection locked="0"/>
    </xf>
    <xf numFmtId="0" fontId="10" fillId="0" borderId="0" xfId="2" applyFont="1" applyFill="1" applyAlignment="1" applyProtection="1">
      <alignment horizontal="left"/>
      <protection locked="0"/>
    </xf>
    <xf numFmtId="0" fontId="22" fillId="0" borderId="7" xfId="5" applyFont="1" applyFill="1" applyBorder="1" applyAlignment="1" applyProtection="1">
      <alignment horizontal="left"/>
      <protection locked="0"/>
    </xf>
    <xf numFmtId="0" fontId="71" fillId="0" borderId="0" xfId="0" applyFont="1" applyAlignment="1">
      <alignment horizontal="center"/>
    </xf>
    <xf numFmtId="0" fontId="72" fillId="0" borderId="1" xfId="3" applyFont="1" applyBorder="1" applyAlignment="1">
      <alignment horizontal="center" vertical="center"/>
    </xf>
    <xf numFmtId="0" fontId="73" fillId="0" borderId="3" xfId="5" applyFont="1" applyBorder="1" applyProtection="1">
      <protection locked="0"/>
    </xf>
    <xf numFmtId="0" fontId="74" fillId="0" borderId="3" xfId="5" applyFont="1" applyBorder="1" applyProtection="1">
      <protection locked="0"/>
    </xf>
    <xf numFmtId="0" fontId="73" fillId="0" borderId="3" xfId="5" applyFont="1" applyFill="1" applyBorder="1" applyProtection="1">
      <protection locked="0"/>
    </xf>
    <xf numFmtId="0" fontId="74" fillId="0" borderId="3" xfId="5" applyFont="1" applyFill="1" applyBorder="1" applyProtection="1">
      <protection locked="0"/>
    </xf>
    <xf numFmtId="0" fontId="73" fillId="0" borderId="3" xfId="5" applyFont="1" applyBorder="1" applyAlignment="1" applyProtection="1">
      <alignment horizontal="center"/>
      <protection locked="0"/>
    </xf>
    <xf numFmtId="166" fontId="75" fillId="0" borderId="1" xfId="5" applyNumberFormat="1" applyFont="1" applyBorder="1" applyAlignment="1" applyProtection="1">
      <alignment horizontal="center"/>
      <protection locked="0"/>
    </xf>
    <xf numFmtId="166" fontId="74" fillId="0" borderId="6" xfId="5" applyNumberFormat="1" applyFont="1" applyFill="1" applyBorder="1" applyAlignment="1" applyProtection="1">
      <alignment horizontal="center"/>
      <protection locked="0"/>
    </xf>
    <xf numFmtId="0" fontId="74" fillId="0" borderId="6" xfId="5" applyFont="1" applyBorder="1" applyAlignment="1" applyProtection="1">
      <alignment horizontal="center"/>
      <protection locked="0"/>
    </xf>
    <xf numFmtId="0" fontId="73" fillId="3" borderId="6" xfId="5" applyFont="1" applyFill="1" applyBorder="1" applyAlignment="1" applyProtection="1">
      <alignment horizontal="center" wrapText="1"/>
      <protection locked="0"/>
    </xf>
    <xf numFmtId="165" fontId="73" fillId="0" borderId="1" xfId="9" applyNumberFormat="1" applyFont="1" applyFill="1" applyBorder="1" applyAlignment="1" applyProtection="1">
      <alignment horizontal="center"/>
    </xf>
    <xf numFmtId="0" fontId="73" fillId="0" borderId="3" xfId="5" applyFont="1" applyFill="1" applyBorder="1" applyAlignment="1" applyProtection="1">
      <alignment horizontal="center"/>
      <protection locked="0"/>
    </xf>
    <xf numFmtId="166" fontId="75" fillId="0" borderId="1" xfId="5" applyNumberFormat="1" applyFont="1" applyFill="1" applyBorder="1" applyAlignment="1" applyProtection="1">
      <alignment horizontal="center"/>
      <protection locked="0"/>
    </xf>
    <xf numFmtId="0" fontId="74" fillId="0" borderId="6" xfId="5" applyFont="1" applyFill="1" applyBorder="1" applyAlignment="1" applyProtection="1">
      <alignment horizontal="center"/>
      <protection locked="0"/>
    </xf>
    <xf numFmtId="0" fontId="73" fillId="0" borderId="1" xfId="5" applyFont="1" applyBorder="1" applyProtection="1">
      <protection locked="0"/>
    </xf>
    <xf numFmtId="0" fontId="73" fillId="0" borderId="1" xfId="5" applyFont="1" applyFill="1" applyBorder="1" applyProtection="1">
      <protection locked="0"/>
    </xf>
    <xf numFmtId="0" fontId="73" fillId="0" borderId="0" xfId="5" applyFont="1" applyFill="1" applyBorder="1" applyProtection="1">
      <protection locked="0"/>
    </xf>
    <xf numFmtId="0" fontId="71" fillId="0" borderId="0" xfId="0" applyFont="1"/>
    <xf numFmtId="0" fontId="76" fillId="0" borderId="1" xfId="6" applyFont="1" applyBorder="1" applyAlignment="1">
      <alignment horizontal="center"/>
    </xf>
    <xf numFmtId="166" fontId="73" fillId="0" borderId="1" xfId="5" applyNumberFormat="1" applyFont="1" applyBorder="1" applyAlignment="1" applyProtection="1">
      <alignment horizontal="center"/>
      <protection locked="0"/>
    </xf>
    <xf numFmtId="166" fontId="73" fillId="0" borderId="6" xfId="5" applyNumberFormat="1" applyFont="1" applyBorder="1" applyAlignment="1" applyProtection="1">
      <alignment horizontal="center"/>
      <protection locked="0"/>
    </xf>
    <xf numFmtId="166" fontId="74" fillId="0" borderId="1" xfId="5" applyNumberFormat="1" applyFont="1" applyFill="1" applyBorder="1" applyAlignment="1" applyProtection="1">
      <alignment horizontal="center"/>
      <protection locked="0"/>
    </xf>
    <xf numFmtId="0" fontId="74" fillId="0" borderId="1" xfId="5" applyFont="1" applyBorder="1" applyAlignment="1" applyProtection="1">
      <alignment horizontal="center"/>
      <protection locked="0"/>
    </xf>
    <xf numFmtId="0" fontId="73" fillId="3" borderId="1" xfId="5" applyFont="1" applyFill="1" applyBorder="1" applyAlignment="1" applyProtection="1">
      <alignment horizontal="center" wrapText="1"/>
      <protection locked="0"/>
    </xf>
    <xf numFmtId="0" fontId="71" fillId="0" borderId="0" xfId="0" applyFont="1" applyFill="1" applyBorder="1" applyAlignment="1">
      <alignment horizontal="center" vertical="center"/>
    </xf>
    <xf numFmtId="0" fontId="72" fillId="0" borderId="16" xfId="3" applyFont="1" applyFill="1" applyBorder="1" applyAlignment="1">
      <alignment horizontal="center" vertical="center"/>
    </xf>
    <xf numFmtId="0" fontId="73" fillId="0" borderId="16" xfId="5" applyFont="1" applyFill="1" applyBorder="1" applyProtection="1">
      <protection locked="0"/>
    </xf>
    <xf numFmtId="0" fontId="73" fillId="0" borderId="16" xfId="5" applyFont="1" applyFill="1" applyBorder="1" applyAlignment="1" applyProtection="1">
      <alignment horizontal="center"/>
      <protection locked="0"/>
    </xf>
    <xf numFmtId="166" fontId="75" fillId="0" borderId="16" xfId="5" applyNumberFormat="1" applyFont="1" applyFill="1" applyBorder="1" applyAlignment="1" applyProtection="1">
      <alignment horizontal="center"/>
      <protection locked="0"/>
    </xf>
    <xf numFmtId="166" fontId="74" fillId="0" borderId="4" xfId="5" applyNumberFormat="1" applyFont="1" applyFill="1" applyBorder="1" applyAlignment="1" applyProtection="1">
      <alignment horizontal="center"/>
      <protection locked="0"/>
    </xf>
    <xf numFmtId="0" fontId="74" fillId="0" borderId="4" xfId="5" applyFont="1" applyFill="1" applyBorder="1" applyAlignment="1" applyProtection="1">
      <alignment horizontal="center"/>
      <protection locked="0"/>
    </xf>
    <xf numFmtId="0" fontId="73" fillId="0" borderId="4" xfId="5" applyFont="1" applyFill="1" applyBorder="1" applyAlignment="1" applyProtection="1">
      <alignment horizontal="center" wrapText="1"/>
      <protection locked="0"/>
    </xf>
    <xf numFmtId="165" fontId="73" fillId="0" borderId="16" xfId="4" applyNumberFormat="1" applyFont="1" applyFill="1" applyBorder="1" applyAlignment="1" applyProtection="1">
      <alignment horizontal="center"/>
    </xf>
    <xf numFmtId="0" fontId="71" fillId="0" borderId="0" xfId="0" applyFont="1" applyFill="1" applyBorder="1"/>
    <xf numFmtId="0" fontId="77" fillId="0" borderId="3" xfId="5" applyFont="1" applyBorder="1" applyProtection="1">
      <protection locked="0"/>
    </xf>
    <xf numFmtId="0" fontId="77" fillId="0" borderId="3" xfId="5" applyFont="1" applyFill="1" applyBorder="1" applyProtection="1">
      <protection locked="0"/>
    </xf>
    <xf numFmtId="166" fontId="74" fillId="0" borderId="1" xfId="5" applyNumberFormat="1" applyFont="1" applyBorder="1" applyAlignment="1" applyProtection="1">
      <alignment horizontal="center"/>
      <protection locked="0"/>
    </xf>
    <xf numFmtId="166" fontId="74" fillId="0" borderId="6" xfId="5" applyNumberFormat="1" applyFont="1" applyBorder="1" applyAlignment="1" applyProtection="1">
      <alignment horizontal="center"/>
      <protection locked="0"/>
    </xf>
    <xf numFmtId="166" fontId="74" fillId="0" borderId="0" xfId="5" applyNumberFormat="1" applyFont="1" applyFill="1" applyBorder="1" applyAlignment="1" applyProtection="1">
      <alignment horizontal="center"/>
      <protection locked="0"/>
    </xf>
    <xf numFmtId="0" fontId="73" fillId="0" borderId="0" xfId="5" applyFont="1" applyFill="1" applyBorder="1" applyAlignment="1" applyProtection="1">
      <alignment horizontal="center" wrapText="1"/>
      <protection locked="0"/>
    </xf>
    <xf numFmtId="166" fontId="73" fillId="0" borderId="1" xfId="5" applyNumberFormat="1" applyFont="1" applyFill="1" applyBorder="1" applyAlignment="1" applyProtection="1">
      <alignment horizontal="center"/>
      <protection locked="0"/>
    </xf>
    <xf numFmtId="166" fontId="73" fillId="0" borderId="6" xfId="5" applyNumberFormat="1" applyFont="1" applyFill="1" applyBorder="1" applyAlignment="1" applyProtection="1">
      <alignment horizontal="center"/>
      <protection locked="0"/>
    </xf>
    <xf numFmtId="0" fontId="78" fillId="0" borderId="0" xfId="0" applyFont="1"/>
    <xf numFmtId="0" fontId="14" fillId="0" borderId="0" xfId="3" applyFont="1" applyFill="1" applyAlignment="1" applyProtection="1">
      <alignment horizontal="center" vertical="center"/>
      <protection locked="0"/>
    </xf>
    <xf numFmtId="0" fontId="44" fillId="0" borderId="0" xfId="7" applyFont="1" applyBorder="1" applyAlignment="1">
      <alignment horizontal="left" vertical="top" wrapText="1"/>
    </xf>
    <xf numFmtId="0" fontId="40" fillId="0" borderId="0" xfId="7" applyFont="1" applyBorder="1" applyAlignment="1">
      <alignment horizontal="left" vertical="top" wrapText="1" indent="2"/>
    </xf>
    <xf numFmtId="0" fontId="22" fillId="0" borderId="0" xfId="8" applyFont="1" applyBorder="1" applyAlignment="1">
      <alignment horizontal="left" vertical="top" wrapText="1"/>
    </xf>
    <xf numFmtId="0" fontId="40" fillId="0" borderId="0" xfId="7" applyFont="1" applyBorder="1" applyAlignment="1">
      <alignment horizontal="left" vertical="top" wrapText="1" indent="3"/>
    </xf>
    <xf numFmtId="0" fontId="40" fillId="0" borderId="0" xfId="7" quotePrefix="1" applyFont="1" applyBorder="1" applyAlignment="1">
      <alignment horizontal="left" vertical="top" wrapText="1" indent="4"/>
    </xf>
    <xf numFmtId="0" fontId="40" fillId="0" borderId="0" xfId="7" applyFont="1" applyBorder="1" applyAlignment="1">
      <alignment horizontal="left" vertical="top" wrapText="1" indent="4"/>
    </xf>
  </cellXfs>
  <cellStyles count="10">
    <cellStyle name="Гиперссылка" xfId="3" builtinId="8"/>
    <cellStyle name="Гиперссылка 2" xfId="6"/>
    <cellStyle name="Обычный" xfId="0" builtinId="0"/>
    <cellStyle name="Обычный 2 2" xfId="5"/>
    <cellStyle name="Обычный 2 2 2" xfId="7"/>
    <cellStyle name="Обычный 2 2 2 2 2" xfId="2"/>
    <cellStyle name="Обычный 2 4" xfId="1"/>
    <cellStyle name="Обычный 3" xfId="8"/>
    <cellStyle name="Финансовый 2 2" xfId="4"/>
    <cellStyle name="Финансовый 2 2 7" xfId="9"/>
  </cellStyles>
  <dxfs count="26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2392F"/>
      <color rgb="FF339933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jpeg"/><Relationship Id="rId13" Type="http://schemas.openxmlformats.org/officeDocument/2006/relationships/hyperlink" Target="#'2022'!P116"/><Relationship Id="rId18" Type="http://schemas.openxmlformats.org/officeDocument/2006/relationships/image" Target="../media/image8.jpeg"/><Relationship Id="rId26" Type="http://schemas.openxmlformats.org/officeDocument/2006/relationships/image" Target="../media/image13.jpeg"/><Relationship Id="rId3" Type="http://schemas.openxmlformats.org/officeDocument/2006/relationships/hyperlink" Target="#'2022'!P21"/><Relationship Id="rId21" Type="http://schemas.openxmlformats.org/officeDocument/2006/relationships/hyperlink" Target="#'2022'!P328"/><Relationship Id="rId7" Type="http://schemas.openxmlformats.org/officeDocument/2006/relationships/image" Target="../media/image2.jpeg"/><Relationship Id="rId12" Type="http://schemas.openxmlformats.org/officeDocument/2006/relationships/hyperlink" Target="#'2022'!P105"/><Relationship Id="rId17" Type="http://schemas.openxmlformats.org/officeDocument/2006/relationships/image" Target="../media/image7.jpeg"/><Relationship Id="rId25" Type="http://schemas.openxmlformats.org/officeDocument/2006/relationships/image" Target="../media/image12.jpeg"/><Relationship Id="rId2" Type="http://schemas.microsoft.com/office/2007/relationships/hdphoto" Target="../media/hdphoto1.wdp"/><Relationship Id="rId16" Type="http://schemas.openxmlformats.org/officeDocument/2006/relationships/image" Target="../media/image6.jpeg"/><Relationship Id="rId20" Type="http://schemas.openxmlformats.org/officeDocument/2006/relationships/image" Target="../media/image10.jpeg"/><Relationship Id="rId1" Type="http://schemas.openxmlformats.org/officeDocument/2006/relationships/image" Target="../media/image1.png"/><Relationship Id="rId6" Type="http://schemas.openxmlformats.org/officeDocument/2006/relationships/hyperlink" Target="#'2022'!P27"/><Relationship Id="rId11" Type="http://schemas.openxmlformats.org/officeDocument/2006/relationships/hyperlink" Target="#'2022'!P104"/><Relationship Id="rId24" Type="http://schemas.openxmlformats.org/officeDocument/2006/relationships/image" Target="../media/image11.jpeg"/><Relationship Id="rId5" Type="http://schemas.openxmlformats.org/officeDocument/2006/relationships/hyperlink" Target="#'2022'!P30"/><Relationship Id="rId15" Type="http://schemas.openxmlformats.org/officeDocument/2006/relationships/hyperlink" Target="#'2022'!P113"/><Relationship Id="rId23" Type="http://schemas.openxmlformats.org/officeDocument/2006/relationships/hyperlink" Target="#'2022'!P333"/><Relationship Id="rId10" Type="http://schemas.openxmlformats.org/officeDocument/2006/relationships/image" Target="../media/image5.jpeg"/><Relationship Id="rId19" Type="http://schemas.openxmlformats.org/officeDocument/2006/relationships/image" Target="../media/image9.jpeg"/><Relationship Id="rId4" Type="http://schemas.openxmlformats.org/officeDocument/2006/relationships/hyperlink" Target="#'2022'!P22"/><Relationship Id="rId9" Type="http://schemas.openxmlformats.org/officeDocument/2006/relationships/image" Target="../media/image4.jpeg"/><Relationship Id="rId14" Type="http://schemas.openxmlformats.org/officeDocument/2006/relationships/hyperlink" Target="#'2022'!P122"/><Relationship Id="rId22" Type="http://schemas.openxmlformats.org/officeDocument/2006/relationships/hyperlink" Target="#'2022'!P344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png"/><Relationship Id="rId3" Type="http://schemas.openxmlformats.org/officeDocument/2006/relationships/image" Target="../media/image16.png"/><Relationship Id="rId7" Type="http://schemas.openxmlformats.org/officeDocument/2006/relationships/image" Target="../media/image20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6" Type="http://schemas.openxmlformats.org/officeDocument/2006/relationships/image" Target="../media/image19.png"/><Relationship Id="rId5" Type="http://schemas.openxmlformats.org/officeDocument/2006/relationships/image" Target="../media/image18.png"/><Relationship Id="rId10" Type="http://schemas.openxmlformats.org/officeDocument/2006/relationships/image" Target="../media/image22.png"/><Relationship Id="rId4" Type="http://schemas.openxmlformats.org/officeDocument/2006/relationships/image" Target="../media/image17.png"/><Relationship Id="rId9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85376</xdr:rowOff>
    </xdr:from>
    <xdr:to>
      <xdr:col>7</xdr:col>
      <xdr:colOff>1398067</xdr:colOff>
      <xdr:row>5</xdr:row>
      <xdr:rowOff>100591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756" y="85376"/>
          <a:ext cx="1856975" cy="1066434"/>
        </a:xfrm>
        <a:prstGeom prst="rect">
          <a:avLst/>
        </a:prstGeom>
      </xdr:spPr>
    </xdr:pic>
    <xdr:clientData/>
  </xdr:twoCellAnchor>
  <xdr:twoCellAnchor editAs="oneCell">
    <xdr:from>
      <xdr:col>7</xdr:col>
      <xdr:colOff>11107</xdr:colOff>
      <xdr:row>19</xdr:row>
      <xdr:rowOff>16329</xdr:rowOff>
    </xdr:from>
    <xdr:to>
      <xdr:col>22</xdr:col>
      <xdr:colOff>618325</xdr:colOff>
      <xdr:row>19</xdr:row>
      <xdr:rowOff>2922816</xdr:rowOff>
    </xdr:to>
    <xdr:grpSp>
      <xdr:nvGrpSpPr>
        <xdr:cNvPr id="6" name="Группа 5"/>
        <xdr:cNvGrpSpPr/>
      </xdr:nvGrpSpPr>
      <xdr:grpSpPr>
        <a:xfrm>
          <a:off x="1208536" y="4025900"/>
          <a:ext cx="12212599" cy="2906487"/>
          <a:chOff x="805543" y="3809998"/>
          <a:chExt cx="12213772" cy="2906487"/>
        </a:xfrm>
      </xdr:grpSpPr>
      <xdr:grpSp>
        <xdr:nvGrpSpPr>
          <xdr:cNvPr id="119" name="Группа 118"/>
          <xdr:cNvGrpSpPr/>
        </xdr:nvGrpSpPr>
        <xdr:grpSpPr>
          <a:xfrm>
            <a:off x="805543" y="3820885"/>
            <a:ext cx="12211715" cy="2895600"/>
            <a:chOff x="805543" y="3820885"/>
            <a:chExt cx="12211715" cy="2895600"/>
          </a:xfrm>
        </xdr:grpSpPr>
        <xdr:grpSp>
          <xdr:nvGrpSpPr>
            <xdr:cNvPr id="37" name="Группа 36"/>
            <xdr:cNvGrpSpPr/>
          </xdr:nvGrpSpPr>
          <xdr:grpSpPr>
            <a:xfrm>
              <a:off x="805543" y="3820885"/>
              <a:ext cx="12211715" cy="2250002"/>
              <a:chOff x="805543" y="3820885"/>
              <a:chExt cx="12211715" cy="2250002"/>
            </a:xfrm>
          </xdr:grpSpPr>
          <xdr:sp macro="" textlink="">
            <xdr:nvSpPr>
              <xdr:cNvPr id="30" name="Прямоугольник 29"/>
              <xdr:cNvSpPr/>
            </xdr:nvSpPr>
            <xdr:spPr>
              <a:xfrm>
                <a:off x="10014858" y="3820886"/>
                <a:ext cx="3002400" cy="2250000"/>
              </a:xfrm>
              <a:prstGeom prst="rect">
                <a:avLst/>
              </a:prstGeom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5"/>
              </a:lnRef>
              <a:fillRef idx="1">
                <a:schemeClr val="lt1"/>
              </a:fillRef>
              <a:effectRef idx="0">
                <a:schemeClr val="accent5"/>
              </a:effectRef>
              <a:fontRef idx="minor">
                <a:schemeClr val="dk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ru-RU" sz="1100"/>
              </a:p>
            </xdr:txBody>
          </xdr:sp>
          <xdr:sp macro="" textlink="">
            <xdr:nvSpPr>
              <xdr:cNvPr id="27" name="Прямоугольник 26"/>
              <xdr:cNvSpPr/>
            </xdr:nvSpPr>
            <xdr:spPr>
              <a:xfrm>
                <a:off x="6939642" y="3820887"/>
                <a:ext cx="3002400" cy="2250000"/>
              </a:xfrm>
              <a:prstGeom prst="rect">
                <a:avLst/>
              </a:prstGeom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5"/>
              </a:lnRef>
              <a:fillRef idx="1">
                <a:schemeClr val="lt1"/>
              </a:fillRef>
              <a:effectRef idx="0">
                <a:schemeClr val="accent5"/>
              </a:effectRef>
              <a:fontRef idx="minor">
                <a:schemeClr val="dk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ru-RU" sz="1100"/>
              </a:p>
            </xdr:txBody>
          </xdr:sp>
          <xdr:sp macro="" textlink="">
            <xdr:nvSpPr>
              <xdr:cNvPr id="28" name="Прямоугольник 27"/>
              <xdr:cNvSpPr/>
            </xdr:nvSpPr>
            <xdr:spPr>
              <a:xfrm>
                <a:off x="3886200" y="3820885"/>
                <a:ext cx="3002400" cy="2250000"/>
              </a:xfrm>
              <a:prstGeom prst="rect">
                <a:avLst/>
              </a:prstGeom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5"/>
              </a:lnRef>
              <a:fillRef idx="1">
                <a:schemeClr val="lt1"/>
              </a:fillRef>
              <a:effectRef idx="0">
                <a:schemeClr val="accent5"/>
              </a:effectRef>
              <a:fontRef idx="minor">
                <a:schemeClr val="dk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ru-RU" sz="1100"/>
              </a:p>
            </xdr:txBody>
          </xdr:sp>
          <xdr:sp macro="" textlink="">
            <xdr:nvSpPr>
              <xdr:cNvPr id="29" name="Прямоугольник 28"/>
              <xdr:cNvSpPr/>
            </xdr:nvSpPr>
            <xdr:spPr>
              <a:xfrm>
                <a:off x="805543" y="3820886"/>
                <a:ext cx="3002400" cy="2250000"/>
              </a:xfrm>
              <a:prstGeom prst="rect">
                <a:avLst/>
              </a:prstGeom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5"/>
              </a:lnRef>
              <a:fillRef idx="1">
                <a:schemeClr val="lt1"/>
              </a:fillRef>
              <a:effectRef idx="0">
                <a:schemeClr val="accent5"/>
              </a:effectRef>
              <a:fontRef idx="minor">
                <a:schemeClr val="dk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ru-RU" sz="1100"/>
              </a:p>
            </xdr:txBody>
          </xdr:sp>
        </xdr:grpSp>
        <xdr:grpSp>
          <xdr:nvGrpSpPr>
            <xdr:cNvPr id="118" name="Группа 117"/>
            <xdr:cNvGrpSpPr/>
          </xdr:nvGrpSpPr>
          <xdr:grpSpPr>
            <a:xfrm>
              <a:off x="816429" y="6085114"/>
              <a:ext cx="12191870" cy="631371"/>
              <a:chOff x="816429" y="6085114"/>
              <a:chExt cx="12191870" cy="631371"/>
            </a:xfrm>
          </xdr:grpSpPr>
          <xdr:sp macro="" textlink="">
            <xdr:nvSpPr>
              <xdr:cNvPr id="9" name="TextBox 8">
                <a:extLst>
                  <a:ext uri="{FF2B5EF4-FFF2-40B4-BE49-F238E27FC236}">
                    <a16:creationId xmlns="" xmlns:a16="http://schemas.microsoft.com/office/drawing/2014/main" id="{E0E4D076-7BC0-4560-B035-B364362F98F2}"/>
                  </a:ext>
                </a:extLst>
              </xdr:cNvPr>
              <xdr:cNvSpPr txBox="1"/>
            </xdr:nvSpPr>
            <xdr:spPr>
              <a:xfrm>
                <a:off x="816429" y="6085115"/>
                <a:ext cx="2988000" cy="391886"/>
              </a:xfrm>
              <a:prstGeom prst="rect">
                <a:avLst/>
              </a:prstGeom>
              <a:solidFill>
                <a:srgbClr val="02392F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 algn="ctr"/>
                <a:r>
                  <a:rPr lang="ru-RU" sz="1000" b="1">
                    <a:solidFill>
                      <a:schemeClr val="accent4">
                        <a:lumMod val="40000"/>
                        <a:lumOff val="60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Гортензия древовидная </a:t>
                </a:r>
                <a:r>
                  <a:rPr lang="en-US" sz="1000" b="1">
                    <a:solidFill>
                      <a:schemeClr val="accent4">
                        <a:lumMod val="40000"/>
                        <a:lumOff val="60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Annabelle</a:t>
                </a:r>
                <a:endParaRPr lang="ru-RU" sz="1000" b="1">
                  <a:solidFill>
                    <a:schemeClr val="accent4">
                      <a:lumMod val="40000"/>
                      <a:lumOff val="60000"/>
                    </a:schemeClr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  <a:p>
                <a:pPr algn="ctr"/>
                <a:r>
                  <a:rPr lang="ru-RU" sz="1000" b="1">
                    <a:solidFill>
                      <a:schemeClr val="accent4">
                        <a:lumMod val="40000"/>
                        <a:lumOff val="60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1 ветка</a:t>
                </a:r>
              </a:p>
            </xdr:txBody>
          </xdr:sp>
          <xdr:sp macro="" textlink="">
            <xdr:nvSpPr>
              <xdr:cNvPr id="10" name="TextBox 9">
                <a:hlinkClick xmlns:r="http://schemas.openxmlformats.org/officeDocument/2006/relationships" r:id="rId3"/>
                <a:extLst>
                  <a:ext uri="{FF2B5EF4-FFF2-40B4-BE49-F238E27FC236}">
                    <a16:creationId xmlns="" xmlns:a16="http://schemas.microsoft.com/office/drawing/2014/main" id="{E0E4D076-7BC0-4560-B035-B364362F98F2}"/>
                  </a:ext>
                </a:extLst>
              </xdr:cNvPr>
              <xdr:cNvSpPr txBox="1"/>
            </xdr:nvSpPr>
            <xdr:spPr>
              <a:xfrm>
                <a:off x="1790700" y="6482443"/>
                <a:ext cx="1023257" cy="228600"/>
              </a:xfrm>
              <a:prstGeom prst="rect">
                <a:avLst/>
              </a:prstGeom>
              <a:solidFill>
                <a:srgbClr val="02392F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 algn="ctr"/>
                <a:r>
                  <a:rPr lang="ru-RU" sz="1000" b="1" u="sng">
                    <a:solidFill>
                      <a:schemeClr val="accent4">
                        <a:lumMod val="40000"/>
                        <a:lumOff val="60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заказать</a:t>
                </a:r>
              </a:p>
            </xdr:txBody>
          </xdr:sp>
          <xdr:sp macro="" textlink="">
            <xdr:nvSpPr>
              <xdr:cNvPr id="11" name="TextBox 10">
                <a:extLst>
                  <a:ext uri="{FF2B5EF4-FFF2-40B4-BE49-F238E27FC236}">
                    <a16:creationId xmlns="" xmlns:a16="http://schemas.microsoft.com/office/drawing/2014/main" id="{E0E4D076-7BC0-4560-B035-B364362F98F2}"/>
                  </a:ext>
                </a:extLst>
              </xdr:cNvPr>
              <xdr:cNvSpPr txBox="1"/>
            </xdr:nvSpPr>
            <xdr:spPr>
              <a:xfrm>
                <a:off x="3886201" y="6085114"/>
                <a:ext cx="2988000" cy="391886"/>
              </a:xfrm>
              <a:prstGeom prst="rect">
                <a:avLst/>
              </a:prstGeom>
              <a:solidFill>
                <a:srgbClr val="02392F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 algn="ctr"/>
                <a:r>
                  <a:rPr lang="ru-RU" sz="1000" b="1">
                    <a:solidFill>
                      <a:schemeClr val="accent4">
                        <a:lumMod val="40000"/>
                        <a:lumOff val="60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Гортензия метельчатая </a:t>
                </a:r>
                <a:r>
                  <a:rPr lang="en-US" sz="1000" b="1">
                    <a:solidFill>
                      <a:schemeClr val="accent4">
                        <a:lumMod val="40000"/>
                        <a:lumOff val="60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Baby Lace</a:t>
                </a:r>
                <a:endParaRPr lang="ru-RU" sz="1000" b="1">
                  <a:solidFill>
                    <a:schemeClr val="accent4">
                      <a:lumMod val="40000"/>
                      <a:lumOff val="60000"/>
                    </a:schemeClr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  <a:p>
                <a:pPr algn="ctr"/>
                <a:r>
                  <a:rPr lang="ru-RU" sz="1000" b="1">
                    <a:solidFill>
                      <a:schemeClr val="accent4">
                        <a:lumMod val="40000"/>
                        <a:lumOff val="60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2-3 ветки</a:t>
                </a:r>
              </a:p>
            </xdr:txBody>
          </xdr:sp>
          <xdr:sp macro="" textlink="">
            <xdr:nvSpPr>
              <xdr:cNvPr id="12" name="TextBox 11">
                <a:extLst>
                  <a:ext uri="{FF2B5EF4-FFF2-40B4-BE49-F238E27FC236}">
                    <a16:creationId xmlns="" xmlns:a16="http://schemas.microsoft.com/office/drawing/2014/main" id="{E0E4D076-7BC0-4560-B035-B364362F98F2}"/>
                  </a:ext>
                </a:extLst>
              </xdr:cNvPr>
              <xdr:cNvSpPr txBox="1"/>
            </xdr:nvSpPr>
            <xdr:spPr>
              <a:xfrm>
                <a:off x="6950529" y="6085114"/>
                <a:ext cx="2988000" cy="391886"/>
              </a:xfrm>
              <a:prstGeom prst="rect">
                <a:avLst/>
              </a:prstGeom>
              <a:solidFill>
                <a:srgbClr val="02392F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 algn="ctr"/>
                <a:r>
                  <a:rPr lang="ru-RU" sz="1000" b="1">
                    <a:solidFill>
                      <a:schemeClr val="accent4">
                        <a:lumMod val="40000"/>
                        <a:lumOff val="60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Гортензия метельчатая </a:t>
                </a:r>
                <a:r>
                  <a:rPr lang="en-US" sz="1000" b="1">
                    <a:solidFill>
                      <a:schemeClr val="accent4">
                        <a:lumMod val="40000"/>
                        <a:lumOff val="60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Little Passion</a:t>
                </a:r>
              </a:p>
              <a:p>
                <a:pPr algn="ctr"/>
                <a:r>
                  <a:rPr lang="en-US" sz="1000" b="1">
                    <a:solidFill>
                      <a:schemeClr val="accent4">
                        <a:lumMod val="40000"/>
                        <a:lumOff val="60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4-6 </a:t>
                </a:r>
                <a:r>
                  <a:rPr lang="ru-RU" sz="1000" b="1">
                    <a:solidFill>
                      <a:schemeClr val="accent4">
                        <a:lumMod val="40000"/>
                        <a:lumOff val="60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веток</a:t>
                </a:r>
              </a:p>
            </xdr:txBody>
          </xdr:sp>
          <xdr:sp macro="" textlink="">
            <xdr:nvSpPr>
              <xdr:cNvPr id="13" name="TextBox 12">
                <a:extLst>
                  <a:ext uri="{FF2B5EF4-FFF2-40B4-BE49-F238E27FC236}">
                    <a16:creationId xmlns="" xmlns:a16="http://schemas.microsoft.com/office/drawing/2014/main" id="{E0E4D076-7BC0-4560-B035-B364362F98F2}"/>
                  </a:ext>
                </a:extLst>
              </xdr:cNvPr>
              <xdr:cNvSpPr txBox="1"/>
            </xdr:nvSpPr>
            <xdr:spPr>
              <a:xfrm>
                <a:off x="10020299" y="6085114"/>
                <a:ext cx="2988000" cy="391886"/>
              </a:xfrm>
              <a:prstGeom prst="rect">
                <a:avLst/>
              </a:prstGeom>
              <a:solidFill>
                <a:srgbClr val="02392F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 algn="ctr"/>
                <a:r>
                  <a:rPr lang="ru-RU" sz="1000" b="1">
                    <a:solidFill>
                      <a:schemeClr val="accent4">
                        <a:lumMod val="40000"/>
                        <a:lumOff val="60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Гортензия метельчатая </a:t>
                </a:r>
                <a:r>
                  <a:rPr lang="en-US" sz="1000" b="1">
                    <a:solidFill>
                      <a:schemeClr val="accent4">
                        <a:lumMod val="40000"/>
                        <a:lumOff val="60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Limelight</a:t>
                </a:r>
              </a:p>
              <a:p>
                <a:pPr algn="ctr"/>
                <a:r>
                  <a:rPr lang="en-US" sz="1000" b="1">
                    <a:solidFill>
                      <a:schemeClr val="accent4">
                        <a:lumMod val="40000"/>
                        <a:lumOff val="60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2-3 </a:t>
                </a:r>
                <a:r>
                  <a:rPr lang="ru-RU" sz="1000" b="1">
                    <a:solidFill>
                      <a:schemeClr val="accent4">
                        <a:lumMod val="40000"/>
                        <a:lumOff val="60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ветки</a:t>
                </a:r>
              </a:p>
            </xdr:txBody>
          </xdr:sp>
          <xdr:sp macro="" textlink="">
            <xdr:nvSpPr>
              <xdr:cNvPr id="14" name="TextBox 13">
                <a:hlinkClick xmlns:r="http://schemas.openxmlformats.org/officeDocument/2006/relationships" r:id="rId4"/>
                <a:extLst>
                  <a:ext uri="{FF2B5EF4-FFF2-40B4-BE49-F238E27FC236}">
                    <a16:creationId xmlns="" xmlns:a16="http://schemas.microsoft.com/office/drawing/2014/main" id="{E0E4D076-7BC0-4560-B035-B364362F98F2}"/>
                  </a:ext>
                </a:extLst>
              </xdr:cNvPr>
              <xdr:cNvSpPr txBox="1"/>
            </xdr:nvSpPr>
            <xdr:spPr>
              <a:xfrm>
                <a:off x="4876799" y="6482443"/>
                <a:ext cx="1023257" cy="228600"/>
              </a:xfrm>
              <a:prstGeom prst="rect">
                <a:avLst/>
              </a:prstGeom>
              <a:solidFill>
                <a:srgbClr val="02392F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 algn="ctr"/>
                <a:r>
                  <a:rPr lang="ru-RU" sz="1000" b="1" u="sng">
                    <a:solidFill>
                      <a:schemeClr val="accent4">
                        <a:lumMod val="40000"/>
                        <a:lumOff val="60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заказать</a:t>
                </a:r>
              </a:p>
            </xdr:txBody>
          </xdr:sp>
          <xdr:sp macro="" textlink="">
            <xdr:nvSpPr>
              <xdr:cNvPr id="15" name="TextBox 14">
                <a:hlinkClick xmlns:r="http://schemas.openxmlformats.org/officeDocument/2006/relationships" r:id="rId5"/>
                <a:extLst>
                  <a:ext uri="{FF2B5EF4-FFF2-40B4-BE49-F238E27FC236}">
                    <a16:creationId xmlns="" xmlns:a16="http://schemas.microsoft.com/office/drawing/2014/main" id="{E0E4D076-7BC0-4560-B035-B364362F98F2}"/>
                  </a:ext>
                </a:extLst>
              </xdr:cNvPr>
              <xdr:cNvSpPr txBox="1"/>
            </xdr:nvSpPr>
            <xdr:spPr>
              <a:xfrm>
                <a:off x="7941127" y="6482443"/>
                <a:ext cx="1023257" cy="228600"/>
              </a:xfrm>
              <a:prstGeom prst="rect">
                <a:avLst/>
              </a:prstGeom>
              <a:solidFill>
                <a:srgbClr val="02392F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 algn="ctr"/>
                <a:r>
                  <a:rPr lang="ru-RU" sz="1000" b="1" u="sng">
                    <a:solidFill>
                      <a:schemeClr val="accent4">
                        <a:lumMod val="40000"/>
                        <a:lumOff val="60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заказать</a:t>
                </a:r>
              </a:p>
            </xdr:txBody>
          </xdr:sp>
          <xdr:sp macro="" textlink="">
            <xdr:nvSpPr>
              <xdr:cNvPr id="16" name="TextBox 15">
                <a:hlinkClick xmlns:r="http://schemas.openxmlformats.org/officeDocument/2006/relationships" r:id="rId6"/>
                <a:extLst>
                  <a:ext uri="{FF2B5EF4-FFF2-40B4-BE49-F238E27FC236}">
                    <a16:creationId xmlns="" xmlns:a16="http://schemas.microsoft.com/office/drawing/2014/main" id="{E0E4D076-7BC0-4560-B035-B364362F98F2}"/>
                  </a:ext>
                </a:extLst>
              </xdr:cNvPr>
              <xdr:cNvSpPr txBox="1"/>
            </xdr:nvSpPr>
            <xdr:spPr>
              <a:xfrm>
                <a:off x="11016341" y="6487885"/>
                <a:ext cx="1023257" cy="228600"/>
              </a:xfrm>
              <a:prstGeom prst="rect">
                <a:avLst/>
              </a:prstGeom>
              <a:solidFill>
                <a:srgbClr val="02392F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 algn="ctr"/>
                <a:r>
                  <a:rPr lang="ru-RU" sz="1000" b="1" u="sng">
                    <a:solidFill>
                      <a:schemeClr val="accent4">
                        <a:lumMod val="40000"/>
                        <a:lumOff val="60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заказать</a:t>
                </a:r>
              </a:p>
            </xdr:txBody>
          </xdr:sp>
        </xdr:grpSp>
      </xdr:grpSp>
      <xdr:grpSp>
        <xdr:nvGrpSpPr>
          <xdr:cNvPr id="5" name="Группа 4"/>
          <xdr:cNvGrpSpPr/>
        </xdr:nvGrpSpPr>
        <xdr:grpSpPr>
          <a:xfrm>
            <a:off x="816430" y="3809998"/>
            <a:ext cx="12202885" cy="2259134"/>
            <a:chOff x="816430" y="3809998"/>
            <a:chExt cx="12202885" cy="2259134"/>
          </a:xfrm>
        </xdr:grpSpPr>
        <xdr:pic>
          <xdr:nvPicPr>
            <xdr:cNvPr id="2" name="Рисунок 1"/>
            <xdr:cNvPicPr>
              <a:picLocks noChangeAspect="1"/>
            </xdr:cNvPicPr>
          </xdr:nvPicPr>
          <xdr:blipFill>
            <a:blip xmlns:r="http://schemas.openxmlformats.org/officeDocument/2006/relationships" r:embed="rId7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816430" y="3826328"/>
              <a:ext cx="2992046" cy="2241315"/>
            </a:xfrm>
            <a:prstGeom prst="rect">
              <a:avLst/>
            </a:prstGeom>
          </xdr:spPr>
        </xdr:pic>
        <xdr:pic>
          <xdr:nvPicPr>
            <xdr:cNvPr id="36" name="Рисунок 35"/>
            <xdr:cNvPicPr>
              <a:picLocks noChangeAspect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891643" y="3826332"/>
              <a:ext cx="2995841" cy="2242800"/>
            </a:xfrm>
            <a:prstGeom prst="rect">
              <a:avLst/>
            </a:prstGeom>
          </xdr:spPr>
        </xdr:pic>
        <xdr:sp macro="" textlink="">
          <xdr:nvSpPr>
            <xdr:cNvPr id="25" name="TextBox 24">
              <a:extLst>
                <a:ext uri="{FF2B5EF4-FFF2-40B4-BE49-F238E27FC236}">
                  <a16:creationId xmlns="" xmlns:a16="http://schemas.microsoft.com/office/drawing/2014/main" id="{E0E4D076-7BC0-4560-B035-B364362F98F2}"/>
                </a:ext>
              </a:extLst>
            </xdr:cNvPr>
            <xdr:cNvSpPr txBox="1"/>
          </xdr:nvSpPr>
          <xdr:spPr>
            <a:xfrm>
              <a:off x="3118759" y="3815441"/>
              <a:ext cx="691242" cy="299358"/>
            </a:xfrm>
            <a:prstGeom prst="rect">
              <a:avLst/>
            </a:prstGeom>
            <a:solidFill>
              <a:srgbClr val="02392F"/>
            </a:solidFill>
            <a:ln w="9525" cmpd="sng">
              <a:solidFill>
                <a:schemeClr val="bg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ru-RU" sz="1400" b="1" u="none">
                  <a:solidFill>
                    <a:srgbClr val="FF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197 ₽</a:t>
              </a:r>
            </a:p>
          </xdr:txBody>
        </xdr:sp>
        <xdr:sp macro="" textlink="">
          <xdr:nvSpPr>
            <xdr:cNvPr id="182" name="TextBox 181">
              <a:extLst>
                <a:ext uri="{FF2B5EF4-FFF2-40B4-BE49-F238E27FC236}">
                  <a16:creationId xmlns="" xmlns:a16="http://schemas.microsoft.com/office/drawing/2014/main" id="{E0E4D076-7BC0-4560-B035-B364362F98F2}"/>
                </a:ext>
              </a:extLst>
            </xdr:cNvPr>
            <xdr:cNvSpPr txBox="1"/>
          </xdr:nvSpPr>
          <xdr:spPr>
            <a:xfrm>
              <a:off x="6199416" y="3815441"/>
              <a:ext cx="691242" cy="299358"/>
            </a:xfrm>
            <a:prstGeom prst="rect">
              <a:avLst/>
            </a:prstGeom>
            <a:solidFill>
              <a:srgbClr val="02392F"/>
            </a:solidFill>
            <a:ln w="9525" cmpd="sng">
              <a:solidFill>
                <a:schemeClr val="bg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ru-RU" sz="1400" b="1" u="none">
                  <a:solidFill>
                    <a:srgbClr val="FF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291 ₽</a:t>
              </a:r>
            </a:p>
          </xdr:txBody>
        </xdr:sp>
        <xdr:pic>
          <xdr:nvPicPr>
            <xdr:cNvPr id="183" name="Рисунок 182"/>
            <xdr:cNvPicPr>
              <a:picLocks noChangeAspect="1"/>
            </xdr:cNvPicPr>
          </xdr:nvPicPr>
          <xdr:blipFill>
            <a:blip xmlns:r="http://schemas.openxmlformats.org/officeDocument/2006/relationships" r:embed="rId9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0025743" y="3826328"/>
              <a:ext cx="2990400" cy="2242800"/>
            </a:xfrm>
            <a:prstGeom prst="rect">
              <a:avLst/>
            </a:prstGeom>
          </xdr:spPr>
        </xdr:pic>
        <xdr:sp macro="" textlink="">
          <xdr:nvSpPr>
            <xdr:cNvPr id="180" name="TextBox 179">
              <a:extLst>
                <a:ext uri="{FF2B5EF4-FFF2-40B4-BE49-F238E27FC236}">
                  <a16:creationId xmlns="" xmlns:a16="http://schemas.microsoft.com/office/drawing/2014/main" id="{E0E4D076-7BC0-4560-B035-B364362F98F2}"/>
                </a:ext>
              </a:extLst>
            </xdr:cNvPr>
            <xdr:cNvSpPr txBox="1"/>
          </xdr:nvSpPr>
          <xdr:spPr>
            <a:xfrm>
              <a:off x="12328073" y="3809998"/>
              <a:ext cx="691242" cy="299358"/>
            </a:xfrm>
            <a:prstGeom prst="rect">
              <a:avLst/>
            </a:prstGeom>
            <a:solidFill>
              <a:srgbClr val="02392F"/>
            </a:solidFill>
            <a:ln w="9525" cmpd="sng">
              <a:solidFill>
                <a:schemeClr val="bg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ru-RU" sz="1400" b="1" u="none">
                  <a:solidFill>
                    <a:srgbClr val="FF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265 ₽</a:t>
              </a:r>
            </a:p>
          </xdr:txBody>
        </xdr:sp>
        <xdr:pic>
          <xdr:nvPicPr>
            <xdr:cNvPr id="184" name="Рисунок 183"/>
            <xdr:cNvPicPr>
              <a:picLocks noChangeAspect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6950529" y="3826327"/>
              <a:ext cx="2990400" cy="2242800"/>
            </a:xfrm>
            <a:prstGeom prst="rect">
              <a:avLst/>
            </a:prstGeom>
          </xdr:spPr>
        </xdr:pic>
        <xdr:sp macro="" textlink="">
          <xdr:nvSpPr>
            <xdr:cNvPr id="181" name="TextBox 180">
              <a:extLst>
                <a:ext uri="{FF2B5EF4-FFF2-40B4-BE49-F238E27FC236}">
                  <a16:creationId xmlns="" xmlns:a16="http://schemas.microsoft.com/office/drawing/2014/main" id="{E0E4D076-7BC0-4560-B035-B364362F98F2}"/>
                </a:ext>
              </a:extLst>
            </xdr:cNvPr>
            <xdr:cNvSpPr txBox="1"/>
          </xdr:nvSpPr>
          <xdr:spPr>
            <a:xfrm>
              <a:off x="9258303" y="3815440"/>
              <a:ext cx="691242" cy="299358"/>
            </a:xfrm>
            <a:prstGeom prst="rect">
              <a:avLst/>
            </a:prstGeom>
            <a:solidFill>
              <a:srgbClr val="02392F"/>
            </a:solidFill>
            <a:ln w="9525" cmpd="sng">
              <a:solidFill>
                <a:schemeClr val="bg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ru-RU" sz="1400" b="1" u="none">
                  <a:solidFill>
                    <a:srgbClr val="FF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361 ₽</a:t>
              </a:r>
            </a:p>
          </xdr:txBody>
        </xdr:sp>
      </xdr:grpSp>
    </xdr:grpSp>
    <xdr:clientData/>
  </xdr:twoCellAnchor>
  <xdr:twoCellAnchor editAs="oneCell">
    <xdr:from>
      <xdr:col>7</xdr:col>
      <xdr:colOff>11108</xdr:colOff>
      <xdr:row>104</xdr:row>
      <xdr:rowOff>54206</xdr:rowOff>
    </xdr:from>
    <xdr:to>
      <xdr:col>23</xdr:col>
      <xdr:colOff>174378</xdr:colOff>
      <xdr:row>104</xdr:row>
      <xdr:rowOff>3347137</xdr:rowOff>
    </xdr:to>
    <xdr:grpSp>
      <xdr:nvGrpSpPr>
        <xdr:cNvPr id="32" name="Группа 31"/>
        <xdr:cNvGrpSpPr/>
      </xdr:nvGrpSpPr>
      <xdr:grpSpPr>
        <a:xfrm>
          <a:off x="1208537" y="10177920"/>
          <a:ext cx="12421793" cy="3292931"/>
          <a:chOff x="729344" y="20590328"/>
          <a:chExt cx="12430628" cy="3292931"/>
        </a:xfrm>
      </xdr:grpSpPr>
      <xdr:grpSp>
        <xdr:nvGrpSpPr>
          <xdr:cNvPr id="20" name="Группа 19"/>
          <xdr:cNvGrpSpPr/>
        </xdr:nvGrpSpPr>
        <xdr:grpSpPr>
          <a:xfrm>
            <a:off x="729344" y="20601215"/>
            <a:ext cx="12430628" cy="3282044"/>
            <a:chOff x="729344" y="20601215"/>
            <a:chExt cx="12430628" cy="3282044"/>
          </a:xfrm>
        </xdr:grpSpPr>
        <xdr:grpSp>
          <xdr:nvGrpSpPr>
            <xdr:cNvPr id="17" name="Группа 16"/>
            <xdr:cNvGrpSpPr/>
          </xdr:nvGrpSpPr>
          <xdr:grpSpPr>
            <a:xfrm>
              <a:off x="729344" y="23251887"/>
              <a:ext cx="12430628" cy="391886"/>
              <a:chOff x="723901" y="23295430"/>
              <a:chExt cx="12430628" cy="391886"/>
            </a:xfrm>
          </xdr:grpSpPr>
          <xdr:sp macro="" textlink="">
            <xdr:nvSpPr>
              <xdr:cNvPr id="123" name="TextBox 122">
                <a:extLst>
                  <a:ext uri="{FF2B5EF4-FFF2-40B4-BE49-F238E27FC236}">
                    <a16:creationId xmlns="" xmlns:a16="http://schemas.microsoft.com/office/drawing/2014/main" id="{E0E4D076-7BC0-4560-B035-B364362F98F2}"/>
                  </a:ext>
                </a:extLst>
              </xdr:cNvPr>
              <xdr:cNvSpPr txBox="1"/>
            </xdr:nvSpPr>
            <xdr:spPr>
              <a:xfrm>
                <a:off x="723901" y="23295430"/>
                <a:ext cx="2394000" cy="391886"/>
              </a:xfrm>
              <a:prstGeom prst="rect">
                <a:avLst/>
              </a:prstGeom>
              <a:solidFill>
                <a:srgbClr val="02392F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 algn="ctr"/>
                <a:r>
                  <a:rPr lang="ru-RU" sz="1000" b="1">
                    <a:solidFill>
                      <a:schemeClr val="accent4">
                        <a:lumMod val="40000"/>
                        <a:lumOff val="60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Роза английск</a:t>
                </a:r>
                <a:r>
                  <a:rPr lang="en-US" sz="1000" b="1">
                    <a:solidFill>
                      <a:schemeClr val="accent4">
                        <a:lumMod val="40000"/>
                        <a:lumOff val="60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</a:t>
                </a:r>
                <a:r>
                  <a:rPr lang="ru-RU" sz="1000" b="1">
                    <a:solidFill>
                      <a:schemeClr val="accent4">
                        <a:lumMod val="40000"/>
                        <a:lumOff val="60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я </a:t>
                </a:r>
                <a:r>
                  <a:rPr lang="en-US" sz="1000" b="1">
                    <a:solidFill>
                      <a:schemeClr val="accent4">
                        <a:lumMod val="40000"/>
                        <a:lumOff val="60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Alan Titchmarsh</a:t>
                </a:r>
                <a:endParaRPr lang="ru-RU" sz="1000" b="1">
                  <a:solidFill>
                    <a:schemeClr val="accent4">
                      <a:lumMod val="40000"/>
                      <a:lumOff val="60000"/>
                    </a:schemeClr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  <a:p>
                <a:pPr algn="ctr"/>
                <a:r>
                  <a:rPr lang="ru-RU" sz="1000" b="1">
                    <a:solidFill>
                      <a:schemeClr val="accent4">
                        <a:lumMod val="40000"/>
                        <a:lumOff val="60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привитая</a:t>
                </a:r>
              </a:p>
            </xdr:txBody>
          </xdr:sp>
          <xdr:sp macro="" textlink="">
            <xdr:nvSpPr>
              <xdr:cNvPr id="125" name="TextBox 124">
                <a:extLst>
                  <a:ext uri="{FF2B5EF4-FFF2-40B4-BE49-F238E27FC236}">
                    <a16:creationId xmlns="" xmlns:a16="http://schemas.microsoft.com/office/drawing/2014/main" id="{E0E4D076-7BC0-4560-B035-B364362F98F2}"/>
                  </a:ext>
                </a:extLst>
              </xdr:cNvPr>
              <xdr:cNvSpPr txBox="1"/>
            </xdr:nvSpPr>
            <xdr:spPr>
              <a:xfrm>
                <a:off x="3233058" y="23295430"/>
                <a:ext cx="2394000" cy="391886"/>
              </a:xfrm>
              <a:prstGeom prst="rect">
                <a:avLst/>
              </a:prstGeom>
              <a:solidFill>
                <a:srgbClr val="02392F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 algn="ctr"/>
                <a:r>
                  <a:rPr lang="ru-RU" sz="1000" b="1">
                    <a:solidFill>
                      <a:schemeClr val="accent4">
                        <a:lumMod val="40000"/>
                        <a:lumOff val="60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Роза английск</a:t>
                </a:r>
                <a:r>
                  <a:rPr lang="en-US" sz="1000" b="1">
                    <a:solidFill>
                      <a:schemeClr val="accent4">
                        <a:lumMod val="40000"/>
                        <a:lumOff val="60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</a:t>
                </a:r>
                <a:r>
                  <a:rPr lang="ru-RU" sz="1000" b="1">
                    <a:solidFill>
                      <a:schemeClr val="accent4">
                        <a:lumMod val="40000"/>
                        <a:lumOff val="60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я </a:t>
                </a:r>
                <a:r>
                  <a:rPr lang="en-US" sz="1000" b="1">
                    <a:solidFill>
                      <a:schemeClr val="accent4">
                        <a:lumMod val="40000"/>
                        <a:lumOff val="60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Bathsheba</a:t>
                </a:r>
              </a:p>
              <a:p>
                <a:pPr algn="ctr"/>
                <a:r>
                  <a:rPr lang="ru-RU" sz="1000" b="1">
                    <a:solidFill>
                      <a:schemeClr val="accent4">
                        <a:lumMod val="40000"/>
                        <a:lumOff val="60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привитая, лицензия </a:t>
                </a:r>
                <a:r>
                  <a:rPr lang="en-US" sz="1000" b="1">
                    <a:solidFill>
                      <a:schemeClr val="accent4">
                        <a:lumMod val="40000"/>
                        <a:lumOff val="60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DA</a:t>
                </a:r>
                <a:endParaRPr lang="ru-RU" sz="1000" b="1">
                  <a:solidFill>
                    <a:schemeClr val="accent4">
                      <a:lumMod val="40000"/>
                      <a:lumOff val="60000"/>
                    </a:schemeClr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  <a:p>
                <a:pPr algn="ctr"/>
                <a:r>
                  <a:rPr lang="ru-RU" sz="1000" b="1">
                    <a:solidFill>
                      <a:schemeClr val="accent4">
                        <a:lumMod val="40000"/>
                        <a:lumOff val="60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4-6 веток</a:t>
                </a:r>
              </a:p>
            </xdr:txBody>
          </xdr:sp>
          <xdr:sp macro="" textlink="">
            <xdr:nvSpPr>
              <xdr:cNvPr id="126" name="TextBox 125">
                <a:extLst>
                  <a:ext uri="{FF2B5EF4-FFF2-40B4-BE49-F238E27FC236}">
                    <a16:creationId xmlns="" xmlns:a16="http://schemas.microsoft.com/office/drawing/2014/main" id="{E0E4D076-7BC0-4560-B035-B364362F98F2}"/>
                  </a:ext>
                </a:extLst>
              </xdr:cNvPr>
              <xdr:cNvSpPr txBox="1"/>
            </xdr:nvSpPr>
            <xdr:spPr>
              <a:xfrm>
                <a:off x="5742215" y="23295430"/>
                <a:ext cx="2394000" cy="391886"/>
              </a:xfrm>
              <a:prstGeom prst="rect">
                <a:avLst/>
              </a:prstGeom>
              <a:solidFill>
                <a:srgbClr val="02392F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 algn="ctr"/>
                <a:r>
                  <a:rPr lang="ru-RU" sz="1000" b="1">
                    <a:solidFill>
                      <a:schemeClr val="accent4">
                        <a:lumMod val="40000"/>
                        <a:lumOff val="60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Роза английск</a:t>
                </a:r>
                <a:r>
                  <a:rPr lang="en-US" sz="1000" b="1">
                    <a:solidFill>
                      <a:schemeClr val="accent4">
                        <a:lumMod val="40000"/>
                        <a:lumOff val="60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</a:t>
                </a:r>
                <a:r>
                  <a:rPr lang="ru-RU" sz="1000" b="1">
                    <a:solidFill>
                      <a:schemeClr val="accent4">
                        <a:lumMod val="40000"/>
                        <a:lumOff val="60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я </a:t>
                </a:r>
                <a:r>
                  <a:rPr lang="en-US" sz="1000" b="1">
                    <a:solidFill>
                      <a:schemeClr val="accent4">
                        <a:lumMod val="40000"/>
                        <a:lumOff val="60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Harlow Carr</a:t>
                </a:r>
              </a:p>
              <a:p>
                <a:pPr algn="ctr"/>
                <a:r>
                  <a:rPr lang="ru-RU" sz="1000" b="1">
                    <a:solidFill>
                      <a:schemeClr val="accent4">
                        <a:lumMod val="40000"/>
                        <a:lumOff val="60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привитая,</a:t>
                </a:r>
                <a:r>
                  <a:rPr lang="ru-RU" sz="1000" b="1" baseline="0">
                    <a:solidFill>
                      <a:schemeClr val="accent4">
                        <a:lumMod val="40000"/>
                        <a:lumOff val="60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лицензия </a:t>
                </a:r>
                <a:r>
                  <a:rPr lang="en-US" sz="1000" b="1" baseline="0">
                    <a:solidFill>
                      <a:schemeClr val="accent4">
                        <a:lumMod val="40000"/>
                        <a:lumOff val="60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DA</a:t>
                </a:r>
                <a:endParaRPr lang="ru-RU" sz="1000" b="1">
                  <a:solidFill>
                    <a:schemeClr val="accent4">
                      <a:lumMod val="40000"/>
                      <a:lumOff val="60000"/>
                    </a:schemeClr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xdr:txBody>
          </xdr:sp>
          <xdr:sp macro="" textlink="">
            <xdr:nvSpPr>
              <xdr:cNvPr id="127" name="TextBox 126">
                <a:extLst>
                  <a:ext uri="{FF2B5EF4-FFF2-40B4-BE49-F238E27FC236}">
                    <a16:creationId xmlns="" xmlns:a16="http://schemas.microsoft.com/office/drawing/2014/main" id="{E0E4D076-7BC0-4560-B035-B364362F98F2}"/>
                  </a:ext>
                </a:extLst>
              </xdr:cNvPr>
              <xdr:cNvSpPr txBox="1"/>
            </xdr:nvSpPr>
            <xdr:spPr>
              <a:xfrm>
                <a:off x="8251372" y="23295430"/>
                <a:ext cx="2394000" cy="391886"/>
              </a:xfrm>
              <a:prstGeom prst="rect">
                <a:avLst/>
              </a:prstGeom>
              <a:solidFill>
                <a:srgbClr val="02392F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 algn="ctr"/>
                <a:r>
                  <a:rPr lang="ru-RU" sz="1000" b="1">
                    <a:solidFill>
                      <a:schemeClr val="accent4">
                        <a:lumMod val="40000"/>
                        <a:lumOff val="60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Роза английск</a:t>
                </a:r>
                <a:r>
                  <a:rPr lang="en-US" sz="1000" b="1">
                    <a:solidFill>
                      <a:schemeClr val="accent4">
                        <a:lumMod val="40000"/>
                        <a:lumOff val="60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</a:t>
                </a:r>
                <a:r>
                  <a:rPr lang="ru-RU" sz="1000" b="1">
                    <a:solidFill>
                      <a:schemeClr val="accent4">
                        <a:lumMod val="40000"/>
                        <a:lumOff val="60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я </a:t>
                </a:r>
                <a:r>
                  <a:rPr lang="en-US" sz="1000" b="1">
                    <a:solidFill>
                      <a:schemeClr val="accent4">
                        <a:lumMod val="40000"/>
                        <a:lumOff val="60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Mary Rose</a:t>
                </a:r>
                <a:endParaRPr lang="en-US" sz="1000" b="1" baseline="0">
                  <a:solidFill>
                    <a:schemeClr val="accent4">
                      <a:lumMod val="40000"/>
                      <a:lumOff val="60000"/>
                    </a:schemeClr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  <a:p>
                <a:pPr algn="ctr"/>
                <a:r>
                  <a:rPr lang="ru-RU" sz="1000" b="1">
                    <a:solidFill>
                      <a:schemeClr val="accent4">
                        <a:lumMod val="40000"/>
                        <a:lumOff val="60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привитая</a:t>
                </a:r>
              </a:p>
            </xdr:txBody>
          </xdr:sp>
          <xdr:sp macro="" textlink="">
            <xdr:nvSpPr>
              <xdr:cNvPr id="95" name="TextBox 94">
                <a:extLst>
                  <a:ext uri="{FF2B5EF4-FFF2-40B4-BE49-F238E27FC236}">
                    <a16:creationId xmlns="" xmlns:a16="http://schemas.microsoft.com/office/drawing/2014/main" id="{E0E4D076-7BC0-4560-B035-B364362F98F2}"/>
                  </a:ext>
                </a:extLst>
              </xdr:cNvPr>
              <xdr:cNvSpPr txBox="1"/>
            </xdr:nvSpPr>
            <xdr:spPr>
              <a:xfrm>
                <a:off x="10760529" y="23295430"/>
                <a:ext cx="2394000" cy="391886"/>
              </a:xfrm>
              <a:prstGeom prst="rect">
                <a:avLst/>
              </a:prstGeom>
              <a:solidFill>
                <a:srgbClr val="02392F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 algn="ctr"/>
                <a:r>
                  <a:rPr lang="ru-RU" sz="1000" b="1">
                    <a:solidFill>
                      <a:schemeClr val="accent4">
                        <a:lumMod val="40000"/>
                        <a:lumOff val="60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Роза англ.</a:t>
                </a:r>
                <a:r>
                  <a:rPr lang="ru-RU" sz="1000" b="1" baseline="0">
                    <a:solidFill>
                      <a:schemeClr val="accent4">
                        <a:lumMod val="40000"/>
                        <a:lumOff val="60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  <a:r>
                  <a:rPr lang="en-US" sz="1000" b="1">
                    <a:solidFill>
                      <a:schemeClr val="accent4">
                        <a:lumMod val="40000"/>
                        <a:lumOff val="60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Tess of the D'urbervilles </a:t>
                </a:r>
                <a:r>
                  <a:rPr lang="ru-RU" sz="1000" b="1">
                    <a:solidFill>
                      <a:schemeClr val="accent4">
                        <a:lumMod val="40000"/>
                        <a:lumOff val="60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привитая</a:t>
                </a:r>
              </a:p>
            </xdr:txBody>
          </xdr:sp>
        </xdr:grpSp>
        <xdr:grpSp>
          <xdr:nvGrpSpPr>
            <xdr:cNvPr id="19" name="Группа 18"/>
            <xdr:cNvGrpSpPr/>
          </xdr:nvGrpSpPr>
          <xdr:grpSpPr>
            <a:xfrm>
              <a:off x="734786" y="20601215"/>
              <a:ext cx="12412540" cy="2620800"/>
              <a:chOff x="734786" y="20601215"/>
              <a:chExt cx="12412540" cy="2620800"/>
            </a:xfrm>
          </xdr:grpSpPr>
          <xdr:sp macro="" textlink="">
            <xdr:nvSpPr>
              <xdr:cNvPr id="134" name="Прямоугольник 133"/>
              <xdr:cNvSpPr/>
            </xdr:nvSpPr>
            <xdr:spPr>
              <a:xfrm>
                <a:off x="734786" y="20601215"/>
                <a:ext cx="2392241" cy="2620800"/>
              </a:xfrm>
              <a:prstGeom prst="rect">
                <a:avLst/>
              </a:prstGeom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5"/>
              </a:lnRef>
              <a:fillRef idx="1">
                <a:schemeClr val="lt1"/>
              </a:fillRef>
              <a:effectRef idx="0">
                <a:schemeClr val="accent5"/>
              </a:effectRef>
              <a:fontRef idx="minor">
                <a:schemeClr val="dk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ru-RU" sz="1100"/>
              </a:p>
            </xdr:txBody>
          </xdr:sp>
          <xdr:sp macro="" textlink="">
            <xdr:nvSpPr>
              <xdr:cNvPr id="101" name="Прямоугольник 100"/>
              <xdr:cNvSpPr/>
            </xdr:nvSpPr>
            <xdr:spPr>
              <a:xfrm>
                <a:off x="3239861" y="20601215"/>
                <a:ext cx="2392241" cy="2620800"/>
              </a:xfrm>
              <a:prstGeom prst="rect">
                <a:avLst/>
              </a:prstGeom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5"/>
              </a:lnRef>
              <a:fillRef idx="1">
                <a:schemeClr val="lt1"/>
              </a:fillRef>
              <a:effectRef idx="0">
                <a:schemeClr val="accent5"/>
              </a:effectRef>
              <a:fontRef idx="minor">
                <a:schemeClr val="dk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ru-RU" sz="1100"/>
              </a:p>
            </xdr:txBody>
          </xdr:sp>
          <xdr:sp macro="" textlink="">
            <xdr:nvSpPr>
              <xdr:cNvPr id="102" name="Прямоугольник 101"/>
              <xdr:cNvSpPr/>
            </xdr:nvSpPr>
            <xdr:spPr>
              <a:xfrm>
                <a:off x="8250011" y="20601215"/>
                <a:ext cx="2392241" cy="2620800"/>
              </a:xfrm>
              <a:prstGeom prst="rect">
                <a:avLst/>
              </a:prstGeom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5"/>
              </a:lnRef>
              <a:fillRef idx="1">
                <a:schemeClr val="lt1"/>
              </a:fillRef>
              <a:effectRef idx="0">
                <a:schemeClr val="accent5"/>
              </a:effectRef>
              <a:fontRef idx="minor">
                <a:schemeClr val="dk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ru-RU" sz="1100"/>
              </a:p>
            </xdr:txBody>
          </xdr:sp>
          <xdr:sp macro="" textlink="">
            <xdr:nvSpPr>
              <xdr:cNvPr id="103" name="Прямоугольник 102"/>
              <xdr:cNvSpPr/>
            </xdr:nvSpPr>
            <xdr:spPr>
              <a:xfrm>
                <a:off x="5744936" y="20601215"/>
                <a:ext cx="2392241" cy="2620800"/>
              </a:xfrm>
              <a:prstGeom prst="rect">
                <a:avLst/>
              </a:prstGeom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5"/>
              </a:lnRef>
              <a:fillRef idx="1">
                <a:schemeClr val="lt1"/>
              </a:fillRef>
              <a:effectRef idx="0">
                <a:schemeClr val="accent5"/>
              </a:effectRef>
              <a:fontRef idx="minor">
                <a:schemeClr val="dk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ru-RU" sz="1100"/>
              </a:p>
            </xdr:txBody>
          </xdr:sp>
          <xdr:sp macro="" textlink="">
            <xdr:nvSpPr>
              <xdr:cNvPr id="104" name="Прямоугольник 103"/>
              <xdr:cNvSpPr/>
            </xdr:nvSpPr>
            <xdr:spPr>
              <a:xfrm>
                <a:off x="10755085" y="20601215"/>
                <a:ext cx="2392241" cy="2620800"/>
              </a:xfrm>
              <a:prstGeom prst="rect">
                <a:avLst/>
              </a:prstGeom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5"/>
              </a:lnRef>
              <a:fillRef idx="1">
                <a:schemeClr val="lt1"/>
              </a:fillRef>
              <a:effectRef idx="0">
                <a:schemeClr val="accent5"/>
              </a:effectRef>
              <a:fontRef idx="minor">
                <a:schemeClr val="dk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ru-RU" sz="1100"/>
              </a:p>
            </xdr:txBody>
          </xdr:sp>
        </xdr:grpSp>
        <xdr:grpSp>
          <xdr:nvGrpSpPr>
            <xdr:cNvPr id="18" name="Группа 17"/>
            <xdr:cNvGrpSpPr/>
          </xdr:nvGrpSpPr>
          <xdr:grpSpPr>
            <a:xfrm>
              <a:off x="1409699" y="23654659"/>
              <a:ext cx="11032667" cy="228600"/>
              <a:chOff x="1409699" y="23654659"/>
              <a:chExt cx="11032667" cy="228600"/>
            </a:xfrm>
          </xdr:grpSpPr>
          <xdr:sp macro="" textlink="">
            <xdr:nvSpPr>
              <xdr:cNvPr id="124" name="TextBox 123">
                <a:hlinkClick xmlns:r="http://schemas.openxmlformats.org/officeDocument/2006/relationships" r:id="rId11"/>
                <a:extLst>
                  <a:ext uri="{FF2B5EF4-FFF2-40B4-BE49-F238E27FC236}">
                    <a16:creationId xmlns="" xmlns:a16="http://schemas.microsoft.com/office/drawing/2014/main" id="{E0E4D076-7BC0-4560-B035-B364362F98F2}"/>
                  </a:ext>
                </a:extLst>
              </xdr:cNvPr>
              <xdr:cNvSpPr txBox="1"/>
            </xdr:nvSpPr>
            <xdr:spPr>
              <a:xfrm>
                <a:off x="1409699" y="23654659"/>
                <a:ext cx="1023257" cy="228600"/>
              </a:xfrm>
              <a:prstGeom prst="rect">
                <a:avLst/>
              </a:prstGeom>
              <a:solidFill>
                <a:srgbClr val="02392F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 algn="ctr"/>
                <a:r>
                  <a:rPr lang="ru-RU" sz="1000" b="1" u="sng">
                    <a:solidFill>
                      <a:schemeClr val="accent4">
                        <a:lumMod val="40000"/>
                        <a:lumOff val="60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заказать</a:t>
                </a:r>
              </a:p>
            </xdr:txBody>
          </xdr:sp>
          <xdr:sp macro="" textlink="">
            <xdr:nvSpPr>
              <xdr:cNvPr id="128" name="TextBox 127">
                <a:hlinkClick xmlns:r="http://schemas.openxmlformats.org/officeDocument/2006/relationships" r:id="rId12"/>
                <a:extLst>
                  <a:ext uri="{FF2B5EF4-FFF2-40B4-BE49-F238E27FC236}">
                    <a16:creationId xmlns="" xmlns:a16="http://schemas.microsoft.com/office/drawing/2014/main" id="{E0E4D076-7BC0-4560-B035-B364362F98F2}"/>
                  </a:ext>
                </a:extLst>
              </xdr:cNvPr>
              <xdr:cNvSpPr txBox="1"/>
            </xdr:nvSpPr>
            <xdr:spPr>
              <a:xfrm>
                <a:off x="3912051" y="23654659"/>
                <a:ext cx="1023257" cy="228600"/>
              </a:xfrm>
              <a:prstGeom prst="rect">
                <a:avLst/>
              </a:prstGeom>
              <a:solidFill>
                <a:srgbClr val="02392F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 algn="ctr"/>
                <a:r>
                  <a:rPr lang="ru-RU" sz="1000" b="1" u="sng">
                    <a:solidFill>
                      <a:schemeClr val="accent4">
                        <a:lumMod val="40000"/>
                        <a:lumOff val="60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заказать</a:t>
                </a:r>
              </a:p>
            </xdr:txBody>
          </xdr:sp>
          <xdr:sp macro="" textlink="">
            <xdr:nvSpPr>
              <xdr:cNvPr id="129" name="TextBox 128">
                <a:hlinkClick xmlns:r="http://schemas.openxmlformats.org/officeDocument/2006/relationships" r:id="rId13"/>
                <a:extLst>
                  <a:ext uri="{FF2B5EF4-FFF2-40B4-BE49-F238E27FC236}">
                    <a16:creationId xmlns="" xmlns:a16="http://schemas.microsoft.com/office/drawing/2014/main" id="{E0E4D076-7BC0-4560-B035-B364362F98F2}"/>
                  </a:ext>
                </a:extLst>
              </xdr:cNvPr>
              <xdr:cNvSpPr txBox="1"/>
            </xdr:nvSpPr>
            <xdr:spPr>
              <a:xfrm>
                <a:off x="8916755" y="23654659"/>
                <a:ext cx="1023257" cy="228600"/>
              </a:xfrm>
              <a:prstGeom prst="rect">
                <a:avLst/>
              </a:prstGeom>
              <a:solidFill>
                <a:srgbClr val="02392F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 algn="ctr"/>
                <a:r>
                  <a:rPr lang="ru-RU" sz="1000" b="1" u="sng">
                    <a:solidFill>
                      <a:schemeClr val="accent4">
                        <a:lumMod val="40000"/>
                        <a:lumOff val="60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заказать</a:t>
                </a:r>
              </a:p>
            </xdr:txBody>
          </xdr:sp>
          <xdr:sp macro="" textlink="">
            <xdr:nvSpPr>
              <xdr:cNvPr id="130" name="TextBox 129">
                <a:hlinkClick xmlns:r="http://schemas.openxmlformats.org/officeDocument/2006/relationships" r:id="rId14"/>
                <a:extLst>
                  <a:ext uri="{FF2B5EF4-FFF2-40B4-BE49-F238E27FC236}">
                    <a16:creationId xmlns="" xmlns:a16="http://schemas.microsoft.com/office/drawing/2014/main" id="{E0E4D076-7BC0-4560-B035-B364362F98F2}"/>
                  </a:ext>
                </a:extLst>
              </xdr:cNvPr>
              <xdr:cNvSpPr txBox="1"/>
            </xdr:nvSpPr>
            <xdr:spPr>
              <a:xfrm>
                <a:off x="11419109" y="23654659"/>
                <a:ext cx="1023257" cy="228600"/>
              </a:xfrm>
              <a:prstGeom prst="rect">
                <a:avLst/>
              </a:prstGeom>
              <a:solidFill>
                <a:srgbClr val="02392F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 algn="ctr"/>
                <a:r>
                  <a:rPr lang="ru-RU" sz="1000" b="1" u="sng">
                    <a:solidFill>
                      <a:schemeClr val="accent4">
                        <a:lumMod val="40000"/>
                        <a:lumOff val="60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заказать</a:t>
                </a:r>
              </a:p>
            </xdr:txBody>
          </xdr:sp>
          <xdr:sp macro="" textlink="">
            <xdr:nvSpPr>
              <xdr:cNvPr id="106" name="TextBox 105">
                <a:hlinkClick xmlns:r="http://schemas.openxmlformats.org/officeDocument/2006/relationships" r:id="rId15"/>
                <a:extLst>
                  <a:ext uri="{FF2B5EF4-FFF2-40B4-BE49-F238E27FC236}">
                    <a16:creationId xmlns="" xmlns:a16="http://schemas.microsoft.com/office/drawing/2014/main" id="{E0E4D076-7BC0-4560-B035-B364362F98F2}"/>
                  </a:ext>
                </a:extLst>
              </xdr:cNvPr>
              <xdr:cNvSpPr txBox="1"/>
            </xdr:nvSpPr>
            <xdr:spPr>
              <a:xfrm>
                <a:off x="6414403" y="23654659"/>
                <a:ext cx="1023257" cy="228600"/>
              </a:xfrm>
              <a:prstGeom prst="rect">
                <a:avLst/>
              </a:prstGeom>
              <a:solidFill>
                <a:srgbClr val="02392F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 algn="ctr"/>
                <a:r>
                  <a:rPr lang="ru-RU" sz="1000" b="1" u="sng">
                    <a:solidFill>
                      <a:schemeClr val="accent4">
                        <a:lumMod val="40000"/>
                        <a:lumOff val="60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заказать</a:t>
                </a:r>
              </a:p>
            </xdr:txBody>
          </xdr:sp>
        </xdr:grpSp>
      </xdr:grpSp>
      <xdr:grpSp>
        <xdr:nvGrpSpPr>
          <xdr:cNvPr id="31" name="Группа 30"/>
          <xdr:cNvGrpSpPr/>
        </xdr:nvGrpSpPr>
        <xdr:grpSpPr>
          <a:xfrm>
            <a:off x="745676" y="20590328"/>
            <a:ext cx="12404266" cy="2631773"/>
            <a:chOff x="745676" y="20590328"/>
            <a:chExt cx="12404266" cy="2631773"/>
          </a:xfrm>
        </xdr:grpSpPr>
        <xdr:pic>
          <xdr:nvPicPr>
            <xdr:cNvPr id="100" name="Рисунок 99"/>
            <xdr:cNvPicPr>
              <a:picLocks noChangeAspect="1"/>
            </xdr:cNvPicPr>
          </xdr:nvPicPr>
          <xdr:blipFill>
            <a:blip xmlns:r="http://schemas.openxmlformats.org/officeDocument/2006/relationships" r:embed="rId16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745676" y="20606655"/>
              <a:ext cx="2376000" cy="2609866"/>
            </a:xfrm>
            <a:prstGeom prst="rect">
              <a:avLst/>
            </a:prstGeom>
          </xdr:spPr>
        </xdr:pic>
        <xdr:sp macro="" textlink="">
          <xdr:nvSpPr>
            <xdr:cNvPr id="198" name="TextBox 197">
              <a:extLst>
                <a:ext uri="{FF2B5EF4-FFF2-40B4-BE49-F238E27FC236}">
                  <a16:creationId xmlns="" xmlns:a16="http://schemas.microsoft.com/office/drawing/2014/main" id="{E0E4D076-7BC0-4560-B035-B364362F98F2}"/>
                </a:ext>
              </a:extLst>
            </xdr:cNvPr>
            <xdr:cNvSpPr txBox="1"/>
          </xdr:nvSpPr>
          <xdr:spPr>
            <a:xfrm>
              <a:off x="2449286" y="20590328"/>
              <a:ext cx="691242" cy="299358"/>
            </a:xfrm>
            <a:prstGeom prst="rect">
              <a:avLst/>
            </a:prstGeom>
            <a:solidFill>
              <a:srgbClr val="02392F"/>
            </a:solidFill>
            <a:ln w="9525" cmpd="sng">
              <a:solidFill>
                <a:schemeClr val="bg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ru-RU" sz="1400" b="1" u="none">
                  <a:solidFill>
                    <a:srgbClr val="FF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391 ₽</a:t>
              </a:r>
            </a:p>
          </xdr:txBody>
        </xdr:sp>
        <xdr:pic>
          <xdr:nvPicPr>
            <xdr:cNvPr id="21" name="Рисунок 20"/>
            <xdr:cNvPicPr>
              <a:picLocks/>
            </xdr:cNvPicPr>
          </xdr:nvPicPr>
          <xdr:blipFill>
            <a:blip xmlns:r="http://schemas.openxmlformats.org/officeDocument/2006/relationships" r:embed="rId17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249387" y="20612100"/>
              <a:ext cx="2376000" cy="2610000"/>
            </a:xfrm>
            <a:prstGeom prst="rect">
              <a:avLst/>
            </a:prstGeom>
          </xdr:spPr>
        </xdr:pic>
        <xdr:sp macro="" textlink="">
          <xdr:nvSpPr>
            <xdr:cNvPr id="218" name="TextBox 217">
              <a:extLst>
                <a:ext uri="{FF2B5EF4-FFF2-40B4-BE49-F238E27FC236}">
                  <a16:creationId xmlns="" xmlns:a16="http://schemas.microsoft.com/office/drawing/2014/main" id="{E0E4D076-7BC0-4560-B035-B364362F98F2}"/>
                </a:ext>
              </a:extLst>
            </xdr:cNvPr>
            <xdr:cNvSpPr txBox="1"/>
          </xdr:nvSpPr>
          <xdr:spPr>
            <a:xfrm>
              <a:off x="4876800" y="20590328"/>
              <a:ext cx="762000" cy="299358"/>
            </a:xfrm>
            <a:prstGeom prst="rect">
              <a:avLst/>
            </a:prstGeom>
            <a:solidFill>
              <a:srgbClr val="02392F"/>
            </a:solidFill>
            <a:ln w="9525" cmpd="sng">
              <a:solidFill>
                <a:schemeClr val="bg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ru-RU" sz="1400" b="1" u="none">
                  <a:solidFill>
                    <a:srgbClr val="FF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1100 ₽</a:t>
              </a:r>
            </a:p>
          </xdr:txBody>
        </xdr:sp>
        <xdr:pic>
          <xdr:nvPicPr>
            <xdr:cNvPr id="23" name="Рисунок 22"/>
            <xdr:cNvPicPr>
              <a:picLocks/>
            </xdr:cNvPicPr>
          </xdr:nvPicPr>
          <xdr:blipFill rotWithShape="1">
            <a:blip xmlns:r="http://schemas.openxmlformats.org/officeDocument/2006/relationships" r:embed="rId18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/>
          </xdr:blipFill>
          <xdr:spPr>
            <a:xfrm>
              <a:off x="5753099" y="20612101"/>
              <a:ext cx="2376000" cy="2610000"/>
            </a:xfrm>
            <a:prstGeom prst="rect">
              <a:avLst/>
            </a:prstGeom>
          </xdr:spPr>
        </xdr:pic>
        <xdr:sp macro="" textlink="">
          <xdr:nvSpPr>
            <xdr:cNvPr id="219" name="TextBox 218">
              <a:extLst>
                <a:ext uri="{FF2B5EF4-FFF2-40B4-BE49-F238E27FC236}">
                  <a16:creationId xmlns="" xmlns:a16="http://schemas.microsoft.com/office/drawing/2014/main" id="{E0E4D076-7BC0-4560-B035-B364362F98F2}"/>
                </a:ext>
              </a:extLst>
            </xdr:cNvPr>
            <xdr:cNvSpPr txBox="1"/>
          </xdr:nvSpPr>
          <xdr:spPr>
            <a:xfrm>
              <a:off x="7375071" y="20590328"/>
              <a:ext cx="762000" cy="299358"/>
            </a:xfrm>
            <a:prstGeom prst="rect">
              <a:avLst/>
            </a:prstGeom>
            <a:solidFill>
              <a:srgbClr val="02392F"/>
            </a:solidFill>
            <a:ln w="9525" cmpd="sng">
              <a:solidFill>
                <a:schemeClr val="bg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ru-RU" sz="1400" b="1" u="none">
                  <a:solidFill>
                    <a:srgbClr val="FF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1100 ₽</a:t>
              </a:r>
            </a:p>
          </xdr:txBody>
        </xdr:sp>
        <xdr:pic>
          <xdr:nvPicPr>
            <xdr:cNvPr id="24" name="Рисунок 23"/>
            <xdr:cNvPicPr>
              <a:picLocks/>
            </xdr:cNvPicPr>
          </xdr:nvPicPr>
          <xdr:blipFill>
            <a:blip xmlns:r="http://schemas.openxmlformats.org/officeDocument/2006/relationships" r:embed="rId19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8262257" y="20606657"/>
              <a:ext cx="2376000" cy="2610000"/>
            </a:xfrm>
            <a:prstGeom prst="rect">
              <a:avLst/>
            </a:prstGeom>
          </xdr:spPr>
        </xdr:pic>
        <xdr:sp macro="" textlink="">
          <xdr:nvSpPr>
            <xdr:cNvPr id="220" name="TextBox 219">
              <a:extLst>
                <a:ext uri="{FF2B5EF4-FFF2-40B4-BE49-F238E27FC236}">
                  <a16:creationId xmlns="" xmlns:a16="http://schemas.microsoft.com/office/drawing/2014/main" id="{E0E4D076-7BC0-4560-B035-B364362F98F2}"/>
                </a:ext>
              </a:extLst>
            </xdr:cNvPr>
            <xdr:cNvSpPr txBox="1"/>
          </xdr:nvSpPr>
          <xdr:spPr>
            <a:xfrm>
              <a:off x="9965871" y="20590328"/>
              <a:ext cx="691242" cy="299358"/>
            </a:xfrm>
            <a:prstGeom prst="rect">
              <a:avLst/>
            </a:prstGeom>
            <a:solidFill>
              <a:srgbClr val="02392F"/>
            </a:solidFill>
            <a:ln w="9525" cmpd="sng">
              <a:solidFill>
                <a:schemeClr val="bg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ru-RU" sz="1400" b="1" u="none">
                  <a:solidFill>
                    <a:srgbClr val="FF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391 ₽</a:t>
              </a:r>
            </a:p>
          </xdr:txBody>
        </xdr:sp>
        <xdr:pic>
          <xdr:nvPicPr>
            <xdr:cNvPr id="26" name="Рисунок 25"/>
            <xdr:cNvPicPr>
              <a:picLocks/>
            </xdr:cNvPicPr>
          </xdr:nvPicPr>
          <xdr:blipFill rotWithShape="1">
            <a:blip xmlns:r="http://schemas.openxmlformats.org/officeDocument/2006/relationships" r:embed="rId20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/>
          </xdr:blipFill>
          <xdr:spPr>
            <a:xfrm>
              <a:off x="10765972" y="20606657"/>
              <a:ext cx="2376000" cy="2610000"/>
            </a:xfrm>
            <a:prstGeom prst="rect">
              <a:avLst/>
            </a:prstGeom>
          </xdr:spPr>
        </xdr:pic>
        <xdr:sp macro="" textlink="">
          <xdr:nvSpPr>
            <xdr:cNvPr id="221" name="TextBox 220">
              <a:extLst>
                <a:ext uri="{FF2B5EF4-FFF2-40B4-BE49-F238E27FC236}">
                  <a16:creationId xmlns="" xmlns:a16="http://schemas.microsoft.com/office/drawing/2014/main" id="{E0E4D076-7BC0-4560-B035-B364362F98F2}"/>
                </a:ext>
              </a:extLst>
            </xdr:cNvPr>
            <xdr:cNvSpPr txBox="1"/>
          </xdr:nvSpPr>
          <xdr:spPr>
            <a:xfrm>
              <a:off x="12458700" y="20590328"/>
              <a:ext cx="691242" cy="299358"/>
            </a:xfrm>
            <a:prstGeom prst="rect">
              <a:avLst/>
            </a:prstGeom>
            <a:solidFill>
              <a:srgbClr val="02392F"/>
            </a:solidFill>
            <a:ln w="9525" cmpd="sng">
              <a:solidFill>
                <a:schemeClr val="bg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ru-RU" sz="1400" b="1" u="none">
                  <a:solidFill>
                    <a:srgbClr val="FF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391 ₽</a:t>
              </a:r>
            </a:p>
          </xdr:txBody>
        </xdr:sp>
      </xdr:grpSp>
    </xdr:grpSp>
    <xdr:clientData/>
  </xdr:twoCellAnchor>
  <xdr:twoCellAnchor editAs="oneCell">
    <xdr:from>
      <xdr:col>8</xdr:col>
      <xdr:colOff>900367</xdr:colOff>
      <xdr:row>312</xdr:row>
      <xdr:rowOff>90109</xdr:rowOff>
    </xdr:from>
    <xdr:to>
      <xdr:col>17</xdr:col>
      <xdr:colOff>103905</xdr:colOff>
      <xdr:row>312</xdr:row>
      <xdr:rowOff>3383038</xdr:rowOff>
    </xdr:to>
    <xdr:grpSp>
      <xdr:nvGrpSpPr>
        <xdr:cNvPr id="47" name="Группа 46"/>
        <xdr:cNvGrpSpPr/>
      </xdr:nvGrpSpPr>
      <xdr:grpSpPr>
        <a:xfrm>
          <a:off x="3688319" y="26578680"/>
          <a:ext cx="7410157" cy="3292929"/>
          <a:chOff x="3227613" y="58390972"/>
          <a:chExt cx="7412314" cy="3292929"/>
        </a:xfrm>
      </xdr:grpSpPr>
      <xdr:grpSp>
        <xdr:nvGrpSpPr>
          <xdr:cNvPr id="223" name="Группа 222"/>
          <xdr:cNvGrpSpPr/>
        </xdr:nvGrpSpPr>
        <xdr:grpSpPr>
          <a:xfrm>
            <a:off x="3227613" y="58401857"/>
            <a:ext cx="7412314" cy="3282044"/>
            <a:chOff x="3238501" y="20601215"/>
            <a:chExt cx="7412314" cy="3282044"/>
          </a:xfrm>
        </xdr:grpSpPr>
        <xdr:grpSp>
          <xdr:nvGrpSpPr>
            <xdr:cNvPr id="224" name="Группа 223"/>
            <xdr:cNvGrpSpPr/>
          </xdr:nvGrpSpPr>
          <xdr:grpSpPr>
            <a:xfrm>
              <a:off x="3238501" y="23251887"/>
              <a:ext cx="7412314" cy="391886"/>
              <a:chOff x="3233058" y="23295430"/>
              <a:chExt cx="7412314" cy="391886"/>
            </a:xfrm>
          </xdr:grpSpPr>
          <xdr:sp macro="" textlink="">
            <xdr:nvSpPr>
              <xdr:cNvPr id="238" name="TextBox 237">
                <a:extLst>
                  <a:ext uri="{FF2B5EF4-FFF2-40B4-BE49-F238E27FC236}">
                    <a16:creationId xmlns="" xmlns:a16="http://schemas.microsoft.com/office/drawing/2014/main" id="{E0E4D076-7BC0-4560-B035-B364362F98F2}"/>
                  </a:ext>
                </a:extLst>
              </xdr:cNvPr>
              <xdr:cNvSpPr txBox="1"/>
            </xdr:nvSpPr>
            <xdr:spPr>
              <a:xfrm>
                <a:off x="3233058" y="23295430"/>
                <a:ext cx="2394000" cy="391886"/>
              </a:xfrm>
              <a:prstGeom prst="rect">
                <a:avLst/>
              </a:prstGeom>
              <a:solidFill>
                <a:srgbClr val="02392F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 algn="ctr"/>
                <a:r>
                  <a:rPr lang="ru-RU" sz="1000" b="1">
                    <a:solidFill>
                      <a:schemeClr val="accent4">
                        <a:lumMod val="40000"/>
                        <a:lumOff val="60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Кизильник блестящий </a:t>
                </a:r>
              </a:p>
              <a:p>
                <a:pPr algn="ctr"/>
                <a:r>
                  <a:rPr lang="ru-RU" sz="1000" b="1">
                    <a:solidFill>
                      <a:schemeClr val="accent4">
                        <a:lumMod val="40000"/>
                        <a:lumOff val="60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0+1+1, 40-60, 4-6 веток</a:t>
                </a:r>
              </a:p>
            </xdr:txBody>
          </xdr:sp>
          <xdr:sp macro="" textlink="">
            <xdr:nvSpPr>
              <xdr:cNvPr id="239" name="TextBox 238">
                <a:extLst>
                  <a:ext uri="{FF2B5EF4-FFF2-40B4-BE49-F238E27FC236}">
                    <a16:creationId xmlns="" xmlns:a16="http://schemas.microsoft.com/office/drawing/2014/main" id="{E0E4D076-7BC0-4560-B035-B364362F98F2}"/>
                  </a:ext>
                </a:extLst>
              </xdr:cNvPr>
              <xdr:cNvSpPr txBox="1"/>
            </xdr:nvSpPr>
            <xdr:spPr>
              <a:xfrm>
                <a:off x="5742215" y="23295430"/>
                <a:ext cx="2394000" cy="391886"/>
              </a:xfrm>
              <a:prstGeom prst="rect">
                <a:avLst/>
              </a:prstGeom>
              <a:solidFill>
                <a:srgbClr val="02392F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 algn="ctr"/>
                <a:r>
                  <a:rPr lang="ru-RU" sz="1000" b="1">
                    <a:solidFill>
                      <a:schemeClr val="accent4">
                        <a:lumMod val="40000"/>
                        <a:lumOff val="60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Пузыреплодник к. </a:t>
                </a:r>
                <a:r>
                  <a:rPr lang="en-US" sz="1000" b="1">
                    <a:solidFill>
                      <a:schemeClr val="accent4">
                        <a:lumMod val="40000"/>
                        <a:lumOff val="60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Dart's Gold 0+1+1, 30-50, 2-3 </a:t>
                </a:r>
                <a:r>
                  <a:rPr lang="ru-RU" sz="1000" b="1">
                    <a:solidFill>
                      <a:schemeClr val="accent4">
                        <a:lumMod val="40000"/>
                        <a:lumOff val="60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ветки</a:t>
                </a:r>
              </a:p>
            </xdr:txBody>
          </xdr:sp>
          <xdr:sp macro="" textlink="">
            <xdr:nvSpPr>
              <xdr:cNvPr id="240" name="TextBox 239">
                <a:extLst>
                  <a:ext uri="{FF2B5EF4-FFF2-40B4-BE49-F238E27FC236}">
                    <a16:creationId xmlns="" xmlns:a16="http://schemas.microsoft.com/office/drawing/2014/main" id="{E0E4D076-7BC0-4560-B035-B364362F98F2}"/>
                  </a:ext>
                </a:extLst>
              </xdr:cNvPr>
              <xdr:cNvSpPr txBox="1"/>
            </xdr:nvSpPr>
            <xdr:spPr>
              <a:xfrm>
                <a:off x="8251372" y="23295430"/>
                <a:ext cx="2394000" cy="391886"/>
              </a:xfrm>
              <a:prstGeom prst="rect">
                <a:avLst/>
              </a:prstGeom>
              <a:solidFill>
                <a:srgbClr val="02392F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 algn="ctr"/>
                <a:r>
                  <a:rPr lang="ru-RU" sz="1000" b="1">
                    <a:solidFill>
                      <a:schemeClr val="accent4">
                        <a:lumMod val="40000"/>
                        <a:lumOff val="60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Спирея серая </a:t>
                </a:r>
                <a:r>
                  <a:rPr lang="en-US" sz="1000" b="1">
                    <a:solidFill>
                      <a:schemeClr val="accent4">
                        <a:lumMod val="40000"/>
                        <a:lumOff val="60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Grefsheim </a:t>
                </a:r>
                <a:endParaRPr lang="ru-RU" sz="1000" b="1">
                  <a:solidFill>
                    <a:schemeClr val="accent4">
                      <a:lumMod val="40000"/>
                      <a:lumOff val="60000"/>
                    </a:schemeClr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  <a:p>
                <a:pPr algn="ctr"/>
                <a:r>
                  <a:rPr lang="en-US" sz="1000" b="1">
                    <a:solidFill>
                      <a:schemeClr val="accent4">
                        <a:lumMod val="40000"/>
                        <a:lumOff val="60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0+1, 40-50, 2-3 </a:t>
                </a:r>
                <a:r>
                  <a:rPr lang="ru-RU" sz="1000" b="1">
                    <a:solidFill>
                      <a:schemeClr val="accent4">
                        <a:lumMod val="40000"/>
                        <a:lumOff val="60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ветки</a:t>
                </a:r>
              </a:p>
            </xdr:txBody>
          </xdr:sp>
        </xdr:grpSp>
        <xdr:grpSp>
          <xdr:nvGrpSpPr>
            <xdr:cNvPr id="225" name="Группа 224"/>
            <xdr:cNvGrpSpPr/>
          </xdr:nvGrpSpPr>
          <xdr:grpSpPr>
            <a:xfrm>
              <a:off x="3239861" y="20601215"/>
              <a:ext cx="7402391" cy="2620800"/>
              <a:chOff x="3239861" y="20601215"/>
              <a:chExt cx="7402391" cy="2620800"/>
            </a:xfrm>
          </xdr:grpSpPr>
          <xdr:sp macro="" textlink="">
            <xdr:nvSpPr>
              <xdr:cNvPr id="233" name="Прямоугольник 232"/>
              <xdr:cNvSpPr/>
            </xdr:nvSpPr>
            <xdr:spPr>
              <a:xfrm>
                <a:off x="3239861" y="20601215"/>
                <a:ext cx="2392241" cy="2620800"/>
              </a:xfrm>
              <a:prstGeom prst="rect">
                <a:avLst/>
              </a:prstGeom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5"/>
              </a:lnRef>
              <a:fillRef idx="1">
                <a:schemeClr val="lt1"/>
              </a:fillRef>
              <a:effectRef idx="0">
                <a:schemeClr val="accent5"/>
              </a:effectRef>
              <a:fontRef idx="minor">
                <a:schemeClr val="dk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ru-RU" sz="1100"/>
              </a:p>
            </xdr:txBody>
          </xdr:sp>
          <xdr:sp macro="" textlink="">
            <xdr:nvSpPr>
              <xdr:cNvPr id="234" name="Прямоугольник 233"/>
              <xdr:cNvSpPr/>
            </xdr:nvSpPr>
            <xdr:spPr>
              <a:xfrm>
                <a:off x="8250011" y="20601215"/>
                <a:ext cx="2392241" cy="2620800"/>
              </a:xfrm>
              <a:prstGeom prst="rect">
                <a:avLst/>
              </a:prstGeom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5"/>
              </a:lnRef>
              <a:fillRef idx="1">
                <a:schemeClr val="lt1"/>
              </a:fillRef>
              <a:effectRef idx="0">
                <a:schemeClr val="accent5"/>
              </a:effectRef>
              <a:fontRef idx="minor">
                <a:schemeClr val="dk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ru-RU" sz="1100"/>
              </a:p>
            </xdr:txBody>
          </xdr:sp>
          <xdr:sp macro="" textlink="">
            <xdr:nvSpPr>
              <xdr:cNvPr id="235" name="Прямоугольник 234"/>
              <xdr:cNvSpPr/>
            </xdr:nvSpPr>
            <xdr:spPr>
              <a:xfrm>
                <a:off x="5744936" y="20601215"/>
                <a:ext cx="2392241" cy="2620800"/>
              </a:xfrm>
              <a:prstGeom prst="rect">
                <a:avLst/>
              </a:prstGeom>
              <a:ln w="3175">
                <a:solidFill>
                  <a:sysClr val="windowText" lastClr="000000"/>
                </a:solidFill>
              </a:ln>
            </xdr:spPr>
            <xdr:style>
              <a:lnRef idx="2">
                <a:schemeClr val="accent5"/>
              </a:lnRef>
              <a:fillRef idx="1">
                <a:schemeClr val="lt1"/>
              </a:fillRef>
              <a:effectRef idx="0">
                <a:schemeClr val="accent5"/>
              </a:effectRef>
              <a:fontRef idx="minor">
                <a:schemeClr val="dk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ru-RU" sz="1100"/>
              </a:p>
            </xdr:txBody>
          </xdr:sp>
        </xdr:grpSp>
        <xdr:grpSp>
          <xdr:nvGrpSpPr>
            <xdr:cNvPr id="226" name="Группа 225"/>
            <xdr:cNvGrpSpPr/>
          </xdr:nvGrpSpPr>
          <xdr:grpSpPr>
            <a:xfrm>
              <a:off x="3912051" y="23654659"/>
              <a:ext cx="6027961" cy="228600"/>
              <a:chOff x="3912051" y="23654659"/>
              <a:chExt cx="6027961" cy="228600"/>
            </a:xfrm>
          </xdr:grpSpPr>
          <xdr:sp macro="" textlink="">
            <xdr:nvSpPr>
              <xdr:cNvPr id="228" name="TextBox 227">
                <a:hlinkClick xmlns:r="http://schemas.openxmlformats.org/officeDocument/2006/relationships" r:id="rId21"/>
                <a:extLst>
                  <a:ext uri="{FF2B5EF4-FFF2-40B4-BE49-F238E27FC236}">
                    <a16:creationId xmlns="" xmlns:a16="http://schemas.microsoft.com/office/drawing/2014/main" id="{E0E4D076-7BC0-4560-B035-B364362F98F2}"/>
                  </a:ext>
                </a:extLst>
              </xdr:cNvPr>
              <xdr:cNvSpPr txBox="1"/>
            </xdr:nvSpPr>
            <xdr:spPr>
              <a:xfrm>
                <a:off x="3912051" y="23654659"/>
                <a:ext cx="1023257" cy="228600"/>
              </a:xfrm>
              <a:prstGeom prst="rect">
                <a:avLst/>
              </a:prstGeom>
              <a:solidFill>
                <a:srgbClr val="02392F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 algn="ctr"/>
                <a:r>
                  <a:rPr lang="ru-RU" sz="1000" b="1" u="sng">
                    <a:solidFill>
                      <a:schemeClr val="accent4">
                        <a:lumMod val="40000"/>
                        <a:lumOff val="60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заказать</a:t>
                </a:r>
              </a:p>
            </xdr:txBody>
          </xdr:sp>
          <xdr:sp macro="" textlink="">
            <xdr:nvSpPr>
              <xdr:cNvPr id="229" name="TextBox 228">
                <a:hlinkClick xmlns:r="http://schemas.openxmlformats.org/officeDocument/2006/relationships" r:id="rId22"/>
                <a:extLst>
                  <a:ext uri="{FF2B5EF4-FFF2-40B4-BE49-F238E27FC236}">
                    <a16:creationId xmlns="" xmlns:a16="http://schemas.microsoft.com/office/drawing/2014/main" id="{E0E4D076-7BC0-4560-B035-B364362F98F2}"/>
                  </a:ext>
                </a:extLst>
              </xdr:cNvPr>
              <xdr:cNvSpPr txBox="1"/>
            </xdr:nvSpPr>
            <xdr:spPr>
              <a:xfrm>
                <a:off x="8916755" y="23654659"/>
                <a:ext cx="1023257" cy="228600"/>
              </a:xfrm>
              <a:prstGeom prst="rect">
                <a:avLst/>
              </a:prstGeom>
              <a:solidFill>
                <a:srgbClr val="02392F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 algn="ctr"/>
                <a:r>
                  <a:rPr lang="ru-RU" sz="1000" b="1" u="sng">
                    <a:solidFill>
                      <a:schemeClr val="accent4">
                        <a:lumMod val="40000"/>
                        <a:lumOff val="60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заказать</a:t>
                </a:r>
              </a:p>
            </xdr:txBody>
          </xdr:sp>
          <xdr:sp macro="" textlink="">
            <xdr:nvSpPr>
              <xdr:cNvPr id="231" name="TextBox 230">
                <a:hlinkClick xmlns:r="http://schemas.openxmlformats.org/officeDocument/2006/relationships" r:id="rId23"/>
                <a:extLst>
                  <a:ext uri="{FF2B5EF4-FFF2-40B4-BE49-F238E27FC236}">
                    <a16:creationId xmlns="" xmlns:a16="http://schemas.microsoft.com/office/drawing/2014/main" id="{E0E4D076-7BC0-4560-B035-B364362F98F2}"/>
                  </a:ext>
                </a:extLst>
              </xdr:cNvPr>
              <xdr:cNvSpPr txBox="1"/>
            </xdr:nvSpPr>
            <xdr:spPr>
              <a:xfrm>
                <a:off x="6414403" y="23654659"/>
                <a:ext cx="1023257" cy="228600"/>
              </a:xfrm>
              <a:prstGeom prst="rect">
                <a:avLst/>
              </a:prstGeom>
              <a:solidFill>
                <a:srgbClr val="02392F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 algn="ctr"/>
                <a:r>
                  <a:rPr lang="ru-RU" sz="1000" b="1" u="sng">
                    <a:solidFill>
                      <a:schemeClr val="accent4">
                        <a:lumMod val="40000"/>
                        <a:lumOff val="60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заказать</a:t>
                </a:r>
              </a:p>
            </xdr:txBody>
          </xdr:sp>
        </xdr:grpSp>
      </xdr:grpSp>
      <xdr:grpSp>
        <xdr:nvGrpSpPr>
          <xdr:cNvPr id="46" name="Группа 45"/>
          <xdr:cNvGrpSpPr/>
        </xdr:nvGrpSpPr>
        <xdr:grpSpPr>
          <a:xfrm>
            <a:off x="3233057" y="58390972"/>
            <a:ext cx="7402286" cy="2631769"/>
            <a:chOff x="3233057" y="58390972"/>
            <a:chExt cx="7402286" cy="2631769"/>
          </a:xfrm>
        </xdr:grpSpPr>
        <xdr:pic>
          <xdr:nvPicPr>
            <xdr:cNvPr id="39" name="Рисунок 38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4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/>
          </xdr:blipFill>
          <xdr:spPr>
            <a:xfrm>
              <a:off x="3233057" y="58412741"/>
              <a:ext cx="2383972" cy="2610000"/>
            </a:xfrm>
            <a:prstGeom prst="rect">
              <a:avLst/>
            </a:prstGeom>
          </xdr:spPr>
        </xdr:pic>
        <xdr:pic>
          <xdr:nvPicPr>
            <xdr:cNvPr id="40" name="Рисунок 39"/>
            <xdr:cNvPicPr>
              <a:picLocks noChangeAspect="1"/>
            </xdr:cNvPicPr>
          </xdr:nvPicPr>
          <xdr:blipFill>
            <a:blip xmlns:r="http://schemas.openxmlformats.org/officeDocument/2006/relationships" r:embed="rId25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5736772" y="58407299"/>
              <a:ext cx="2383971" cy="2610000"/>
            </a:xfrm>
            <a:prstGeom prst="rect">
              <a:avLst/>
            </a:prstGeom>
          </xdr:spPr>
        </xdr:pic>
        <xdr:pic>
          <xdr:nvPicPr>
            <xdr:cNvPr id="41" name="Рисунок 40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6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/>
          </xdr:blipFill>
          <xdr:spPr>
            <a:xfrm flipH="1">
              <a:off x="8245928" y="58407298"/>
              <a:ext cx="2378529" cy="2610000"/>
            </a:xfrm>
            <a:prstGeom prst="rect">
              <a:avLst/>
            </a:prstGeom>
          </xdr:spPr>
        </xdr:pic>
        <xdr:sp macro="" textlink="">
          <xdr:nvSpPr>
            <xdr:cNvPr id="263" name="TextBox 262">
              <a:extLst>
                <a:ext uri="{FF2B5EF4-FFF2-40B4-BE49-F238E27FC236}">
                  <a16:creationId xmlns="" xmlns:a16="http://schemas.microsoft.com/office/drawing/2014/main" id="{E0E4D076-7BC0-4560-B035-B364362F98F2}"/>
                </a:ext>
              </a:extLst>
            </xdr:cNvPr>
            <xdr:cNvSpPr txBox="1"/>
          </xdr:nvSpPr>
          <xdr:spPr>
            <a:xfrm>
              <a:off x="9944101" y="58390972"/>
              <a:ext cx="691242" cy="299358"/>
            </a:xfrm>
            <a:prstGeom prst="rect">
              <a:avLst/>
            </a:prstGeom>
            <a:solidFill>
              <a:srgbClr val="02392F"/>
            </a:solidFill>
            <a:ln w="9525" cmpd="sng">
              <a:solidFill>
                <a:schemeClr val="bg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ru-RU" sz="1400" b="1" u="none">
                  <a:solidFill>
                    <a:srgbClr val="FF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99 ₽</a:t>
              </a:r>
            </a:p>
          </xdr:txBody>
        </xdr:sp>
        <xdr:sp macro="" textlink="">
          <xdr:nvSpPr>
            <xdr:cNvPr id="264" name="TextBox 263">
              <a:extLst>
                <a:ext uri="{FF2B5EF4-FFF2-40B4-BE49-F238E27FC236}">
                  <a16:creationId xmlns="" xmlns:a16="http://schemas.microsoft.com/office/drawing/2014/main" id="{E0E4D076-7BC0-4560-B035-B364362F98F2}"/>
                </a:ext>
              </a:extLst>
            </xdr:cNvPr>
            <xdr:cNvSpPr txBox="1"/>
          </xdr:nvSpPr>
          <xdr:spPr>
            <a:xfrm>
              <a:off x="7445829" y="58390972"/>
              <a:ext cx="691242" cy="299358"/>
            </a:xfrm>
            <a:prstGeom prst="rect">
              <a:avLst/>
            </a:prstGeom>
            <a:solidFill>
              <a:srgbClr val="02392F"/>
            </a:solidFill>
            <a:ln w="9525" cmpd="sng">
              <a:solidFill>
                <a:schemeClr val="bg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ru-RU" sz="1400" b="1" u="none">
                  <a:solidFill>
                    <a:srgbClr val="FF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165 ₽</a:t>
              </a:r>
            </a:p>
          </xdr:txBody>
        </xdr:sp>
        <xdr:sp macro="" textlink="">
          <xdr:nvSpPr>
            <xdr:cNvPr id="265" name="TextBox 264">
              <a:extLst>
                <a:ext uri="{FF2B5EF4-FFF2-40B4-BE49-F238E27FC236}">
                  <a16:creationId xmlns="" xmlns:a16="http://schemas.microsoft.com/office/drawing/2014/main" id="{E0E4D076-7BC0-4560-B035-B364362F98F2}"/>
                </a:ext>
              </a:extLst>
            </xdr:cNvPr>
            <xdr:cNvSpPr txBox="1"/>
          </xdr:nvSpPr>
          <xdr:spPr>
            <a:xfrm>
              <a:off x="4942115" y="58390972"/>
              <a:ext cx="691242" cy="299358"/>
            </a:xfrm>
            <a:prstGeom prst="rect">
              <a:avLst/>
            </a:prstGeom>
            <a:solidFill>
              <a:srgbClr val="02392F"/>
            </a:solidFill>
            <a:ln w="9525" cmpd="sng">
              <a:solidFill>
                <a:schemeClr val="bg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ru-RU" sz="1400" b="1" u="none">
                  <a:solidFill>
                    <a:srgbClr val="FF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83 ₽</a:t>
              </a: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E0E4D076-7BC0-4560-B035-B364362F98F2}"/>
            </a:ext>
          </a:extLst>
        </xdr:cNvPr>
        <xdr:cNvSpPr txBox="1"/>
      </xdr:nvSpPr>
      <xdr:spPr>
        <a:xfrm>
          <a:off x="258536" y="22151"/>
          <a:ext cx="9471932" cy="1542038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8 (495) 280-08-97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/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30125</xdr:colOff>
      <xdr:row>10</xdr:row>
      <xdr:rowOff>12847</xdr:rowOff>
    </xdr:from>
    <xdr:to>
      <xdr:col>12</xdr:col>
      <xdr:colOff>593084</xdr:colOff>
      <xdr:row>11</xdr:row>
      <xdr:rowOff>248597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30E5A832-3839-428E-AEEE-3FC25A337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611" y="1760004"/>
          <a:ext cx="7453616" cy="44257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54</xdr:row>
      <xdr:rowOff>104775</xdr:rowOff>
    </xdr:from>
    <xdr:to>
      <xdr:col>5</xdr:col>
      <xdr:colOff>152731</xdr:colOff>
      <xdr:row>57</xdr:row>
      <xdr:rowOff>66745</xdr:rowOff>
    </xdr:to>
    <xdr:pic>
      <xdr:nvPicPr>
        <xdr:cNvPr id="4" name="Рисунок 3">
          <a:extLst>
            <a:ext uri="{FF2B5EF4-FFF2-40B4-BE49-F238E27FC236}">
              <a16:creationId xmlns="" xmlns:a16="http://schemas.microsoft.com/office/drawing/2014/main" id="{750E2A50-4810-43E2-A5FC-76AAE2460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9486" y="13858875"/>
          <a:ext cx="2509488" cy="489927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66</xdr:row>
      <xdr:rowOff>0</xdr:rowOff>
    </xdr:from>
    <xdr:to>
      <xdr:col>6</xdr:col>
      <xdr:colOff>152813</xdr:colOff>
      <xdr:row>68</xdr:row>
      <xdr:rowOff>104843</xdr:rowOff>
    </xdr:to>
    <xdr:pic>
      <xdr:nvPicPr>
        <xdr:cNvPr id="5" name="Рисунок 4">
          <a:extLst>
            <a:ext uri="{FF2B5EF4-FFF2-40B4-BE49-F238E27FC236}">
              <a16:creationId xmlns="" xmlns:a16="http://schemas.microsoft.com/office/drawing/2014/main" id="{3B30DAED-2C16-4253-BD1A-EC22E4A53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8536" y="16589829"/>
          <a:ext cx="3138220" cy="474957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22</xdr:row>
      <xdr:rowOff>44302</xdr:rowOff>
    </xdr:from>
    <xdr:to>
      <xdr:col>13</xdr:col>
      <xdr:colOff>153409</xdr:colOff>
      <xdr:row>25</xdr:row>
      <xdr:rowOff>8491</xdr:rowOff>
    </xdr:to>
    <xdr:pic>
      <xdr:nvPicPr>
        <xdr:cNvPr id="6" name="Рисунок 5">
          <a:extLst>
            <a:ext uri="{FF2B5EF4-FFF2-40B4-BE49-F238E27FC236}">
              <a16:creationId xmlns="" xmlns:a16="http://schemas.microsoft.com/office/drawing/2014/main" id="{5B602191-461F-4082-A9F1-D9C0D68B9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8536" y="4159102"/>
          <a:ext cx="7672716" cy="5193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32</xdr:row>
      <xdr:rowOff>11076</xdr:rowOff>
    </xdr:from>
    <xdr:to>
      <xdr:col>11</xdr:col>
      <xdr:colOff>458081</xdr:colOff>
      <xdr:row>34</xdr:row>
      <xdr:rowOff>163550</xdr:rowOff>
    </xdr:to>
    <xdr:pic>
      <xdr:nvPicPr>
        <xdr:cNvPr id="7" name="Рисунок 6">
          <a:extLst>
            <a:ext uri="{FF2B5EF4-FFF2-40B4-BE49-F238E27FC236}">
              <a16:creationId xmlns="" xmlns:a16="http://schemas.microsoft.com/office/drawing/2014/main" id="{9B64BF73-14DF-4465-8AFC-2250F3476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8536" y="6569719"/>
          <a:ext cx="6681988" cy="522588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84</xdr:row>
      <xdr:rowOff>0</xdr:rowOff>
    </xdr:from>
    <xdr:to>
      <xdr:col>9</xdr:col>
      <xdr:colOff>172121</xdr:colOff>
      <xdr:row>86</xdr:row>
      <xdr:rowOff>104843</xdr:rowOff>
    </xdr:to>
    <xdr:pic>
      <xdr:nvPicPr>
        <xdr:cNvPr id="8" name="Рисунок 7">
          <a:extLst>
            <a:ext uri="{FF2B5EF4-FFF2-40B4-BE49-F238E27FC236}">
              <a16:creationId xmlns="" xmlns:a16="http://schemas.microsoft.com/office/drawing/2014/main" id="{8E8A0C4D-617D-4C9A-9CF7-06FD1D706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8536" y="22239514"/>
          <a:ext cx="5100628" cy="474958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89</xdr:row>
      <xdr:rowOff>161925</xdr:rowOff>
    </xdr:from>
    <xdr:to>
      <xdr:col>15</xdr:col>
      <xdr:colOff>647700</xdr:colOff>
      <xdr:row>105</xdr:row>
      <xdr:rowOff>95250</xdr:rowOff>
    </xdr:to>
    <xdr:pic>
      <xdr:nvPicPr>
        <xdr:cNvPr id="9" name="Рисунок 8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586" y="23332168"/>
          <a:ext cx="9443357" cy="28942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114299</xdr:colOff>
      <xdr:row>0</xdr:row>
      <xdr:rowOff>50726</xdr:rowOff>
    </xdr:from>
    <xdr:to>
      <xdr:col>7</xdr:col>
      <xdr:colOff>5774</xdr:colOff>
      <xdr:row>4</xdr:row>
      <xdr:rowOff>162512</xdr:rowOff>
    </xdr:to>
    <xdr:pic>
      <xdr:nvPicPr>
        <xdr:cNvPr id="10" name="Рисунок 9"/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343" x2="4782" y2="62343"/>
                      <a14:foregroundMark x1="13802" y1="69797" x2="13802" y2="69797"/>
                      <a14:foregroundMark x1="20470" y1="70378" x2="20470" y2="70378"/>
                      <a14:foregroundMark x1="28199" y1="72410" x2="28199" y2="72410"/>
                      <a14:foregroundMark x1="44094" y1="68151" x2="44094" y2="68151"/>
                      <a14:foregroundMark x1="62212" y1="70378" x2="62212" y2="70378"/>
                      <a14:foregroundMark x1="72370" y1="71442" x2="72370" y2="71442"/>
                      <a14:foregroundMark x1="76712" y1="63311" x2="76712" y2="63311"/>
                      <a14:foregroundMark x1="81132" y1="75992" x2="81132" y2="75992"/>
                      <a14:foregroundMark x1="86431" y1="73959" x2="86431" y2="73959"/>
                      <a14:foregroundMark x1="96071" y1="73959" x2="96071" y2="73959"/>
                      <a14:foregroundMark x1="74800" y1="23621" x2="74800" y2="23621"/>
                      <a14:foregroundMark x1="71336" y1="53824" x2="71336" y2="53824"/>
                      <a14:foregroundMark x1="72189" y1="48693" x2="72189" y2="48693"/>
                      <a14:foregroundMark x1="81313" y1="58374" x2="81313" y2="58374"/>
                      <a14:foregroundMark x1="70716" y1="58374" x2="70716" y2="58374"/>
                      <a14:foregroundMark x1="21427" y1="79477" x2="21427" y2="79477"/>
                      <a14:foregroundMark x1="64048" y1="79864" x2="64048" y2="79864"/>
                      <a14:backgroundMark x1="20057" y1="90223" x2="20057" y2="90223"/>
                      <a14:backgroundMark x1="62910" y1="89642" x2="62910" y2="89642"/>
                      <a14:backgroundMark x1="88524" y1="78896" x2="88524" y2="78896"/>
                      <a14:backgroundMark x1="32463" y1="23621" x2="32463" y2="23621"/>
                      <a14:backgroundMark x1="39571" y1="25944" x2="39571" y2="25944"/>
                      <a14:backgroundMark x1="37477" y1="48015" x2="38692" y2="46079"/>
                      <a14:backgroundMark x1="39752" y1="44143" x2="40967" y2="44143"/>
                      <a14:backgroundMark x1="42776" y1="43756" x2="43293" y2="44724"/>
                      <a14:backgroundMark x1="37219" y1="49661" x2="36960" y2="51597"/>
                      <a14:backgroundMark x1="30551" y1="39206" x2="31507" y2="43078"/>
                      <a14:backgroundMark x1="32024" y1="44434" x2="32799" y2="45111"/>
                      <a14:backgroundMark x1="33497" y1="45111" x2="34195" y2="43756"/>
                      <a14:backgroundMark x1="41561" y1="16457" x2="40786" y2="20039"/>
                      <a14:backgroundMark x1="39752" y1="32043" x2="40010" y2="35624"/>
                    </a14:backgroundRemoval>
                  </a14:imgEffect>
                </a14:imgLayer>
              </a14:imgProps>
            </a:ext>
          </a:extLst>
        </a:blip>
        <a:srcRect b="650"/>
        <a:stretch/>
      </xdr:blipFill>
      <xdr:spPr>
        <a:xfrm>
          <a:off x="353785" y="50726"/>
          <a:ext cx="3543632" cy="857457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48</xdr:row>
      <xdr:rowOff>9525</xdr:rowOff>
    </xdr:from>
    <xdr:to>
      <xdr:col>10</xdr:col>
      <xdr:colOff>29310</xdr:colOff>
      <xdr:row>50</xdr:row>
      <xdr:rowOff>114368</xdr:rowOff>
    </xdr:to>
    <xdr:pic>
      <xdr:nvPicPr>
        <xdr:cNvPr id="11" name="Рисунок 10">
          <a:extLst>
            <a:ext uri="{FF2B5EF4-FFF2-40B4-BE49-F238E27FC236}">
              <a16:creationId xmlns="" xmlns:a16="http://schemas.microsoft.com/office/drawing/2014/main" id="{06A6302C-BBB2-4247-8937-F1E4D9815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8061" y="11651796"/>
          <a:ext cx="5595992" cy="4749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plantmarket.pro/gortenziya-oks.html/nid/58381" TargetMode="External"/><Relationship Id="rId117" Type="http://schemas.openxmlformats.org/officeDocument/2006/relationships/hyperlink" Target="https://plantmarket.pro/rozy-oks.html/nid/69176" TargetMode="External"/><Relationship Id="rId21" Type="http://schemas.openxmlformats.org/officeDocument/2006/relationships/hyperlink" Target="https://plantmarket.pro/gortenziya-oks.html/nid/28015" TargetMode="External"/><Relationship Id="rId42" Type="http://schemas.openxmlformats.org/officeDocument/2006/relationships/hyperlink" Target="https://plantmarket.pro/rozy-oks.html/nid/67441" TargetMode="External"/><Relationship Id="rId47" Type="http://schemas.openxmlformats.org/officeDocument/2006/relationships/hyperlink" Target="https://plantmarket.pro/rozy-oks.html/nid/61172" TargetMode="External"/><Relationship Id="rId63" Type="http://schemas.openxmlformats.org/officeDocument/2006/relationships/hyperlink" Target="https://plantmarket.pro/rozy-oks.html/nid/67606" TargetMode="External"/><Relationship Id="rId68" Type="http://schemas.openxmlformats.org/officeDocument/2006/relationships/hyperlink" Target="https://plantmarket.pro/rozy-oks.html/nid/64614" TargetMode="External"/><Relationship Id="rId84" Type="http://schemas.openxmlformats.org/officeDocument/2006/relationships/hyperlink" Target="https://plantmarket.ru/rozy-oks.html/nid/67590" TargetMode="External"/><Relationship Id="rId89" Type="http://schemas.openxmlformats.org/officeDocument/2006/relationships/hyperlink" Target="https://plantmarket.ru/rozy-oks.html/nid/67534" TargetMode="External"/><Relationship Id="rId112" Type="http://schemas.openxmlformats.org/officeDocument/2006/relationships/hyperlink" Target="https://plantmarket.pro/gortenziya-oks.html/nid/58387" TargetMode="External"/><Relationship Id="rId133" Type="http://schemas.openxmlformats.org/officeDocument/2006/relationships/hyperlink" Target="https://plantmarket.pro/rozy-oks.html/nid/69191" TargetMode="External"/><Relationship Id="rId138" Type="http://schemas.openxmlformats.org/officeDocument/2006/relationships/hyperlink" Target="https://plantmarket.pro/rozy-oks.html/nid/69194" TargetMode="External"/><Relationship Id="rId154" Type="http://schemas.openxmlformats.org/officeDocument/2006/relationships/hyperlink" Target="https://plantmarket.pro/rozy-oks.html/nid/69497" TargetMode="External"/><Relationship Id="rId159" Type="http://schemas.openxmlformats.org/officeDocument/2006/relationships/hyperlink" Target="https://plantmarket.pro/rozy-oks.html/nid/69469" TargetMode="External"/><Relationship Id="rId16" Type="http://schemas.openxmlformats.org/officeDocument/2006/relationships/hyperlink" Target="https://plantmarket.pro/gortenziya-oks.html/nid/69357" TargetMode="External"/><Relationship Id="rId107" Type="http://schemas.openxmlformats.org/officeDocument/2006/relationships/hyperlink" Target="https://plantmarket.pro/gortenziya-oks.html/nid/28022" TargetMode="External"/><Relationship Id="rId11" Type="http://schemas.openxmlformats.org/officeDocument/2006/relationships/hyperlink" Target="https://plantmarket.pro/gortenziya-oks.html/nid/28011" TargetMode="External"/><Relationship Id="rId32" Type="http://schemas.openxmlformats.org/officeDocument/2006/relationships/hyperlink" Target="https://plantmarket.pro/gortenziya-oks.html/nid/67631" TargetMode="External"/><Relationship Id="rId37" Type="http://schemas.openxmlformats.org/officeDocument/2006/relationships/hyperlink" Target="https://plantmarket.pro/rozy-oks.html/nid/69179" TargetMode="External"/><Relationship Id="rId53" Type="http://schemas.openxmlformats.org/officeDocument/2006/relationships/hyperlink" Target="https://plantmarket.pro/rozy-oks.html/nid/61192" TargetMode="External"/><Relationship Id="rId58" Type="http://schemas.openxmlformats.org/officeDocument/2006/relationships/hyperlink" Target="https://plantmarket.pro/rozy-oks.html/nid/61203" TargetMode="External"/><Relationship Id="rId74" Type="http://schemas.openxmlformats.org/officeDocument/2006/relationships/hyperlink" Target="https://plantmarket.pro/rozy-oks.html/nid/69640" TargetMode="External"/><Relationship Id="rId79" Type="http://schemas.openxmlformats.org/officeDocument/2006/relationships/hyperlink" Target="https://plantmarket.ru/rozy-oks.html/nid/61184" TargetMode="External"/><Relationship Id="rId102" Type="http://schemas.openxmlformats.org/officeDocument/2006/relationships/hyperlink" Target="https://plantmarket.pro/gortenziya-oks.html/nid/61568" TargetMode="External"/><Relationship Id="rId123" Type="http://schemas.openxmlformats.org/officeDocument/2006/relationships/hyperlink" Target="https://plantmarket.pro/rozy-oks.html/nid/69637" TargetMode="External"/><Relationship Id="rId128" Type="http://schemas.openxmlformats.org/officeDocument/2006/relationships/hyperlink" Target="https://plantmarket.pro/rozy-oks.html/nid/69639" TargetMode="External"/><Relationship Id="rId144" Type="http://schemas.openxmlformats.org/officeDocument/2006/relationships/hyperlink" Target="https://plantmarket.pro/rozy-oks.html/nid/67555" TargetMode="External"/><Relationship Id="rId149" Type="http://schemas.openxmlformats.org/officeDocument/2006/relationships/hyperlink" Target="https://plantmarket.pro/rozy-oks.html/nid/67528" TargetMode="External"/><Relationship Id="rId5" Type="http://schemas.openxmlformats.org/officeDocument/2006/relationships/hyperlink" Target="https://plantmarket.pro/gortenziya-oks.html/nid/34342" TargetMode="External"/><Relationship Id="rId90" Type="http://schemas.openxmlformats.org/officeDocument/2006/relationships/hyperlink" Target="https://plantmarket.ru/rozy-oks.html/nid/67536" TargetMode="External"/><Relationship Id="rId95" Type="http://schemas.openxmlformats.org/officeDocument/2006/relationships/hyperlink" Target="https://plantmarket.ru/rozy-oks.html/nid/61187" TargetMode="External"/><Relationship Id="rId160" Type="http://schemas.openxmlformats.org/officeDocument/2006/relationships/hyperlink" Target="https://plantmarket.pro/rozy-oks.html/nid/69473" TargetMode="External"/><Relationship Id="rId165" Type="http://schemas.openxmlformats.org/officeDocument/2006/relationships/printerSettings" Target="../printerSettings/printerSettings1.bin"/><Relationship Id="rId22" Type="http://schemas.openxmlformats.org/officeDocument/2006/relationships/hyperlink" Target="https://plantmarket.pro/gortenziya-oks.html/nid/28016" TargetMode="External"/><Relationship Id="rId27" Type="http://schemas.openxmlformats.org/officeDocument/2006/relationships/hyperlink" Target="https://plantmarket.pro/gortenziya-oks.html/nid/61550" TargetMode="External"/><Relationship Id="rId43" Type="http://schemas.openxmlformats.org/officeDocument/2006/relationships/hyperlink" Target="https://plantmarket.pro/rozy-oks.html/nid/67442" TargetMode="External"/><Relationship Id="rId48" Type="http://schemas.openxmlformats.org/officeDocument/2006/relationships/hyperlink" Target="https://plantmarket.pro/rozy-oks.html/nid/61175" TargetMode="External"/><Relationship Id="rId64" Type="http://schemas.openxmlformats.org/officeDocument/2006/relationships/hyperlink" Target="https://plantmarket.pro/rozy-oks.html/nid/69245" TargetMode="External"/><Relationship Id="rId69" Type="http://schemas.openxmlformats.org/officeDocument/2006/relationships/hyperlink" Target="https://plantmarket.pro/rozy-oks.html/nid/67435" TargetMode="External"/><Relationship Id="rId113" Type="http://schemas.openxmlformats.org/officeDocument/2006/relationships/hyperlink" Target="https://plantmarket.pro/gortenziya-oks.html/nid/58388" TargetMode="External"/><Relationship Id="rId118" Type="http://schemas.openxmlformats.org/officeDocument/2006/relationships/hyperlink" Target="https://plantmarket.pro/rozy-oks.html/nid/69177" TargetMode="External"/><Relationship Id="rId134" Type="http://schemas.openxmlformats.org/officeDocument/2006/relationships/hyperlink" Target="https://plantmarket.pro/rozy-oks.html/nid/67624" TargetMode="External"/><Relationship Id="rId139" Type="http://schemas.openxmlformats.org/officeDocument/2006/relationships/hyperlink" Target="https://plantmarket.pro/rozy-oks.html/nid/67613" TargetMode="External"/><Relationship Id="rId80" Type="http://schemas.openxmlformats.org/officeDocument/2006/relationships/hyperlink" Target="https://plantmarket.ru/rozy-oks.html/nid/61187" TargetMode="External"/><Relationship Id="rId85" Type="http://schemas.openxmlformats.org/officeDocument/2006/relationships/hyperlink" Target="https://plantmarket.ru/rozy-oks.html/nid/67429" TargetMode="External"/><Relationship Id="rId150" Type="http://schemas.openxmlformats.org/officeDocument/2006/relationships/hyperlink" Target="https://plantmarket.ru/rozy-oks.html/nid/67614" TargetMode="External"/><Relationship Id="rId155" Type="http://schemas.openxmlformats.org/officeDocument/2006/relationships/hyperlink" Target="https://plantmarket.ru/rozy-oks.html/nid/67616" TargetMode="External"/><Relationship Id="rId12" Type="http://schemas.openxmlformats.org/officeDocument/2006/relationships/hyperlink" Target="https://plantmarket.pro/gortenziya-oks.html/nid/28011" TargetMode="External"/><Relationship Id="rId17" Type="http://schemas.openxmlformats.org/officeDocument/2006/relationships/hyperlink" Target="https://plantmarket.pro/gortenziya-oks.html/nid/61572" TargetMode="External"/><Relationship Id="rId33" Type="http://schemas.openxmlformats.org/officeDocument/2006/relationships/hyperlink" Target="https://plantmarket.pro/gortenziya-oks.html/nid/67329" TargetMode="External"/><Relationship Id="rId38" Type="http://schemas.openxmlformats.org/officeDocument/2006/relationships/hyperlink" Target="https://plantmarket.pro/rozy-oks.html/nid/67619" TargetMode="External"/><Relationship Id="rId59" Type="http://schemas.openxmlformats.org/officeDocument/2006/relationships/hyperlink" Target="https://plantmarket.pro/rozy-oks.html/nid/61203" TargetMode="External"/><Relationship Id="rId103" Type="http://schemas.openxmlformats.org/officeDocument/2006/relationships/hyperlink" Target="https://plantmarket.pro/gortenziya-oks.html/nid/61569" TargetMode="External"/><Relationship Id="rId108" Type="http://schemas.openxmlformats.org/officeDocument/2006/relationships/hyperlink" Target="https://plantmarket.pro/gortenziya-oks.html/nid/67311" TargetMode="External"/><Relationship Id="rId124" Type="http://schemas.openxmlformats.org/officeDocument/2006/relationships/hyperlink" Target="https://plantmarket.pro/rozy-oks.html/nid/69181" TargetMode="External"/><Relationship Id="rId129" Type="http://schemas.openxmlformats.org/officeDocument/2006/relationships/hyperlink" Target="https://plantmarket.pro/rozy-oks.html/nid/69187" TargetMode="External"/><Relationship Id="rId54" Type="http://schemas.openxmlformats.org/officeDocument/2006/relationships/hyperlink" Target="https://plantmarket.pro/rozy-oks.html/nid/61196" TargetMode="External"/><Relationship Id="rId70" Type="http://schemas.openxmlformats.org/officeDocument/2006/relationships/hyperlink" Target="https://plantmarket.pro/rozy-oks.html/nid/69456" TargetMode="External"/><Relationship Id="rId75" Type="http://schemas.openxmlformats.org/officeDocument/2006/relationships/hyperlink" Target="https://plantmarket.pro/rozy-oks.html/nid/69499" TargetMode="External"/><Relationship Id="rId91" Type="http://schemas.openxmlformats.org/officeDocument/2006/relationships/hyperlink" Target="https://plantmarket.pro/gortenziya-oks.html/nid/28007" TargetMode="External"/><Relationship Id="rId96" Type="http://schemas.openxmlformats.org/officeDocument/2006/relationships/hyperlink" Target="https://plantmarket.pro/gortenziya-oks.html/nid/58383" TargetMode="External"/><Relationship Id="rId140" Type="http://schemas.openxmlformats.org/officeDocument/2006/relationships/hyperlink" Target="https://plantmarket.pro/rozy-oks.html/nid/67494" TargetMode="External"/><Relationship Id="rId145" Type="http://schemas.openxmlformats.org/officeDocument/2006/relationships/hyperlink" Target="https://plantmarket.pro/rozy-oks.html/nid/67558" TargetMode="External"/><Relationship Id="rId161" Type="http://schemas.openxmlformats.org/officeDocument/2006/relationships/hyperlink" Target="https://plantmarket.pro/rozy-oks.html/nid/69449" TargetMode="External"/><Relationship Id="rId166" Type="http://schemas.openxmlformats.org/officeDocument/2006/relationships/drawing" Target="../drawings/drawing1.xml"/><Relationship Id="rId1" Type="http://schemas.openxmlformats.org/officeDocument/2006/relationships/hyperlink" Target="https://plantmarket.pro/gortenziya-oks.html/nid/58359" TargetMode="External"/><Relationship Id="rId6" Type="http://schemas.openxmlformats.org/officeDocument/2006/relationships/hyperlink" Target="https://plantmarket.pro/gortenziya-oks.html/nid/28007" TargetMode="External"/><Relationship Id="rId15" Type="http://schemas.openxmlformats.org/officeDocument/2006/relationships/hyperlink" Target="https://plantmarket.pro/gortenziya-oks.html/nid/56699" TargetMode="External"/><Relationship Id="rId23" Type="http://schemas.openxmlformats.org/officeDocument/2006/relationships/hyperlink" Target="https://plantmarket.pro/gortenziya-oks.html/nid/58380" TargetMode="External"/><Relationship Id="rId28" Type="http://schemas.openxmlformats.org/officeDocument/2006/relationships/hyperlink" Target="https://plantmarket.pro/gortenziya-oks.html/nid/61576" TargetMode="External"/><Relationship Id="rId36" Type="http://schemas.openxmlformats.org/officeDocument/2006/relationships/hyperlink" Target="https://plantmarket.pro/rozy-oks.html/nid/69634" TargetMode="External"/><Relationship Id="rId49" Type="http://schemas.openxmlformats.org/officeDocument/2006/relationships/hyperlink" Target="https://plantmarket.pro/rozy-oks.html/nid/61186" TargetMode="External"/><Relationship Id="rId57" Type="http://schemas.openxmlformats.org/officeDocument/2006/relationships/hyperlink" Target="https://plantmarket.pro/rozy-oks.html/nid/61202" TargetMode="External"/><Relationship Id="rId106" Type="http://schemas.openxmlformats.org/officeDocument/2006/relationships/hyperlink" Target="https://plantmarket.pro/gortenziya-oks.html/nid/58397" TargetMode="External"/><Relationship Id="rId114" Type="http://schemas.openxmlformats.org/officeDocument/2006/relationships/hyperlink" Target="https://plantmarket.pro/rozy-oks.html/nid/69174" TargetMode="External"/><Relationship Id="rId119" Type="http://schemas.openxmlformats.org/officeDocument/2006/relationships/hyperlink" Target="https://plantmarket.pro/rozy-oks.html/nid/69178" TargetMode="External"/><Relationship Id="rId127" Type="http://schemas.openxmlformats.org/officeDocument/2006/relationships/hyperlink" Target="https://plantmarket.pro/rozy-oks.html/nid/69638" TargetMode="External"/><Relationship Id="rId10" Type="http://schemas.openxmlformats.org/officeDocument/2006/relationships/hyperlink" Target="https://plantmarket.pro/gortenziya-oks.html/nid/58369" TargetMode="External"/><Relationship Id="rId31" Type="http://schemas.openxmlformats.org/officeDocument/2006/relationships/hyperlink" Target="https://plantmarket.pro/gortenziya-oks.html/nid/58387" TargetMode="External"/><Relationship Id="rId44" Type="http://schemas.openxmlformats.org/officeDocument/2006/relationships/hyperlink" Target="https://plantmarket.pro/rozy-oks.html/nid/67614" TargetMode="External"/><Relationship Id="rId52" Type="http://schemas.openxmlformats.org/officeDocument/2006/relationships/hyperlink" Target="https://plantmarket.pro/rozy-oks.html/nid/61189" TargetMode="External"/><Relationship Id="rId60" Type="http://schemas.openxmlformats.org/officeDocument/2006/relationships/hyperlink" Target="https://plantmarket.pro/rozy-oks.html/nid/69480" TargetMode="External"/><Relationship Id="rId65" Type="http://schemas.openxmlformats.org/officeDocument/2006/relationships/hyperlink" Target="https://plantmarket.pro/rozy-oks.html/nid/67557" TargetMode="External"/><Relationship Id="rId73" Type="http://schemas.openxmlformats.org/officeDocument/2006/relationships/hyperlink" Target="https://plantmarket.pro/gortenziya-oks.html/nid/67627" TargetMode="External"/><Relationship Id="rId78" Type="http://schemas.openxmlformats.org/officeDocument/2006/relationships/hyperlink" Target="https://plantmarket.pro/rozy-oks.html/nid/61182" TargetMode="External"/><Relationship Id="rId81" Type="http://schemas.openxmlformats.org/officeDocument/2006/relationships/hyperlink" Target="https://plantmarket.ru/rozy-oks.html/nid/63188" TargetMode="External"/><Relationship Id="rId86" Type="http://schemas.openxmlformats.org/officeDocument/2006/relationships/hyperlink" Target="https://plantmarket.ru/rozy-oks.html/nid/67605" TargetMode="External"/><Relationship Id="rId94" Type="http://schemas.openxmlformats.org/officeDocument/2006/relationships/hyperlink" Target="https://plantmarket.pro/rozy-oks.html/nid/61200" TargetMode="External"/><Relationship Id="rId99" Type="http://schemas.openxmlformats.org/officeDocument/2006/relationships/hyperlink" Target="https://plantmarket.pro/gortenziya-oks.html/nid/67628" TargetMode="External"/><Relationship Id="rId101" Type="http://schemas.openxmlformats.org/officeDocument/2006/relationships/hyperlink" Target="https://plantmarket.pro/gortenziya-oks.html/nid/61569" TargetMode="External"/><Relationship Id="rId122" Type="http://schemas.openxmlformats.org/officeDocument/2006/relationships/hyperlink" Target="https://plantmarket.pro/rozy-oks.html/nid/67620" TargetMode="External"/><Relationship Id="rId130" Type="http://schemas.openxmlformats.org/officeDocument/2006/relationships/hyperlink" Target="https://plantmarket.pro/rozy-oks.html/nid/69188" TargetMode="External"/><Relationship Id="rId135" Type="http://schemas.openxmlformats.org/officeDocument/2006/relationships/hyperlink" Target="https://plantmarket.pro/rozy-oks.html/nid/69641" TargetMode="External"/><Relationship Id="rId143" Type="http://schemas.openxmlformats.org/officeDocument/2006/relationships/hyperlink" Target="https://plantmarket.pro/rozy-oks.html/nid/67596" TargetMode="External"/><Relationship Id="rId148" Type="http://schemas.openxmlformats.org/officeDocument/2006/relationships/hyperlink" Target="https://plantmarket.pro/rozy-oks.html/nid/67434" TargetMode="External"/><Relationship Id="rId151" Type="http://schemas.openxmlformats.org/officeDocument/2006/relationships/hyperlink" Target="https://plantmarket.pro/rozy-oks.html/nid/69635" TargetMode="External"/><Relationship Id="rId156" Type="http://schemas.openxmlformats.org/officeDocument/2006/relationships/hyperlink" Target="https://plantmarket.pro/rozy-oks.html/nid/69476" TargetMode="External"/><Relationship Id="rId164" Type="http://schemas.openxmlformats.org/officeDocument/2006/relationships/hyperlink" Target="https://plantmarket.pro/rozy-oks.html/nid/67617" TargetMode="External"/><Relationship Id="rId4" Type="http://schemas.openxmlformats.org/officeDocument/2006/relationships/hyperlink" Target="https://plantmarket.pro/gortenziya-oks.html/nid/28005" TargetMode="External"/><Relationship Id="rId9" Type="http://schemas.openxmlformats.org/officeDocument/2006/relationships/hyperlink" Target="https://plantmarket.pro/gortenziya-oks.html/nid/67628" TargetMode="External"/><Relationship Id="rId13" Type="http://schemas.openxmlformats.org/officeDocument/2006/relationships/hyperlink" Target="https://plantmarket.pro/gortenziya-oks.html/nid/61569" TargetMode="External"/><Relationship Id="rId18" Type="http://schemas.openxmlformats.org/officeDocument/2006/relationships/hyperlink" Target="https://plantmarket.pro/gortenziya-oks.html/nid/28022" TargetMode="External"/><Relationship Id="rId39" Type="http://schemas.openxmlformats.org/officeDocument/2006/relationships/hyperlink" Target="https://plantmarket.pro/rozy-oks.html/nid/69180" TargetMode="External"/><Relationship Id="rId109" Type="http://schemas.openxmlformats.org/officeDocument/2006/relationships/hyperlink" Target="https://plantmarket.pro/gortenziya-oks.html/nid/58381" TargetMode="External"/><Relationship Id="rId34" Type="http://schemas.openxmlformats.org/officeDocument/2006/relationships/hyperlink" Target="https://plantmarket.pro/rozy-oks.html/nid/67617" TargetMode="External"/><Relationship Id="rId50" Type="http://schemas.openxmlformats.org/officeDocument/2006/relationships/hyperlink" Target="https://plantmarket.pro/rozy-oks.html/nid/61191" TargetMode="External"/><Relationship Id="rId55" Type="http://schemas.openxmlformats.org/officeDocument/2006/relationships/hyperlink" Target="https://plantmarket.pro/rozy-oks.html/nid/61200" TargetMode="External"/><Relationship Id="rId76" Type="http://schemas.openxmlformats.org/officeDocument/2006/relationships/hyperlink" Target="https://plantmarket.ru/rozy-oks.html/nid/61174" TargetMode="External"/><Relationship Id="rId97" Type="http://schemas.openxmlformats.org/officeDocument/2006/relationships/hyperlink" Target="https://plantmarket.pro/gortenziya-oks.html/nid/58359" TargetMode="External"/><Relationship Id="rId104" Type="http://schemas.openxmlformats.org/officeDocument/2006/relationships/hyperlink" Target="https://plantmarket.pro/gortenziya-oks.html/nid/61546" TargetMode="External"/><Relationship Id="rId120" Type="http://schemas.openxmlformats.org/officeDocument/2006/relationships/hyperlink" Target="https://plantmarket.pro/rozy-oks.html/nid/69636" TargetMode="External"/><Relationship Id="rId125" Type="http://schemas.openxmlformats.org/officeDocument/2006/relationships/hyperlink" Target="https://plantmarket.pro/rozy-oks.html/nid/69182" TargetMode="External"/><Relationship Id="rId141" Type="http://schemas.openxmlformats.org/officeDocument/2006/relationships/hyperlink" Target="https://plantmarket.pro/rozy-oks.html/nid/67615" TargetMode="External"/><Relationship Id="rId146" Type="http://schemas.openxmlformats.org/officeDocument/2006/relationships/hyperlink" Target="https://plantmarket.pro/rozy-oks.html/nid/69253" TargetMode="External"/><Relationship Id="rId7" Type="http://schemas.openxmlformats.org/officeDocument/2006/relationships/hyperlink" Target="https://plantmarket.pro/gortenziya-oks.html/nid/61561" TargetMode="External"/><Relationship Id="rId71" Type="http://schemas.openxmlformats.org/officeDocument/2006/relationships/hyperlink" Target="https://plantmarket.pro/rozy-oks.html/nid/67545" TargetMode="External"/><Relationship Id="rId92" Type="http://schemas.openxmlformats.org/officeDocument/2006/relationships/hyperlink" Target="https://plantmarket.pro/gortenziya-oks.html/nid/58383" TargetMode="External"/><Relationship Id="rId162" Type="http://schemas.openxmlformats.org/officeDocument/2006/relationships/hyperlink" Target="https://plantmarket.pro/rozy-oks.html/nid/69448" TargetMode="External"/><Relationship Id="rId2" Type="http://schemas.openxmlformats.org/officeDocument/2006/relationships/hyperlink" Target="https://plantmarket.pro/gortenziya-oks.html/nid/28000" TargetMode="External"/><Relationship Id="rId29" Type="http://schemas.openxmlformats.org/officeDocument/2006/relationships/hyperlink" Target="https://plantmarket.pro/gortenziya-oks.html/nid/58383" TargetMode="External"/><Relationship Id="rId24" Type="http://schemas.openxmlformats.org/officeDocument/2006/relationships/hyperlink" Target="https://plantmarket.pro/gortenziya-oks.html/nid/61574" TargetMode="External"/><Relationship Id="rId40" Type="http://schemas.openxmlformats.org/officeDocument/2006/relationships/hyperlink" Target="https://plantmarket.pro/rozy-oks.html/nid/69642" TargetMode="External"/><Relationship Id="rId45" Type="http://schemas.openxmlformats.org/officeDocument/2006/relationships/hyperlink" Target="https://plantmarket.pro/rozy-oks.html/nid/61171" TargetMode="External"/><Relationship Id="rId66" Type="http://schemas.openxmlformats.org/officeDocument/2006/relationships/hyperlink" Target="https://plantmarket.pro/rozy-oks.html/nid/67563" TargetMode="External"/><Relationship Id="rId87" Type="http://schemas.openxmlformats.org/officeDocument/2006/relationships/hyperlink" Target="https://plantmarket.pro/rozy-oks.html/nid/69245" TargetMode="External"/><Relationship Id="rId110" Type="http://schemas.openxmlformats.org/officeDocument/2006/relationships/hyperlink" Target="https://plantmarket.pro/gortenziya-oks.html/nid/58383" TargetMode="External"/><Relationship Id="rId115" Type="http://schemas.openxmlformats.org/officeDocument/2006/relationships/hyperlink" Target="https://plantmarket.pro/rozy-oks.html/nid/69632" TargetMode="External"/><Relationship Id="rId131" Type="http://schemas.openxmlformats.org/officeDocument/2006/relationships/hyperlink" Target="https://plantmarket.pro/rozy-oks.html/nid/69189" TargetMode="External"/><Relationship Id="rId136" Type="http://schemas.openxmlformats.org/officeDocument/2006/relationships/hyperlink" Target="https://plantmarket.pro/rozy-oks.html/nid/69192" TargetMode="External"/><Relationship Id="rId157" Type="http://schemas.openxmlformats.org/officeDocument/2006/relationships/hyperlink" Target="https://plantmarket.pro/rozy-oks.html/nid/69477" TargetMode="External"/><Relationship Id="rId61" Type="http://schemas.openxmlformats.org/officeDocument/2006/relationships/hyperlink" Target="https://plantmarket.pro/rozy-oks.html/nid/67431" TargetMode="External"/><Relationship Id="rId82" Type="http://schemas.openxmlformats.org/officeDocument/2006/relationships/hyperlink" Target="https://plantmarket.ru/rozy-oks.html/nid/61202" TargetMode="External"/><Relationship Id="rId152" Type="http://schemas.openxmlformats.org/officeDocument/2006/relationships/hyperlink" Target="https://plantmarket.ru/rozy-oks.html/nid/67610" TargetMode="External"/><Relationship Id="rId19" Type="http://schemas.openxmlformats.org/officeDocument/2006/relationships/hyperlink" Target="https://plantmarket.pro/gortenziya-oks.html/nid/67633" TargetMode="External"/><Relationship Id="rId14" Type="http://schemas.openxmlformats.org/officeDocument/2006/relationships/hyperlink" Target="https://plantmarket.pro/gortenziya-oks.html/nid/63155" TargetMode="External"/><Relationship Id="rId30" Type="http://schemas.openxmlformats.org/officeDocument/2006/relationships/hyperlink" Target="https://plantmarket.pro/gortenziya-oks.html/nid/35305" TargetMode="External"/><Relationship Id="rId35" Type="http://schemas.openxmlformats.org/officeDocument/2006/relationships/hyperlink" Target="https://plantmarket.pro/rozy-oks.html/nid/69175" TargetMode="External"/><Relationship Id="rId56" Type="http://schemas.openxmlformats.org/officeDocument/2006/relationships/hyperlink" Target="https://plantmarket.pro/rozy-oks.html/nid/61201" TargetMode="External"/><Relationship Id="rId77" Type="http://schemas.openxmlformats.org/officeDocument/2006/relationships/hyperlink" Target="https://plantmarket.ru/rozy-oks.html/nid/61176" TargetMode="External"/><Relationship Id="rId100" Type="http://schemas.openxmlformats.org/officeDocument/2006/relationships/hyperlink" Target="https://plantmarket.pro/gortenziya-oks.html/nid/61569" TargetMode="External"/><Relationship Id="rId105" Type="http://schemas.openxmlformats.org/officeDocument/2006/relationships/hyperlink" Target="https://plantmarket.pro/gortenziya-oks.html/nid/67285" TargetMode="External"/><Relationship Id="rId126" Type="http://schemas.openxmlformats.org/officeDocument/2006/relationships/hyperlink" Target="https://plantmarket.pro/rozy-oks.html/nid/69184" TargetMode="External"/><Relationship Id="rId147" Type="http://schemas.openxmlformats.org/officeDocument/2006/relationships/hyperlink" Target="https://plantmarket.pro/rozy-oks.html/nid/67433" TargetMode="External"/><Relationship Id="rId8" Type="http://schemas.openxmlformats.org/officeDocument/2006/relationships/hyperlink" Target="https://plantmarket.pro/gortenziya-oks.html/nid/28011" TargetMode="External"/><Relationship Id="rId51" Type="http://schemas.openxmlformats.org/officeDocument/2006/relationships/hyperlink" Target="https://plantmarket.pro/rozy-oks.html/nid/61191" TargetMode="External"/><Relationship Id="rId72" Type="http://schemas.openxmlformats.org/officeDocument/2006/relationships/hyperlink" Target="https://plantmarket.pro/rozy-oks.html/nid/69490" TargetMode="External"/><Relationship Id="rId93" Type="http://schemas.openxmlformats.org/officeDocument/2006/relationships/hyperlink" Target="https://plantmarket.pro/gortenziya-oks.html/nid/58388" TargetMode="External"/><Relationship Id="rId98" Type="http://schemas.openxmlformats.org/officeDocument/2006/relationships/hyperlink" Target="https://plantmarket.pro/gortenziya-oks.html/nid/58388" TargetMode="External"/><Relationship Id="rId121" Type="http://schemas.openxmlformats.org/officeDocument/2006/relationships/hyperlink" Target="https://plantmarket.pro/rozy-oks.html/nid/67620" TargetMode="External"/><Relationship Id="rId142" Type="http://schemas.openxmlformats.org/officeDocument/2006/relationships/hyperlink" Target="https://plantmarket.pro/rozy-oks.html/nid/67586" TargetMode="External"/><Relationship Id="rId163" Type="http://schemas.openxmlformats.org/officeDocument/2006/relationships/hyperlink" Target="https://plantmarket.pro/gortenziya-oks.html/nid/34342" TargetMode="External"/><Relationship Id="rId3" Type="http://schemas.openxmlformats.org/officeDocument/2006/relationships/hyperlink" Target="https://plantmarket.pro/gortenziya-oks.html/nid/28000" TargetMode="External"/><Relationship Id="rId25" Type="http://schemas.openxmlformats.org/officeDocument/2006/relationships/hyperlink" Target="https://plantmarket.pro/gortenziya-oks.html/nid/61548" TargetMode="External"/><Relationship Id="rId46" Type="http://schemas.openxmlformats.org/officeDocument/2006/relationships/hyperlink" Target="https://plantmarket.pro/rozy-oks.html/nid/63183" TargetMode="External"/><Relationship Id="rId67" Type="http://schemas.openxmlformats.org/officeDocument/2006/relationships/hyperlink" Target="https://plantmarket.pro/rozy-oks.html/nid/67566" TargetMode="External"/><Relationship Id="rId116" Type="http://schemas.openxmlformats.org/officeDocument/2006/relationships/hyperlink" Target="https://plantmarket.pro/rozy-oks.html/nid/69633" TargetMode="External"/><Relationship Id="rId137" Type="http://schemas.openxmlformats.org/officeDocument/2006/relationships/hyperlink" Target="https://plantmarket.pro/rozy-oks.html/nid/69193" TargetMode="External"/><Relationship Id="rId158" Type="http://schemas.openxmlformats.org/officeDocument/2006/relationships/hyperlink" Target="https://plantmarket.pro/rozy-oks.html/nid/69480" TargetMode="External"/><Relationship Id="rId20" Type="http://schemas.openxmlformats.org/officeDocument/2006/relationships/hyperlink" Target="https://plantmarket.pro/gortenziya-oks.html/nid/67309" TargetMode="External"/><Relationship Id="rId41" Type="http://schemas.openxmlformats.org/officeDocument/2006/relationships/hyperlink" Target="https://plantmarket.pro/rozy-oks.html/nid/67440" TargetMode="External"/><Relationship Id="rId62" Type="http://schemas.openxmlformats.org/officeDocument/2006/relationships/hyperlink" Target="https://plantmarket.pro/rozy-oks.html/nid/67485" TargetMode="External"/><Relationship Id="rId83" Type="http://schemas.openxmlformats.org/officeDocument/2006/relationships/hyperlink" Target="https://plantmarket.ru/rozy-oks.html/nid/67588" TargetMode="External"/><Relationship Id="rId88" Type="http://schemas.openxmlformats.org/officeDocument/2006/relationships/hyperlink" Target="https://plantmarket.pro/rozy-oks.html/nid/69474" TargetMode="External"/><Relationship Id="rId111" Type="http://schemas.openxmlformats.org/officeDocument/2006/relationships/hyperlink" Target="https://plantmarket.pro/gortenziya-oks.html/nid/69358" TargetMode="External"/><Relationship Id="rId132" Type="http://schemas.openxmlformats.org/officeDocument/2006/relationships/hyperlink" Target="https://plantmarket.pro/rozy-oks.html/nid/69190" TargetMode="External"/><Relationship Id="rId153" Type="http://schemas.openxmlformats.org/officeDocument/2006/relationships/hyperlink" Target="https://plantmarket.pro/rozy-oks.html/nid/69255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 filterMode="1"/>
  <dimension ref="A1:AE537"/>
  <sheetViews>
    <sheetView showGridLines="0" tabSelected="1" zoomScale="90" zoomScaleNormal="90" workbookViewId="0">
      <selection activeCell="Q21" sqref="Q21"/>
    </sheetView>
  </sheetViews>
  <sheetFormatPr defaultRowHeight="14.6" outlineLevelCol="1"/>
  <cols>
    <col min="1" max="1" width="10.3828125" style="3" customWidth="1"/>
    <col min="2" max="2" width="10" hidden="1" customWidth="1"/>
    <col min="3" max="5" width="13.4609375" hidden="1" customWidth="1" outlineLevel="1"/>
    <col min="6" max="6" width="6.4609375" customWidth="1" collapsed="1"/>
    <col min="7" max="7" width="14.4609375" hidden="1" customWidth="1"/>
    <col min="8" max="8" width="22.4609375" customWidth="1"/>
    <col min="9" max="9" width="27.3828125" customWidth="1"/>
    <col min="10" max="10" width="29.4609375" customWidth="1"/>
    <col min="11" max="11" width="13" customWidth="1"/>
    <col min="12" max="12" width="5.4609375" hidden="1" customWidth="1"/>
    <col min="13" max="13" width="6" customWidth="1"/>
    <col min="14" max="14" width="10.53515625" customWidth="1"/>
    <col min="15" max="15" width="8.765625" customWidth="1"/>
    <col min="16" max="17" width="10.4609375" customWidth="1"/>
    <col min="18" max="18" width="15.69140625" style="2" customWidth="1"/>
    <col min="19" max="19" width="13.61328125" style="2" hidden="1" customWidth="1"/>
    <col min="20" max="20" width="12.07421875" style="2" hidden="1" customWidth="1"/>
    <col min="21" max="21" width="13.15234375" style="2" hidden="1" customWidth="1"/>
    <col min="22" max="22" width="9.84375" style="3" bestFit="1" customWidth="1"/>
    <col min="25" max="25" width="6.765625" style="120" hidden="1" customWidth="1"/>
    <col min="26" max="28" width="9.23046875" style="119" hidden="1" customWidth="1"/>
    <col min="29" max="29" width="7.07421875" style="191" customWidth="1"/>
    <col min="30" max="30" width="6.765625" style="191" customWidth="1"/>
    <col min="31" max="31" width="4.07421875" style="191" customWidth="1"/>
  </cols>
  <sheetData>
    <row r="1" spans="1:25" ht="21" customHeight="1">
      <c r="A1" s="8"/>
      <c r="B1" s="1"/>
      <c r="C1" s="1"/>
      <c r="D1" s="1"/>
      <c r="E1" s="1"/>
      <c r="F1" s="1"/>
      <c r="G1" s="1"/>
      <c r="H1" s="1"/>
      <c r="I1" s="1"/>
      <c r="J1" s="1"/>
      <c r="Y1" s="118"/>
    </row>
    <row r="2" spans="1:25" ht="21.75" customHeight="1">
      <c r="A2" s="5"/>
      <c r="B2" s="1"/>
      <c r="C2" s="4"/>
      <c r="D2" s="4"/>
      <c r="E2" s="4"/>
      <c r="F2" s="4"/>
      <c r="G2" s="4"/>
      <c r="K2" s="181" t="s">
        <v>1248</v>
      </c>
      <c r="N2" s="6"/>
      <c r="O2" s="6"/>
      <c r="Y2" s="118"/>
    </row>
    <row r="3" spans="1:25">
      <c r="A3" s="95"/>
      <c r="B3" s="1"/>
      <c r="C3" s="7"/>
      <c r="D3" s="7"/>
      <c r="E3" s="7"/>
      <c r="F3" s="8"/>
      <c r="G3" s="8"/>
      <c r="K3" s="9" t="s">
        <v>0</v>
      </c>
      <c r="Y3" s="118"/>
    </row>
    <row r="4" spans="1:25" ht="9.75" customHeight="1">
      <c r="A4" s="95"/>
      <c r="B4" s="1"/>
      <c r="C4" s="7"/>
      <c r="D4" s="7"/>
      <c r="E4" s="7"/>
      <c r="F4" s="8"/>
      <c r="G4" s="8"/>
      <c r="K4" s="9"/>
      <c r="Y4" s="118"/>
    </row>
    <row r="5" spans="1:25" ht="16.5" customHeight="1">
      <c r="A5" s="95"/>
      <c r="B5" s="1"/>
      <c r="C5" s="7"/>
      <c r="D5" s="7"/>
      <c r="E5" s="7"/>
      <c r="F5" s="8"/>
      <c r="G5" s="8"/>
      <c r="H5" s="10"/>
      <c r="I5" s="10"/>
      <c r="K5" s="11" t="s">
        <v>1</v>
      </c>
      <c r="L5" s="12"/>
      <c r="R5" s="2" t="s">
        <v>2</v>
      </c>
      <c r="Y5" s="118"/>
    </row>
    <row r="6" spans="1:25">
      <c r="A6" s="95"/>
      <c r="B6" s="13" t="s">
        <v>2</v>
      </c>
      <c r="C6" s="7"/>
      <c r="D6" s="7"/>
      <c r="E6" s="7"/>
      <c r="F6" s="8"/>
      <c r="G6" s="8"/>
      <c r="H6" s="14"/>
      <c r="I6" s="14"/>
      <c r="J6" s="248" t="s">
        <v>3</v>
      </c>
      <c r="K6" s="248"/>
      <c r="L6" s="248"/>
      <c r="M6" s="248"/>
      <c r="N6" s="248"/>
      <c r="O6" s="141"/>
      <c r="Y6" s="118"/>
    </row>
    <row r="7" spans="1:25">
      <c r="A7" s="95"/>
      <c r="B7" s="1"/>
      <c r="C7" s="7"/>
      <c r="D7" s="7"/>
      <c r="E7" s="7"/>
      <c r="F7" s="8"/>
      <c r="G7" s="8"/>
      <c r="H7" s="14"/>
      <c r="I7" s="14"/>
      <c r="K7" s="15" t="s">
        <v>4</v>
      </c>
      <c r="M7" s="16" t="s">
        <v>1255</v>
      </c>
      <c r="Y7" s="118"/>
    </row>
    <row r="8" spans="1:25" ht="6.75" customHeight="1">
      <c r="A8" s="95"/>
      <c r="B8" s="1"/>
      <c r="C8" s="7"/>
      <c r="D8" s="7"/>
      <c r="E8" s="7"/>
      <c r="F8" s="8"/>
      <c r="G8" s="8"/>
      <c r="R8" s="2" t="s">
        <v>2</v>
      </c>
      <c r="Y8" s="118"/>
    </row>
    <row r="9" spans="1:25">
      <c r="A9" s="95"/>
      <c r="B9" t="s">
        <v>2</v>
      </c>
      <c r="C9" s="7"/>
      <c r="D9" s="7"/>
      <c r="E9" s="7"/>
      <c r="F9" s="17" t="s">
        <v>5</v>
      </c>
      <c r="G9" s="17"/>
      <c r="P9" s="18"/>
      <c r="Q9" s="174" t="s">
        <v>6</v>
      </c>
      <c r="R9" s="174" t="s">
        <v>7</v>
      </c>
      <c r="S9" s="105"/>
      <c r="T9" s="105"/>
      <c r="U9" s="105"/>
    </row>
    <row r="10" spans="1:25">
      <c r="F10" s="17" t="s">
        <v>8</v>
      </c>
      <c r="G10" s="17"/>
      <c r="P10" s="18" t="s">
        <v>9</v>
      </c>
      <c r="Q10" s="19">
        <f>SUMIF($B$16:$B$5590,"Гортензии с ОКС",$Q$16:$Q$5590)</f>
        <v>0</v>
      </c>
      <c r="R10" s="20">
        <f>SUMIF($B$16:$B$5234,"Гортензии с ОКС",$U$16:$U$5234)</f>
        <v>0</v>
      </c>
      <c r="S10" s="105"/>
      <c r="T10" s="105"/>
      <c r="U10" s="105"/>
      <c r="W10" t="s">
        <v>2</v>
      </c>
    </row>
    <row r="11" spans="1:25">
      <c r="C11" t="s">
        <v>2</v>
      </c>
      <c r="F11" s="21" t="s">
        <v>10</v>
      </c>
      <c r="G11" s="21"/>
      <c r="P11" s="18" t="s">
        <v>11</v>
      </c>
      <c r="Q11" s="19">
        <f>SUMIF($B$16:$B$5590,"Розы с ОКС",$Q$16:$Q$5590)</f>
        <v>0</v>
      </c>
      <c r="R11" s="20">
        <f>SUMIF($B$16:$B$5234,"Розы с ОКС",$U$16:$U$5234)</f>
        <v>0</v>
      </c>
      <c r="S11" s="105"/>
      <c r="T11" s="105"/>
      <c r="U11" s="105"/>
    </row>
    <row r="12" spans="1:25" ht="14.6" customHeight="1">
      <c r="F12" t="s">
        <v>1254</v>
      </c>
      <c r="G12" s="21"/>
      <c r="P12" s="18" t="s">
        <v>13</v>
      </c>
      <c r="Q12" s="19">
        <f>SUMIF($B$16:$B$5590,"Плодовые с ОКС",$Q$16:$Q$5590)</f>
        <v>0</v>
      </c>
      <c r="R12" s="20">
        <f>SUMIF($B$16:$B$5234,"Плодовые с ОКС",$U$16:$U$5234)</f>
        <v>0</v>
      </c>
      <c r="S12" s="105"/>
      <c r="T12" s="105"/>
      <c r="U12" s="105"/>
    </row>
    <row r="13" spans="1:25">
      <c r="F13" s="21" t="s">
        <v>12</v>
      </c>
      <c r="G13" s="21"/>
      <c r="P13" s="18" t="s">
        <v>15</v>
      </c>
      <c r="Q13" s="19">
        <f>SUMIF($B$16:$B$5590,"Саженцы с ОКС по 25 шт",$Q$16:$Q$5590)</f>
        <v>0</v>
      </c>
      <c r="R13" s="20">
        <f>SUMIF($B$16:$B$5234,"Саженцы с ОКС по 25 шт",$U$16:$U$5234)</f>
        <v>0</v>
      </c>
      <c r="S13" s="105"/>
      <c r="T13" s="105"/>
      <c r="U13" s="105"/>
    </row>
    <row r="14" spans="1:25" ht="15" thickBot="1">
      <c r="A14" s="8"/>
      <c r="C14" s="1"/>
      <c r="D14" s="1"/>
      <c r="E14" s="1"/>
      <c r="F14" s="21" t="s">
        <v>14</v>
      </c>
      <c r="J14" s="6"/>
      <c r="P14" s="18" t="s">
        <v>16</v>
      </c>
      <c r="Q14" s="19">
        <f>SUMIF($B$16:$B$5590,"Черенок с ОКС",$Q$16:$Q$5590)</f>
        <v>0</v>
      </c>
      <c r="R14" s="20">
        <f>SUMIF($B$16:$B$5234,"Черенок с ОКС",$U$16:$U$5234)</f>
        <v>0</v>
      </c>
      <c r="S14" s="105"/>
      <c r="T14" s="105"/>
      <c r="U14" s="105"/>
    </row>
    <row r="15" spans="1:25" ht="15" thickTop="1">
      <c r="A15" s="8"/>
      <c r="C15" s="1"/>
      <c r="D15" s="1"/>
      <c r="E15" s="1"/>
      <c r="F15" s="202"/>
      <c r="G15" s="22"/>
      <c r="J15" s="6"/>
      <c r="P15" s="18" t="s">
        <v>17</v>
      </c>
      <c r="Q15" s="23">
        <f>SUM(Q10:Q14)</f>
        <v>0</v>
      </c>
      <c r="R15" s="24">
        <f>SUM(R10:R14)</f>
        <v>0</v>
      </c>
      <c r="S15" s="106"/>
      <c r="T15" s="106"/>
      <c r="U15" s="106"/>
    </row>
    <row r="16" spans="1:25">
      <c r="F16" s="22"/>
      <c r="G16" s="25"/>
      <c r="K16" s="3"/>
      <c r="L16" s="3"/>
      <c r="R16" s="26"/>
      <c r="S16" s="26"/>
      <c r="T16" s="26"/>
      <c r="U16" s="26"/>
      <c r="V16" s="27"/>
    </row>
    <row r="17" spans="1:31">
      <c r="G17" s="25"/>
      <c r="K17" s="3"/>
      <c r="L17" s="3"/>
      <c r="R17" s="26"/>
      <c r="S17" s="26"/>
      <c r="T17" s="26"/>
      <c r="U17" s="26"/>
      <c r="V17" s="27"/>
    </row>
    <row r="18" spans="1:31" s="1" customFormat="1" ht="39" customHeight="1">
      <c r="A18" s="175" t="s">
        <v>18</v>
      </c>
      <c r="B18" s="33"/>
      <c r="C18" s="33" t="s">
        <v>19</v>
      </c>
      <c r="D18" s="177" t="s">
        <v>26</v>
      </c>
      <c r="E18" s="177" t="s">
        <v>1247</v>
      </c>
      <c r="F18" s="33"/>
      <c r="G18" s="33"/>
      <c r="H18" s="34" t="s">
        <v>20</v>
      </c>
      <c r="I18" s="34" t="s">
        <v>21</v>
      </c>
      <c r="J18" s="34" t="s">
        <v>22</v>
      </c>
      <c r="K18" s="34"/>
      <c r="L18" s="34"/>
      <c r="M18" s="33" t="s">
        <v>23</v>
      </c>
      <c r="N18" s="35" t="s">
        <v>24</v>
      </c>
      <c r="O18" s="171" t="s">
        <v>1236</v>
      </c>
      <c r="P18" s="35" t="s">
        <v>25</v>
      </c>
      <c r="Q18" s="173" t="s">
        <v>26</v>
      </c>
      <c r="R18" s="36" t="s">
        <v>27</v>
      </c>
      <c r="S18" s="36" t="s">
        <v>1185</v>
      </c>
      <c r="T18" s="36" t="s">
        <v>1186</v>
      </c>
      <c r="U18" s="36" t="s">
        <v>1253</v>
      </c>
      <c r="V18" s="33" t="s">
        <v>28</v>
      </c>
      <c r="W18" s="33" t="s">
        <v>29</v>
      </c>
      <c r="X18" s="33" t="s">
        <v>30</v>
      </c>
      <c r="Y18" s="121" t="s">
        <v>1187</v>
      </c>
      <c r="Z18" s="122" t="s">
        <v>21</v>
      </c>
      <c r="AA18" s="122" t="s">
        <v>22</v>
      </c>
      <c r="AB18" s="122" t="s">
        <v>1188</v>
      </c>
      <c r="AC18" s="192"/>
      <c r="AD18" s="192"/>
      <c r="AE18" s="192"/>
    </row>
    <row r="19" spans="1:31" s="1" customFormat="1" ht="23.6" customHeight="1">
      <c r="A19" s="28">
        <v>44700</v>
      </c>
      <c r="B19" s="29"/>
      <c r="C19" s="29"/>
      <c r="D19" s="29"/>
      <c r="E19" s="29"/>
      <c r="F19" s="162" t="s">
        <v>1252</v>
      </c>
      <c r="G19" s="163"/>
      <c r="H19" s="163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0"/>
      <c r="T19" s="160"/>
      <c r="U19" s="160"/>
      <c r="V19" s="160"/>
      <c r="W19" s="160"/>
      <c r="X19" s="161"/>
      <c r="Y19" s="129">
        <v>1</v>
      </c>
      <c r="Z19" s="130"/>
      <c r="AA19" s="130"/>
      <c r="AB19" s="130"/>
      <c r="AC19" s="192"/>
      <c r="AD19" s="192"/>
      <c r="AE19" s="192"/>
    </row>
    <row r="20" spans="1:31" s="159" customFormat="1" ht="236.15" customHeight="1">
      <c r="A20" s="165" t="s">
        <v>37</v>
      </c>
      <c r="B20" s="152"/>
      <c r="C20" s="153"/>
      <c r="D20" s="153"/>
      <c r="E20" s="153"/>
      <c r="F20" s="154"/>
      <c r="G20" s="154"/>
      <c r="H20" s="152"/>
      <c r="I20" s="152"/>
      <c r="J20" s="152"/>
      <c r="K20" s="152"/>
      <c r="L20" s="155"/>
      <c r="M20" s="155"/>
      <c r="N20" s="156"/>
      <c r="O20" s="147"/>
      <c r="P20" s="157"/>
      <c r="Q20" s="158"/>
      <c r="R20" s="148"/>
      <c r="S20" s="149"/>
      <c r="T20" s="150"/>
      <c r="U20" s="150"/>
      <c r="V20" s="152"/>
      <c r="W20" s="152"/>
      <c r="X20" s="152"/>
      <c r="Y20" s="151"/>
      <c r="Z20" s="124"/>
      <c r="AA20" s="124"/>
      <c r="AB20" s="124"/>
      <c r="AC20" s="124"/>
      <c r="AD20" s="119"/>
      <c r="AE20" s="119"/>
    </row>
    <row r="21" spans="1:31">
      <c r="A21" s="3" t="s">
        <v>1366</v>
      </c>
      <c r="B21" s="37" t="s">
        <v>9</v>
      </c>
      <c r="C21" s="37" t="s">
        <v>42</v>
      </c>
      <c r="D21" s="178">
        <f>Q21</f>
        <v>0</v>
      </c>
      <c r="E21" s="179">
        <f>R21</f>
        <v>0</v>
      </c>
      <c r="F21" s="131" t="s">
        <v>32</v>
      </c>
      <c r="G21" s="97"/>
      <c r="H21" s="133" t="s">
        <v>33</v>
      </c>
      <c r="I21" s="169" t="s">
        <v>34</v>
      </c>
      <c r="J21" s="169" t="s">
        <v>1227</v>
      </c>
      <c r="K21" s="169" t="s">
        <v>43</v>
      </c>
      <c r="L21" s="134"/>
      <c r="M21" s="134" t="s">
        <v>44</v>
      </c>
      <c r="N21" s="145">
        <v>247</v>
      </c>
      <c r="O21" s="166">
        <v>197</v>
      </c>
      <c r="P21" s="167">
        <v>25</v>
      </c>
      <c r="Q21" s="168"/>
      <c r="R21" s="180">
        <f>IF(O21&lt;&gt;"",Q21*O21,N21*Q21)</f>
        <v>0</v>
      </c>
      <c r="S21" s="109" t="s">
        <v>1189</v>
      </c>
      <c r="T21" s="110">
        <f>Q21/200</f>
        <v>0</v>
      </c>
      <c r="U21" s="180">
        <f>IF(SUM($R$21:$R$5051)&gt;=100000,IF(O21&lt;&gt;"",R21,R21*0.95),R21)</f>
        <v>0</v>
      </c>
      <c r="V21" s="133" t="s">
        <v>39</v>
      </c>
      <c r="W21" s="133" t="s">
        <v>40</v>
      </c>
      <c r="X21" s="136" t="s">
        <v>41</v>
      </c>
      <c r="Y21" s="123">
        <v>2</v>
      </c>
      <c r="Z21" s="124" t="s">
        <v>34</v>
      </c>
      <c r="AA21" s="124" t="s">
        <v>35</v>
      </c>
      <c r="AB21" s="124" t="s">
        <v>43</v>
      </c>
      <c r="AC21" s="124" t="s">
        <v>2</v>
      </c>
    </row>
    <row r="22" spans="1:31" s="222" customFormat="1" hidden="1">
      <c r="A22" s="204">
        <v>0</v>
      </c>
      <c r="B22" s="37" t="s">
        <v>9</v>
      </c>
      <c r="C22" s="139" t="s">
        <v>56</v>
      </c>
      <c r="D22" s="183">
        <f t="shared" ref="D22:D41" si="0">Q22</f>
        <v>0</v>
      </c>
      <c r="E22" s="184">
        <f t="shared" ref="E22:E41" si="1">R22</f>
        <v>0</v>
      </c>
      <c r="F22" s="205" t="s">
        <v>32</v>
      </c>
      <c r="G22" s="97"/>
      <c r="H22" s="206" t="s">
        <v>46</v>
      </c>
      <c r="I22" s="207" t="s">
        <v>47</v>
      </c>
      <c r="J22" s="207" t="s">
        <v>57</v>
      </c>
      <c r="K22" s="207" t="s">
        <v>54</v>
      </c>
      <c r="L22" s="39"/>
      <c r="M22" s="210" t="s">
        <v>44</v>
      </c>
      <c r="N22" s="211">
        <v>363</v>
      </c>
      <c r="O22" s="212">
        <v>291</v>
      </c>
      <c r="P22" s="213">
        <v>25</v>
      </c>
      <c r="Q22" s="214"/>
      <c r="R22" s="215">
        <f t="shared" ref="R22:R41" si="2">IF(O22&lt;&gt;"",Q22*O22,N22*Q22)</f>
        <v>0</v>
      </c>
      <c r="S22" s="109" t="s">
        <v>1189</v>
      </c>
      <c r="T22" s="110">
        <f>Q22/200</f>
        <v>0</v>
      </c>
      <c r="U22" s="180">
        <f t="shared" ref="U22:U41" si="3">IF(SUM($R$21:$R$5051)&gt;=100000,IF(O22&lt;&gt;"",R22,R22*0.95),R22)</f>
        <v>0</v>
      </c>
      <c r="V22" s="206" t="s">
        <v>50</v>
      </c>
      <c r="W22" s="206" t="s">
        <v>58</v>
      </c>
      <c r="X22" s="219" t="s">
        <v>59</v>
      </c>
      <c r="Y22" s="123">
        <v>2</v>
      </c>
      <c r="Z22" s="124" t="s">
        <v>47</v>
      </c>
      <c r="AA22" s="124" t="s">
        <v>57</v>
      </c>
      <c r="AB22" s="124" t="s">
        <v>54</v>
      </c>
      <c r="AC22" s="221" t="s">
        <v>2</v>
      </c>
    </row>
    <row r="23" spans="1:31" s="222" customFormat="1" hidden="1">
      <c r="A23" s="204">
        <v>0</v>
      </c>
      <c r="B23" s="37" t="s">
        <v>9</v>
      </c>
      <c r="C23" s="139" t="s">
        <v>67</v>
      </c>
      <c r="D23" s="183">
        <f t="shared" si="0"/>
        <v>0</v>
      </c>
      <c r="E23" s="184">
        <f t="shared" si="1"/>
        <v>0</v>
      </c>
      <c r="F23" s="205"/>
      <c r="G23" s="97"/>
      <c r="H23" s="206" t="s">
        <v>46</v>
      </c>
      <c r="I23" s="207" t="s">
        <v>47</v>
      </c>
      <c r="J23" s="207" t="s">
        <v>68</v>
      </c>
      <c r="K23" s="207" t="s">
        <v>54</v>
      </c>
      <c r="L23" s="39"/>
      <c r="M23" s="210" t="s">
        <v>44</v>
      </c>
      <c r="N23" s="211">
        <v>363</v>
      </c>
      <c r="O23" s="212">
        <v>291</v>
      </c>
      <c r="P23" s="213">
        <v>25</v>
      </c>
      <c r="Q23" s="214"/>
      <c r="R23" s="215">
        <f t="shared" si="2"/>
        <v>0</v>
      </c>
      <c r="S23" s="109" t="s">
        <v>1189</v>
      </c>
      <c r="T23" s="110">
        <f t="shared" ref="T23:T41" si="4">Q23/200</f>
        <v>0</v>
      </c>
      <c r="U23" s="180">
        <f t="shared" si="3"/>
        <v>0</v>
      </c>
      <c r="V23" s="206" t="s">
        <v>69</v>
      </c>
      <c r="W23" s="206" t="s">
        <v>70</v>
      </c>
      <c r="X23" s="219" t="s">
        <v>71</v>
      </c>
      <c r="Y23" s="123">
        <v>2</v>
      </c>
      <c r="Z23" s="124" t="s">
        <v>47</v>
      </c>
      <c r="AA23" s="124" t="s">
        <v>68</v>
      </c>
      <c r="AB23" s="124" t="s">
        <v>54</v>
      </c>
      <c r="AC23" s="221" t="s">
        <v>2</v>
      </c>
    </row>
    <row r="24" spans="1:31" s="222" customFormat="1" hidden="1">
      <c r="A24" s="204">
        <v>0</v>
      </c>
      <c r="B24" s="37" t="s">
        <v>9</v>
      </c>
      <c r="C24" s="139" t="s">
        <v>97</v>
      </c>
      <c r="D24" s="183">
        <f t="shared" si="0"/>
        <v>0</v>
      </c>
      <c r="E24" s="184">
        <f t="shared" si="1"/>
        <v>0</v>
      </c>
      <c r="F24" s="205" t="s">
        <v>32</v>
      </c>
      <c r="G24" s="97"/>
      <c r="H24" s="206" t="s">
        <v>46</v>
      </c>
      <c r="I24" s="207" t="s">
        <v>47</v>
      </c>
      <c r="J24" s="207" t="s">
        <v>94</v>
      </c>
      <c r="K24" s="207" t="s">
        <v>49</v>
      </c>
      <c r="L24" s="39"/>
      <c r="M24" s="210" t="s">
        <v>44</v>
      </c>
      <c r="N24" s="211">
        <v>475</v>
      </c>
      <c r="O24" s="212">
        <v>381</v>
      </c>
      <c r="P24" s="213">
        <v>25</v>
      </c>
      <c r="Q24" s="214"/>
      <c r="R24" s="215">
        <f t="shared" si="2"/>
        <v>0</v>
      </c>
      <c r="S24" s="109" t="s">
        <v>1189</v>
      </c>
      <c r="T24" s="110">
        <f t="shared" si="4"/>
        <v>0</v>
      </c>
      <c r="U24" s="180">
        <f t="shared" si="3"/>
        <v>0</v>
      </c>
      <c r="V24" s="206" t="s">
        <v>64</v>
      </c>
      <c r="W24" s="206" t="s">
        <v>95</v>
      </c>
      <c r="X24" s="219" t="s">
        <v>96</v>
      </c>
      <c r="Y24" s="123">
        <v>2</v>
      </c>
      <c r="Z24" s="124" t="s">
        <v>47</v>
      </c>
      <c r="AA24" s="124" t="s">
        <v>94</v>
      </c>
      <c r="AB24" s="124" t="s">
        <v>49</v>
      </c>
      <c r="AC24" s="221" t="s">
        <v>2</v>
      </c>
    </row>
    <row r="25" spans="1:31" s="222" customFormat="1" hidden="1">
      <c r="A25" s="204">
        <v>0</v>
      </c>
      <c r="B25" s="37" t="s">
        <v>9</v>
      </c>
      <c r="C25" s="139" t="s">
        <v>111</v>
      </c>
      <c r="D25" s="183">
        <f t="shared" si="0"/>
        <v>0</v>
      </c>
      <c r="E25" s="184">
        <f t="shared" si="1"/>
        <v>0</v>
      </c>
      <c r="F25" s="205" t="s">
        <v>32</v>
      </c>
      <c r="G25" s="97"/>
      <c r="H25" s="208" t="s">
        <v>46</v>
      </c>
      <c r="I25" s="209" t="s">
        <v>47</v>
      </c>
      <c r="J25" s="209" t="s">
        <v>1228</v>
      </c>
      <c r="K25" s="209" t="s">
        <v>103</v>
      </c>
      <c r="L25" s="39"/>
      <c r="M25" s="216" t="s">
        <v>38</v>
      </c>
      <c r="N25" s="217">
        <v>355</v>
      </c>
      <c r="O25" s="212">
        <v>285</v>
      </c>
      <c r="P25" s="218">
        <v>25</v>
      </c>
      <c r="Q25" s="214"/>
      <c r="R25" s="215">
        <f t="shared" si="2"/>
        <v>0</v>
      </c>
      <c r="S25" s="109" t="s">
        <v>1189</v>
      </c>
      <c r="T25" s="110">
        <f t="shared" si="4"/>
        <v>0</v>
      </c>
      <c r="U25" s="180">
        <f t="shared" si="3"/>
        <v>0</v>
      </c>
      <c r="V25" s="208" t="s">
        <v>69</v>
      </c>
      <c r="W25" s="208" t="s">
        <v>109</v>
      </c>
      <c r="X25" s="220" t="s">
        <v>110</v>
      </c>
      <c r="Y25" s="123">
        <v>2</v>
      </c>
      <c r="Z25" s="124" t="s">
        <v>47</v>
      </c>
      <c r="AA25" s="124" t="s">
        <v>108</v>
      </c>
      <c r="AB25" s="124" t="s">
        <v>103</v>
      </c>
      <c r="AC25" s="221" t="s">
        <v>2</v>
      </c>
    </row>
    <row r="26" spans="1:31">
      <c r="A26" s="3" t="s">
        <v>1366</v>
      </c>
      <c r="B26" s="37" t="s">
        <v>9</v>
      </c>
      <c r="C26" s="37" t="s">
        <v>112</v>
      </c>
      <c r="D26" s="178">
        <f t="shared" si="0"/>
        <v>0</v>
      </c>
      <c r="E26" s="179">
        <f t="shared" si="1"/>
        <v>0</v>
      </c>
      <c r="F26" s="131" t="s">
        <v>32</v>
      </c>
      <c r="G26" s="97"/>
      <c r="H26" s="133" t="s">
        <v>46</v>
      </c>
      <c r="I26" s="169" t="s">
        <v>47</v>
      </c>
      <c r="J26" s="169" t="s">
        <v>108</v>
      </c>
      <c r="K26" s="169" t="s">
        <v>54</v>
      </c>
      <c r="L26" s="134"/>
      <c r="M26" s="134" t="s">
        <v>44</v>
      </c>
      <c r="N26" s="145">
        <v>325</v>
      </c>
      <c r="O26" s="144">
        <v>265</v>
      </c>
      <c r="P26" s="137">
        <v>25</v>
      </c>
      <c r="Q26" s="41"/>
      <c r="R26" s="180">
        <f t="shared" si="2"/>
        <v>0</v>
      </c>
      <c r="S26" s="109" t="s">
        <v>1189</v>
      </c>
      <c r="T26" s="110">
        <f t="shared" si="4"/>
        <v>0</v>
      </c>
      <c r="U26" s="180">
        <f t="shared" si="3"/>
        <v>0</v>
      </c>
      <c r="V26" s="133" t="s">
        <v>69</v>
      </c>
      <c r="W26" s="133" t="s">
        <v>109</v>
      </c>
      <c r="X26" s="136" t="s">
        <v>110</v>
      </c>
      <c r="Y26" s="123">
        <v>2</v>
      </c>
      <c r="Z26" s="124" t="s">
        <v>47</v>
      </c>
      <c r="AA26" s="124" t="s">
        <v>108</v>
      </c>
      <c r="AB26" s="124" t="s">
        <v>54</v>
      </c>
      <c r="AC26" s="124" t="s">
        <v>2</v>
      </c>
    </row>
    <row r="27" spans="1:31">
      <c r="A27" s="3">
        <v>40</v>
      </c>
      <c r="B27" s="37" t="s">
        <v>9</v>
      </c>
      <c r="C27" s="37" t="s">
        <v>113</v>
      </c>
      <c r="D27" s="178">
        <f t="shared" si="0"/>
        <v>0</v>
      </c>
      <c r="E27" s="179">
        <f t="shared" si="1"/>
        <v>0</v>
      </c>
      <c r="F27" s="131" t="s">
        <v>32</v>
      </c>
      <c r="G27" s="97"/>
      <c r="H27" s="133" t="s">
        <v>46</v>
      </c>
      <c r="I27" s="169" t="s">
        <v>47</v>
      </c>
      <c r="J27" s="169" t="s">
        <v>108</v>
      </c>
      <c r="K27" s="169" t="s">
        <v>54</v>
      </c>
      <c r="L27" s="134"/>
      <c r="M27" s="134" t="s">
        <v>44</v>
      </c>
      <c r="N27" s="145">
        <v>325</v>
      </c>
      <c r="O27" s="144">
        <v>265</v>
      </c>
      <c r="P27" s="137">
        <v>25</v>
      </c>
      <c r="Q27" s="41"/>
      <c r="R27" s="180">
        <f t="shared" si="2"/>
        <v>0</v>
      </c>
      <c r="S27" s="109" t="s">
        <v>1189</v>
      </c>
      <c r="T27" s="110">
        <f t="shared" si="4"/>
        <v>0</v>
      </c>
      <c r="U27" s="180">
        <f t="shared" si="3"/>
        <v>0</v>
      </c>
      <c r="V27" s="133" t="s">
        <v>69</v>
      </c>
      <c r="W27" s="133" t="s">
        <v>109</v>
      </c>
      <c r="X27" s="136" t="s">
        <v>110</v>
      </c>
      <c r="Y27" s="123">
        <v>2</v>
      </c>
      <c r="Z27" s="124" t="s">
        <v>47</v>
      </c>
      <c r="AA27" s="124" t="s">
        <v>108</v>
      </c>
      <c r="AB27" s="124" t="s">
        <v>54</v>
      </c>
      <c r="AC27" s="124" t="s">
        <v>2</v>
      </c>
    </row>
    <row r="28" spans="1:31" s="222" customFormat="1" hidden="1">
      <c r="A28" s="204">
        <v>0</v>
      </c>
      <c r="B28" s="37" t="s">
        <v>9</v>
      </c>
      <c r="C28" s="139" t="s">
        <v>114</v>
      </c>
      <c r="D28" s="183">
        <f t="shared" si="0"/>
        <v>0</v>
      </c>
      <c r="E28" s="184">
        <f t="shared" si="1"/>
        <v>0</v>
      </c>
      <c r="F28" s="205" t="s">
        <v>32</v>
      </c>
      <c r="G28" s="97"/>
      <c r="H28" s="206" t="s">
        <v>46</v>
      </c>
      <c r="I28" s="207" t="s">
        <v>47</v>
      </c>
      <c r="J28" s="207" t="s">
        <v>108</v>
      </c>
      <c r="K28" s="207" t="s">
        <v>49</v>
      </c>
      <c r="L28" s="39"/>
      <c r="M28" s="210" t="s">
        <v>44</v>
      </c>
      <c r="N28" s="211">
        <v>475</v>
      </c>
      <c r="O28" s="212">
        <v>381</v>
      </c>
      <c r="P28" s="213">
        <v>25</v>
      </c>
      <c r="Q28" s="214"/>
      <c r="R28" s="215">
        <f t="shared" si="2"/>
        <v>0</v>
      </c>
      <c r="S28" s="109" t="s">
        <v>1189</v>
      </c>
      <c r="T28" s="110">
        <f t="shared" si="4"/>
        <v>0</v>
      </c>
      <c r="U28" s="180">
        <f t="shared" si="3"/>
        <v>0</v>
      </c>
      <c r="V28" s="206" t="s">
        <v>69</v>
      </c>
      <c r="W28" s="206" t="s">
        <v>109</v>
      </c>
      <c r="X28" s="219" t="s">
        <v>110</v>
      </c>
      <c r="Y28" s="123">
        <v>2</v>
      </c>
      <c r="Z28" s="124" t="s">
        <v>47</v>
      </c>
      <c r="AA28" s="124" t="s">
        <v>108</v>
      </c>
      <c r="AB28" s="124" t="s">
        <v>49</v>
      </c>
      <c r="AC28" s="221" t="s">
        <v>2</v>
      </c>
    </row>
    <row r="29" spans="1:31">
      <c r="A29" s="3">
        <v>74</v>
      </c>
      <c r="B29" s="37" t="s">
        <v>9</v>
      </c>
      <c r="C29" s="37" t="s">
        <v>115</v>
      </c>
      <c r="D29" s="178">
        <f t="shared" si="0"/>
        <v>0</v>
      </c>
      <c r="E29" s="179">
        <f t="shared" si="1"/>
        <v>0</v>
      </c>
      <c r="F29" s="131"/>
      <c r="G29" s="97"/>
      <c r="H29" s="133" t="s">
        <v>46</v>
      </c>
      <c r="I29" s="169" t="s">
        <v>47</v>
      </c>
      <c r="J29" s="169" t="s">
        <v>108</v>
      </c>
      <c r="K29" s="169" t="s">
        <v>74</v>
      </c>
      <c r="L29" s="134"/>
      <c r="M29" s="134" t="s">
        <v>44</v>
      </c>
      <c r="N29" s="145">
        <v>1275</v>
      </c>
      <c r="O29" s="144">
        <v>1085</v>
      </c>
      <c r="P29" s="137">
        <v>10</v>
      </c>
      <c r="Q29" s="41"/>
      <c r="R29" s="180">
        <f t="shared" si="2"/>
        <v>0</v>
      </c>
      <c r="S29" s="109" t="s">
        <v>1189</v>
      </c>
      <c r="T29" s="110">
        <f t="shared" si="4"/>
        <v>0</v>
      </c>
      <c r="U29" s="180">
        <f t="shared" si="3"/>
        <v>0</v>
      </c>
      <c r="V29" s="133" t="s">
        <v>69</v>
      </c>
      <c r="W29" s="133" t="s">
        <v>116</v>
      </c>
      <c r="X29" s="136"/>
      <c r="Y29" s="123">
        <v>2</v>
      </c>
      <c r="Z29" s="124" t="s">
        <v>47</v>
      </c>
      <c r="AA29" s="124" t="s">
        <v>108</v>
      </c>
      <c r="AB29" s="124" t="s">
        <v>74</v>
      </c>
      <c r="AC29" s="124" t="s">
        <v>2</v>
      </c>
    </row>
    <row r="30" spans="1:31">
      <c r="A30" s="3" t="s">
        <v>1366</v>
      </c>
      <c r="B30" s="37" t="s">
        <v>9</v>
      </c>
      <c r="C30" s="37" t="s">
        <v>122</v>
      </c>
      <c r="D30" s="178">
        <f t="shared" si="0"/>
        <v>0</v>
      </c>
      <c r="E30" s="179">
        <f t="shared" si="1"/>
        <v>0</v>
      </c>
      <c r="F30" s="131" t="s">
        <v>32</v>
      </c>
      <c r="G30" s="97"/>
      <c r="H30" s="133" t="s">
        <v>46</v>
      </c>
      <c r="I30" s="169" t="s">
        <v>47</v>
      </c>
      <c r="J30" s="169" t="s">
        <v>1229</v>
      </c>
      <c r="K30" s="169" t="s">
        <v>49</v>
      </c>
      <c r="L30" s="134"/>
      <c r="M30" s="134" t="s">
        <v>44</v>
      </c>
      <c r="N30" s="145">
        <v>451</v>
      </c>
      <c r="O30" s="144">
        <v>361</v>
      </c>
      <c r="P30" s="137">
        <v>25</v>
      </c>
      <c r="Q30" s="41"/>
      <c r="R30" s="180">
        <f t="shared" si="2"/>
        <v>0</v>
      </c>
      <c r="S30" s="109" t="s">
        <v>1189</v>
      </c>
      <c r="T30" s="110">
        <f t="shared" si="4"/>
        <v>0</v>
      </c>
      <c r="U30" s="180">
        <f t="shared" si="3"/>
        <v>0</v>
      </c>
      <c r="V30" s="133" t="s">
        <v>82</v>
      </c>
      <c r="W30" s="133" t="s">
        <v>123</v>
      </c>
      <c r="X30" s="136" t="s">
        <v>124</v>
      </c>
      <c r="Y30" s="123">
        <v>2</v>
      </c>
      <c r="Z30" s="124" t="s">
        <v>47</v>
      </c>
      <c r="AA30" s="124" t="s">
        <v>1207</v>
      </c>
      <c r="AB30" s="124" t="s">
        <v>49</v>
      </c>
      <c r="AC30" s="124" t="s">
        <v>2</v>
      </c>
    </row>
    <row r="31" spans="1:31" s="222" customFormat="1" hidden="1">
      <c r="A31" s="204">
        <v>0</v>
      </c>
      <c r="B31" s="37" t="s">
        <v>9</v>
      </c>
      <c r="C31" s="139" t="s">
        <v>129</v>
      </c>
      <c r="D31" s="183">
        <f t="shared" si="0"/>
        <v>0</v>
      </c>
      <c r="E31" s="184">
        <f t="shared" si="1"/>
        <v>0</v>
      </c>
      <c r="F31" s="205" t="s">
        <v>32</v>
      </c>
      <c r="G31" s="97"/>
      <c r="H31" s="206" t="s">
        <v>46</v>
      </c>
      <c r="I31" s="207" t="s">
        <v>47</v>
      </c>
      <c r="J31" s="207" t="s">
        <v>130</v>
      </c>
      <c r="K31" s="207" t="s">
        <v>54</v>
      </c>
      <c r="L31" s="39"/>
      <c r="M31" s="210" t="s">
        <v>44</v>
      </c>
      <c r="N31" s="211">
        <v>363</v>
      </c>
      <c r="O31" s="212">
        <v>291</v>
      </c>
      <c r="P31" s="213">
        <v>25</v>
      </c>
      <c r="Q31" s="214"/>
      <c r="R31" s="215">
        <f t="shared" si="2"/>
        <v>0</v>
      </c>
      <c r="S31" s="109" t="s">
        <v>1189</v>
      </c>
      <c r="T31" s="117">
        <f t="shared" si="4"/>
        <v>0</v>
      </c>
      <c r="U31" s="180">
        <f t="shared" si="3"/>
        <v>0</v>
      </c>
      <c r="V31" s="206" t="s">
        <v>50</v>
      </c>
      <c r="W31" s="206" t="s">
        <v>131</v>
      </c>
      <c r="X31" s="219" t="s">
        <v>132</v>
      </c>
      <c r="Y31" s="123">
        <v>2</v>
      </c>
      <c r="Z31" s="124" t="s">
        <v>47</v>
      </c>
      <c r="AA31" s="124" t="s">
        <v>130</v>
      </c>
      <c r="AB31" s="124" t="s">
        <v>54</v>
      </c>
      <c r="AC31" s="221" t="s">
        <v>2</v>
      </c>
    </row>
    <row r="32" spans="1:31" s="222" customFormat="1" hidden="1">
      <c r="A32" s="204">
        <v>0</v>
      </c>
      <c r="B32" s="37" t="s">
        <v>9</v>
      </c>
      <c r="C32" s="37" t="s">
        <v>133</v>
      </c>
      <c r="D32" s="178">
        <f t="shared" si="0"/>
        <v>0</v>
      </c>
      <c r="E32" s="179">
        <f t="shared" si="1"/>
        <v>0</v>
      </c>
      <c r="F32" s="205" t="s">
        <v>32</v>
      </c>
      <c r="G32" s="97"/>
      <c r="H32" s="206" t="s">
        <v>46</v>
      </c>
      <c r="I32" s="207" t="s">
        <v>47</v>
      </c>
      <c r="J32" s="207" t="s">
        <v>134</v>
      </c>
      <c r="K32" s="207" t="s">
        <v>36</v>
      </c>
      <c r="L32" s="39"/>
      <c r="M32" s="210" t="s">
        <v>44</v>
      </c>
      <c r="N32" s="211">
        <v>297</v>
      </c>
      <c r="O32" s="212">
        <v>239</v>
      </c>
      <c r="P32" s="213">
        <v>25</v>
      </c>
      <c r="Q32" s="214"/>
      <c r="R32" s="215">
        <f t="shared" si="2"/>
        <v>0</v>
      </c>
      <c r="S32" s="109" t="s">
        <v>1189</v>
      </c>
      <c r="T32" s="117">
        <f t="shared" si="4"/>
        <v>0</v>
      </c>
      <c r="U32" s="180">
        <f t="shared" si="3"/>
        <v>0</v>
      </c>
      <c r="V32" s="206" t="s">
        <v>135</v>
      </c>
      <c r="W32" s="206" t="s">
        <v>136</v>
      </c>
      <c r="X32" s="219" t="s">
        <v>137</v>
      </c>
      <c r="Y32" s="123">
        <v>2</v>
      </c>
      <c r="Z32" s="124" t="s">
        <v>47</v>
      </c>
      <c r="AA32" s="124" t="s">
        <v>134</v>
      </c>
      <c r="AB32" s="124" t="s">
        <v>36</v>
      </c>
      <c r="AC32" s="221" t="s">
        <v>2</v>
      </c>
    </row>
    <row r="33" spans="1:29" s="222" customFormat="1" hidden="1">
      <c r="A33" s="204">
        <v>0</v>
      </c>
      <c r="B33" s="37" t="s">
        <v>9</v>
      </c>
      <c r="C33" s="139" t="s">
        <v>146</v>
      </c>
      <c r="D33" s="183">
        <f t="shared" si="0"/>
        <v>0</v>
      </c>
      <c r="E33" s="184">
        <f t="shared" si="1"/>
        <v>0</v>
      </c>
      <c r="F33" s="205" t="s">
        <v>32</v>
      </c>
      <c r="G33" s="97"/>
      <c r="H33" s="206" t="s">
        <v>46</v>
      </c>
      <c r="I33" s="207" t="s">
        <v>47</v>
      </c>
      <c r="J33" s="207" t="s">
        <v>147</v>
      </c>
      <c r="K33" s="207" t="s">
        <v>49</v>
      </c>
      <c r="L33" s="140"/>
      <c r="M33" s="210" t="s">
        <v>44</v>
      </c>
      <c r="N33" s="211">
        <v>441</v>
      </c>
      <c r="O33" s="212">
        <v>353</v>
      </c>
      <c r="P33" s="213">
        <v>25</v>
      </c>
      <c r="Q33" s="214"/>
      <c r="R33" s="215">
        <f t="shared" si="2"/>
        <v>0</v>
      </c>
      <c r="S33" s="109" t="s">
        <v>1189</v>
      </c>
      <c r="T33" s="110">
        <f t="shared" si="4"/>
        <v>0</v>
      </c>
      <c r="U33" s="180">
        <f t="shared" si="3"/>
        <v>0</v>
      </c>
      <c r="V33" s="206" t="s">
        <v>50</v>
      </c>
      <c r="W33" s="206" t="s">
        <v>109</v>
      </c>
      <c r="X33" s="219" t="s">
        <v>148</v>
      </c>
      <c r="Y33" s="123">
        <v>2</v>
      </c>
      <c r="Z33" s="124" t="s">
        <v>47</v>
      </c>
      <c r="AA33" s="124" t="s">
        <v>147</v>
      </c>
      <c r="AB33" s="124" t="s">
        <v>49</v>
      </c>
      <c r="AC33" s="221" t="s">
        <v>2</v>
      </c>
    </row>
    <row r="34" spans="1:29" s="222" customFormat="1" hidden="1">
      <c r="A34" s="204">
        <v>0</v>
      </c>
      <c r="B34" s="37" t="s">
        <v>9</v>
      </c>
      <c r="C34" s="37" t="s">
        <v>174</v>
      </c>
      <c r="D34" s="178">
        <f t="shared" si="0"/>
        <v>0</v>
      </c>
      <c r="E34" s="179">
        <f t="shared" si="1"/>
        <v>0</v>
      </c>
      <c r="F34" s="205" t="s">
        <v>32</v>
      </c>
      <c r="G34" s="97"/>
      <c r="H34" s="208" t="s">
        <v>46</v>
      </c>
      <c r="I34" s="209" t="s">
        <v>47</v>
      </c>
      <c r="J34" s="209" t="s">
        <v>175</v>
      </c>
      <c r="K34" s="209" t="s">
        <v>54</v>
      </c>
      <c r="L34" s="134"/>
      <c r="M34" s="216" t="s">
        <v>44</v>
      </c>
      <c r="N34" s="217">
        <v>421</v>
      </c>
      <c r="O34" s="212">
        <v>373</v>
      </c>
      <c r="P34" s="218">
        <v>25</v>
      </c>
      <c r="Q34" s="214"/>
      <c r="R34" s="215">
        <f t="shared" si="2"/>
        <v>0</v>
      </c>
      <c r="S34" s="109" t="s">
        <v>1189</v>
      </c>
      <c r="T34" s="110">
        <f t="shared" si="4"/>
        <v>0</v>
      </c>
      <c r="U34" s="180">
        <f t="shared" si="3"/>
        <v>0</v>
      </c>
      <c r="V34" s="208" t="s">
        <v>50</v>
      </c>
      <c r="W34" s="208" t="s">
        <v>58</v>
      </c>
      <c r="X34" s="220" t="s">
        <v>176</v>
      </c>
      <c r="Y34" s="123">
        <v>2</v>
      </c>
      <c r="Z34" s="124" t="s">
        <v>47</v>
      </c>
      <c r="AA34" s="124" t="s">
        <v>175</v>
      </c>
      <c r="AB34" s="124" t="s">
        <v>54</v>
      </c>
      <c r="AC34" s="221" t="s">
        <v>2</v>
      </c>
    </row>
    <row r="35" spans="1:29" s="222" customFormat="1" hidden="1">
      <c r="A35" s="204">
        <v>0</v>
      </c>
      <c r="B35" s="37" t="s">
        <v>9</v>
      </c>
      <c r="C35" s="139" t="s">
        <v>181</v>
      </c>
      <c r="D35" s="183">
        <f t="shared" si="0"/>
        <v>0</v>
      </c>
      <c r="E35" s="184">
        <f t="shared" si="1"/>
        <v>0</v>
      </c>
      <c r="F35" s="205" t="s">
        <v>32</v>
      </c>
      <c r="G35" s="97"/>
      <c r="H35" s="208" t="s">
        <v>46</v>
      </c>
      <c r="I35" s="209" t="s">
        <v>47</v>
      </c>
      <c r="J35" s="209" t="s">
        <v>178</v>
      </c>
      <c r="K35" s="209" t="s">
        <v>77</v>
      </c>
      <c r="L35" s="134"/>
      <c r="M35" s="216" t="s">
        <v>44</v>
      </c>
      <c r="N35" s="217">
        <v>471</v>
      </c>
      <c r="O35" s="212">
        <v>419</v>
      </c>
      <c r="P35" s="218">
        <v>25</v>
      </c>
      <c r="Q35" s="214"/>
      <c r="R35" s="215">
        <f t="shared" si="2"/>
        <v>0</v>
      </c>
      <c r="S35" s="109" t="s">
        <v>1189</v>
      </c>
      <c r="T35" s="110">
        <f t="shared" si="4"/>
        <v>0</v>
      </c>
      <c r="U35" s="180">
        <f t="shared" si="3"/>
        <v>0</v>
      </c>
      <c r="V35" s="208" t="s">
        <v>39</v>
      </c>
      <c r="W35" s="208" t="s">
        <v>179</v>
      </c>
      <c r="X35" s="220" t="s">
        <v>180</v>
      </c>
      <c r="Y35" s="123">
        <v>2</v>
      </c>
      <c r="Z35" s="124" t="s">
        <v>47</v>
      </c>
      <c r="AA35" s="124" t="s">
        <v>178</v>
      </c>
      <c r="AB35" s="124" t="s">
        <v>77</v>
      </c>
      <c r="AC35" s="221" t="s">
        <v>2</v>
      </c>
    </row>
    <row r="36" spans="1:29" s="222" customFormat="1" hidden="1">
      <c r="A36" s="204">
        <v>0</v>
      </c>
      <c r="B36" s="37" t="s">
        <v>9</v>
      </c>
      <c r="C36" s="139" t="s">
        <v>192</v>
      </c>
      <c r="D36" s="183">
        <f t="shared" si="0"/>
        <v>0</v>
      </c>
      <c r="E36" s="184">
        <f t="shared" si="1"/>
        <v>0</v>
      </c>
      <c r="F36" s="205" t="s">
        <v>32</v>
      </c>
      <c r="G36" s="97"/>
      <c r="H36" s="208" t="s">
        <v>46</v>
      </c>
      <c r="I36" s="209" t="s">
        <v>47</v>
      </c>
      <c r="J36" s="209" t="s">
        <v>1230</v>
      </c>
      <c r="K36" s="209" t="s">
        <v>36</v>
      </c>
      <c r="L36" s="134"/>
      <c r="M36" s="216" t="s">
        <v>44</v>
      </c>
      <c r="N36" s="217">
        <v>235</v>
      </c>
      <c r="O36" s="212">
        <v>189</v>
      </c>
      <c r="P36" s="218">
        <v>25</v>
      </c>
      <c r="Q36" s="214"/>
      <c r="R36" s="215">
        <f t="shared" si="2"/>
        <v>0</v>
      </c>
      <c r="S36" s="109" t="s">
        <v>1189</v>
      </c>
      <c r="T36" s="110">
        <f t="shared" si="4"/>
        <v>0</v>
      </c>
      <c r="U36" s="180">
        <f t="shared" si="3"/>
        <v>0</v>
      </c>
      <c r="V36" s="208" t="s">
        <v>50</v>
      </c>
      <c r="W36" s="208" t="s">
        <v>65</v>
      </c>
      <c r="X36" s="220" t="s">
        <v>191</v>
      </c>
      <c r="Y36" s="123">
        <v>2</v>
      </c>
      <c r="Z36" s="124" t="s">
        <v>47</v>
      </c>
      <c r="AA36" s="124" t="s">
        <v>190</v>
      </c>
      <c r="AB36" s="124" t="s">
        <v>36</v>
      </c>
      <c r="AC36" s="221" t="s">
        <v>2</v>
      </c>
    </row>
    <row r="37" spans="1:29">
      <c r="A37" s="3" t="s">
        <v>1366</v>
      </c>
      <c r="B37" s="37" t="s">
        <v>9</v>
      </c>
      <c r="C37" s="37" t="s">
        <v>198</v>
      </c>
      <c r="D37" s="178">
        <f t="shared" si="0"/>
        <v>0</v>
      </c>
      <c r="E37" s="179">
        <f t="shared" si="1"/>
        <v>0</v>
      </c>
      <c r="F37" s="38" t="s">
        <v>32</v>
      </c>
      <c r="G37" s="97"/>
      <c r="H37" s="37" t="s">
        <v>46</v>
      </c>
      <c r="I37" s="170" t="s">
        <v>47</v>
      </c>
      <c r="J37" s="170" t="s">
        <v>194</v>
      </c>
      <c r="K37" s="170" t="s">
        <v>49</v>
      </c>
      <c r="L37" s="39"/>
      <c r="M37" s="39" t="s">
        <v>44</v>
      </c>
      <c r="N37" s="146">
        <v>389</v>
      </c>
      <c r="O37" s="144">
        <v>313</v>
      </c>
      <c r="P37" s="40">
        <v>25</v>
      </c>
      <c r="Q37" s="41"/>
      <c r="R37" s="180">
        <f t="shared" si="2"/>
        <v>0</v>
      </c>
      <c r="S37" s="109" t="s">
        <v>1189</v>
      </c>
      <c r="T37" s="110">
        <f t="shared" si="4"/>
        <v>0</v>
      </c>
      <c r="U37" s="180">
        <f t="shared" si="3"/>
        <v>0</v>
      </c>
      <c r="V37" s="37" t="s">
        <v>50</v>
      </c>
      <c r="W37" s="37" t="s">
        <v>195</v>
      </c>
      <c r="X37" s="108" t="s">
        <v>196</v>
      </c>
      <c r="Y37" s="123">
        <v>2</v>
      </c>
      <c r="Z37" s="124" t="s">
        <v>47</v>
      </c>
      <c r="AA37" s="124" t="s">
        <v>194</v>
      </c>
      <c r="AB37" s="124" t="s">
        <v>49</v>
      </c>
      <c r="AC37" s="124" t="s">
        <v>2</v>
      </c>
    </row>
    <row r="38" spans="1:29" s="222" customFormat="1" hidden="1">
      <c r="A38" s="204">
        <v>0</v>
      </c>
      <c r="B38" s="139" t="s">
        <v>9</v>
      </c>
      <c r="C38" s="139" t="s">
        <v>1226</v>
      </c>
      <c r="D38" s="183">
        <f t="shared" si="0"/>
        <v>0</v>
      </c>
      <c r="E38" s="184">
        <f t="shared" si="1"/>
        <v>0</v>
      </c>
      <c r="F38" s="205"/>
      <c r="G38" s="194"/>
      <c r="H38" s="208" t="s">
        <v>46</v>
      </c>
      <c r="I38" s="209" t="s">
        <v>47</v>
      </c>
      <c r="J38" s="209" t="s">
        <v>1231</v>
      </c>
      <c r="K38" s="209" t="s">
        <v>200</v>
      </c>
      <c r="L38" s="195"/>
      <c r="M38" s="216" t="s">
        <v>38</v>
      </c>
      <c r="N38" s="217">
        <v>151</v>
      </c>
      <c r="O38" s="212">
        <v>149</v>
      </c>
      <c r="P38" s="218">
        <v>25</v>
      </c>
      <c r="Q38" s="214"/>
      <c r="R38" s="215">
        <f t="shared" si="2"/>
        <v>0</v>
      </c>
      <c r="S38" s="109" t="s">
        <v>1189</v>
      </c>
      <c r="T38" s="110">
        <f t="shared" si="4"/>
        <v>0</v>
      </c>
      <c r="U38" s="180">
        <f t="shared" si="3"/>
        <v>0</v>
      </c>
      <c r="V38" s="208" t="s">
        <v>64</v>
      </c>
      <c r="W38" s="208" t="s">
        <v>58</v>
      </c>
      <c r="X38" s="220" t="s">
        <v>201</v>
      </c>
      <c r="Y38" s="123">
        <v>2</v>
      </c>
      <c r="Z38" s="124" t="s">
        <v>47</v>
      </c>
      <c r="AA38" s="124" t="s">
        <v>203</v>
      </c>
      <c r="AB38" s="124" t="s">
        <v>200</v>
      </c>
      <c r="AC38" s="221" t="s">
        <v>2</v>
      </c>
    </row>
    <row r="39" spans="1:29" s="127" customFormat="1">
      <c r="A39" s="182">
        <v>46</v>
      </c>
      <c r="B39" s="37" t="s">
        <v>9</v>
      </c>
      <c r="C39" s="139" t="s">
        <v>208</v>
      </c>
      <c r="D39" s="183">
        <f t="shared" si="0"/>
        <v>0</v>
      </c>
      <c r="E39" s="184">
        <f t="shared" si="1"/>
        <v>0</v>
      </c>
      <c r="F39" s="131" t="s">
        <v>32</v>
      </c>
      <c r="G39" s="97"/>
      <c r="H39" s="133" t="s">
        <v>46</v>
      </c>
      <c r="I39" s="169" t="s">
        <v>47</v>
      </c>
      <c r="J39" s="169" t="s">
        <v>206</v>
      </c>
      <c r="K39" s="169" t="s">
        <v>54</v>
      </c>
      <c r="L39" s="195"/>
      <c r="M39" s="134" t="s">
        <v>44</v>
      </c>
      <c r="N39" s="145">
        <v>421</v>
      </c>
      <c r="O39" s="144">
        <v>337</v>
      </c>
      <c r="P39" s="137">
        <v>25</v>
      </c>
      <c r="Q39" s="41"/>
      <c r="R39" s="180">
        <f t="shared" si="2"/>
        <v>0</v>
      </c>
      <c r="S39" s="109" t="s">
        <v>1189</v>
      </c>
      <c r="T39" s="110">
        <f t="shared" si="4"/>
        <v>0</v>
      </c>
      <c r="U39" s="180">
        <f t="shared" si="3"/>
        <v>0</v>
      </c>
      <c r="V39" s="133" t="s">
        <v>69</v>
      </c>
      <c r="W39" s="133" t="s">
        <v>164</v>
      </c>
      <c r="X39" s="136" t="s">
        <v>207</v>
      </c>
      <c r="Y39" s="123">
        <v>2</v>
      </c>
      <c r="Z39" s="124" t="s">
        <v>47</v>
      </c>
      <c r="AA39" s="124" t="s">
        <v>206</v>
      </c>
      <c r="AB39" s="124" t="s">
        <v>54</v>
      </c>
      <c r="AC39" s="128" t="s">
        <v>2</v>
      </c>
    </row>
    <row r="40" spans="1:29" s="222" customFormat="1" hidden="1">
      <c r="A40" s="204">
        <v>0</v>
      </c>
      <c r="B40" s="37" t="s">
        <v>9</v>
      </c>
      <c r="C40" s="139" t="s">
        <v>213</v>
      </c>
      <c r="D40" s="183">
        <f t="shared" si="0"/>
        <v>0</v>
      </c>
      <c r="E40" s="184">
        <f t="shared" si="1"/>
        <v>0</v>
      </c>
      <c r="F40" s="205" t="s">
        <v>32</v>
      </c>
      <c r="G40" s="97"/>
      <c r="H40" s="208" t="s">
        <v>46</v>
      </c>
      <c r="I40" s="209" t="s">
        <v>47</v>
      </c>
      <c r="J40" s="209" t="s">
        <v>1232</v>
      </c>
      <c r="K40" s="209" t="s">
        <v>36</v>
      </c>
      <c r="L40" s="140"/>
      <c r="M40" s="216" t="s">
        <v>38</v>
      </c>
      <c r="N40" s="217">
        <v>339</v>
      </c>
      <c r="O40" s="212">
        <v>303</v>
      </c>
      <c r="P40" s="218">
        <v>25</v>
      </c>
      <c r="Q40" s="214"/>
      <c r="R40" s="215">
        <f t="shared" si="2"/>
        <v>0</v>
      </c>
      <c r="S40" s="109" t="s">
        <v>1189</v>
      </c>
      <c r="T40" s="117">
        <f t="shared" si="4"/>
        <v>0</v>
      </c>
      <c r="U40" s="180">
        <f t="shared" si="3"/>
        <v>0</v>
      </c>
      <c r="V40" s="208" t="s">
        <v>69</v>
      </c>
      <c r="W40" s="208" t="s">
        <v>87</v>
      </c>
      <c r="X40" s="220" t="s">
        <v>214</v>
      </c>
      <c r="Y40" s="123">
        <v>2</v>
      </c>
      <c r="Z40" s="124" t="s">
        <v>47</v>
      </c>
      <c r="AA40" s="124" t="s">
        <v>1043</v>
      </c>
      <c r="AB40" s="124" t="s">
        <v>36</v>
      </c>
      <c r="AC40" s="221" t="s">
        <v>2</v>
      </c>
    </row>
    <row r="41" spans="1:29" s="222" customFormat="1" hidden="1">
      <c r="A41" s="204">
        <v>0</v>
      </c>
      <c r="B41" s="139" t="s">
        <v>9</v>
      </c>
      <c r="C41" s="139" t="s">
        <v>31</v>
      </c>
      <c r="D41" s="183">
        <f t="shared" si="0"/>
        <v>0</v>
      </c>
      <c r="E41" s="184">
        <f t="shared" si="1"/>
        <v>0</v>
      </c>
      <c r="F41" s="205" t="s">
        <v>32</v>
      </c>
      <c r="G41" s="194"/>
      <c r="H41" s="206" t="s">
        <v>33</v>
      </c>
      <c r="I41" s="206" t="s">
        <v>34</v>
      </c>
      <c r="J41" s="206" t="s">
        <v>35</v>
      </c>
      <c r="K41" s="206" t="s">
        <v>36</v>
      </c>
      <c r="L41" s="140"/>
      <c r="M41" s="210" t="s">
        <v>38</v>
      </c>
      <c r="N41" s="224">
        <v>211</v>
      </c>
      <c r="O41" s="225"/>
      <c r="P41" s="213">
        <v>25</v>
      </c>
      <c r="Q41" s="214"/>
      <c r="R41" s="215">
        <f t="shared" si="2"/>
        <v>0</v>
      </c>
      <c r="S41" s="109" t="s">
        <v>1189</v>
      </c>
      <c r="T41" s="110">
        <f t="shared" si="4"/>
        <v>0</v>
      </c>
      <c r="U41" s="185">
        <f t="shared" si="3"/>
        <v>0</v>
      </c>
      <c r="V41" s="206" t="s">
        <v>39</v>
      </c>
      <c r="W41" s="206" t="s">
        <v>40</v>
      </c>
      <c r="X41" s="219" t="s">
        <v>41</v>
      </c>
      <c r="Y41" s="123">
        <v>2</v>
      </c>
      <c r="Z41" s="124" t="s">
        <v>34</v>
      </c>
      <c r="AA41" s="124" t="s">
        <v>35</v>
      </c>
      <c r="AB41" s="124" t="s">
        <v>36</v>
      </c>
      <c r="AC41" s="221" t="s">
        <v>2</v>
      </c>
    </row>
    <row r="42" spans="1:29" s="222" customFormat="1" hidden="1">
      <c r="A42" s="204">
        <v>0</v>
      </c>
      <c r="B42" s="37" t="s">
        <v>9</v>
      </c>
      <c r="C42" s="139" t="s">
        <v>45</v>
      </c>
      <c r="D42" s="183">
        <f t="shared" ref="D42:D74" si="5">Q42</f>
        <v>0</v>
      </c>
      <c r="E42" s="184">
        <f t="shared" ref="E42:E74" si="6">R42</f>
        <v>0</v>
      </c>
      <c r="F42" s="205" t="s">
        <v>32</v>
      </c>
      <c r="G42" s="97"/>
      <c r="H42" s="206" t="s">
        <v>46</v>
      </c>
      <c r="I42" s="206" t="s">
        <v>47</v>
      </c>
      <c r="J42" s="206" t="s">
        <v>48</v>
      </c>
      <c r="K42" s="206" t="s">
        <v>49</v>
      </c>
      <c r="L42" s="140"/>
      <c r="M42" s="210" t="s">
        <v>44</v>
      </c>
      <c r="N42" s="224">
        <v>411</v>
      </c>
      <c r="O42" s="225"/>
      <c r="P42" s="213">
        <v>25</v>
      </c>
      <c r="Q42" s="214"/>
      <c r="R42" s="215">
        <f t="shared" ref="R42:R74" si="7">IF(O42&lt;&gt;"",Q42*O42,N42*Q42)</f>
        <v>0</v>
      </c>
      <c r="S42" s="109" t="s">
        <v>1189</v>
      </c>
      <c r="T42" s="110">
        <f t="shared" ref="T42:T74" si="8">Q42/200</f>
        <v>0</v>
      </c>
      <c r="U42" s="180">
        <f t="shared" ref="U42:U74" si="9">IF(SUM($R$21:$R$5051)&gt;=100000,IF(O42&lt;&gt;"",R42,R42*0.95),R42)</f>
        <v>0</v>
      </c>
      <c r="V42" s="206" t="s">
        <v>50</v>
      </c>
      <c r="W42" s="206" t="s">
        <v>51</v>
      </c>
      <c r="X42" s="219" t="s">
        <v>52</v>
      </c>
      <c r="Y42" s="123">
        <v>2</v>
      </c>
      <c r="Z42" s="124" t="s">
        <v>47</v>
      </c>
      <c r="AA42" s="124" t="s">
        <v>48</v>
      </c>
      <c r="AB42" s="124" t="s">
        <v>49</v>
      </c>
      <c r="AC42" s="221" t="s">
        <v>2</v>
      </c>
    </row>
    <row r="43" spans="1:29" s="222" customFormat="1" hidden="1">
      <c r="A43" s="204">
        <v>0</v>
      </c>
      <c r="B43" s="37" t="s">
        <v>9</v>
      </c>
      <c r="C43" s="139" t="s">
        <v>53</v>
      </c>
      <c r="D43" s="183">
        <f t="shared" si="5"/>
        <v>0</v>
      </c>
      <c r="E43" s="184">
        <f t="shared" si="6"/>
        <v>0</v>
      </c>
      <c r="F43" s="205" t="s">
        <v>32</v>
      </c>
      <c r="G43" s="97"/>
      <c r="H43" s="206" t="s">
        <v>46</v>
      </c>
      <c r="I43" s="206" t="s">
        <v>47</v>
      </c>
      <c r="J43" s="206" t="s">
        <v>48</v>
      </c>
      <c r="K43" s="206" t="s">
        <v>54</v>
      </c>
      <c r="L43" s="39"/>
      <c r="M43" s="210" t="s">
        <v>55</v>
      </c>
      <c r="N43" s="224">
        <v>411</v>
      </c>
      <c r="O43" s="225"/>
      <c r="P43" s="213">
        <v>25</v>
      </c>
      <c r="Q43" s="214"/>
      <c r="R43" s="215">
        <f t="shared" si="7"/>
        <v>0</v>
      </c>
      <c r="S43" s="109" t="s">
        <v>1189</v>
      </c>
      <c r="T43" s="110">
        <f t="shared" si="8"/>
        <v>0</v>
      </c>
      <c r="U43" s="180">
        <f t="shared" si="9"/>
        <v>0</v>
      </c>
      <c r="V43" s="206" t="s">
        <v>50</v>
      </c>
      <c r="W43" s="206" t="s">
        <v>51</v>
      </c>
      <c r="X43" s="219" t="s">
        <v>52</v>
      </c>
      <c r="Y43" s="123">
        <v>2</v>
      </c>
      <c r="Z43" s="124" t="s">
        <v>47</v>
      </c>
      <c r="AA43" s="124" t="s">
        <v>48</v>
      </c>
      <c r="AB43" s="124" t="s">
        <v>54</v>
      </c>
      <c r="AC43" s="221" t="s">
        <v>2</v>
      </c>
    </row>
    <row r="44" spans="1:29" s="222" customFormat="1" hidden="1">
      <c r="A44" s="204">
        <v>0</v>
      </c>
      <c r="B44" s="139" t="s">
        <v>9</v>
      </c>
      <c r="C44" s="139" t="s">
        <v>60</v>
      </c>
      <c r="D44" s="183">
        <f t="shared" si="5"/>
        <v>0</v>
      </c>
      <c r="E44" s="184">
        <f t="shared" si="6"/>
        <v>0</v>
      </c>
      <c r="F44" s="223" t="s">
        <v>32</v>
      </c>
      <c r="G44" s="196"/>
      <c r="H44" s="206" t="s">
        <v>46</v>
      </c>
      <c r="I44" s="206" t="s">
        <v>47</v>
      </c>
      <c r="J44" s="206" t="s">
        <v>61</v>
      </c>
      <c r="K44" s="206" t="s">
        <v>54</v>
      </c>
      <c r="L44" s="140"/>
      <c r="M44" s="210" t="s">
        <v>44</v>
      </c>
      <c r="N44" s="224">
        <v>525</v>
      </c>
      <c r="O44" s="225"/>
      <c r="P44" s="213">
        <v>25</v>
      </c>
      <c r="Q44" s="214"/>
      <c r="R44" s="215">
        <f t="shared" si="7"/>
        <v>0</v>
      </c>
      <c r="S44" s="109" t="s">
        <v>1189</v>
      </c>
      <c r="T44" s="110">
        <f t="shared" si="8"/>
        <v>0</v>
      </c>
      <c r="U44" s="185">
        <f t="shared" si="9"/>
        <v>0</v>
      </c>
      <c r="V44" s="206"/>
      <c r="W44" s="206"/>
      <c r="X44" s="219"/>
      <c r="Y44" s="123">
        <v>2</v>
      </c>
      <c r="Z44" s="124" t="s">
        <v>47</v>
      </c>
      <c r="AA44" s="124" t="s">
        <v>61</v>
      </c>
      <c r="AB44" s="124" t="s">
        <v>54</v>
      </c>
      <c r="AC44" s="221" t="s">
        <v>2</v>
      </c>
    </row>
    <row r="45" spans="1:29" s="222" customFormat="1" hidden="1">
      <c r="A45" s="204">
        <v>0</v>
      </c>
      <c r="B45" s="139" t="s">
        <v>9</v>
      </c>
      <c r="C45" s="139" t="s">
        <v>1210</v>
      </c>
      <c r="D45" s="183">
        <f t="shared" si="5"/>
        <v>0</v>
      </c>
      <c r="E45" s="184">
        <f t="shared" si="6"/>
        <v>0</v>
      </c>
      <c r="F45" s="223"/>
      <c r="G45" s="196"/>
      <c r="H45" s="206" t="s">
        <v>46</v>
      </c>
      <c r="I45" s="206" t="s">
        <v>47</v>
      </c>
      <c r="J45" s="206" t="s">
        <v>1208</v>
      </c>
      <c r="K45" s="206" t="s">
        <v>49</v>
      </c>
      <c r="L45" s="140"/>
      <c r="M45" s="210" t="s">
        <v>44</v>
      </c>
      <c r="N45" s="224">
        <v>597</v>
      </c>
      <c r="O45" s="225"/>
      <c r="P45" s="213">
        <v>25</v>
      </c>
      <c r="Q45" s="214"/>
      <c r="R45" s="215">
        <f t="shared" si="7"/>
        <v>0</v>
      </c>
      <c r="S45" s="109" t="s">
        <v>1189</v>
      </c>
      <c r="T45" s="110">
        <f t="shared" si="8"/>
        <v>0</v>
      </c>
      <c r="U45" s="185">
        <f t="shared" si="9"/>
        <v>0</v>
      </c>
      <c r="V45" s="206"/>
      <c r="W45" s="206"/>
      <c r="X45" s="219"/>
      <c r="Y45" s="123">
        <v>2</v>
      </c>
      <c r="Z45" s="124" t="s">
        <v>47</v>
      </c>
      <c r="AA45" s="124" t="s">
        <v>1208</v>
      </c>
      <c r="AB45" s="124" t="s">
        <v>49</v>
      </c>
      <c r="AC45" s="221" t="s">
        <v>2</v>
      </c>
    </row>
    <row r="46" spans="1:29" s="222" customFormat="1" hidden="1">
      <c r="A46" s="204">
        <v>0</v>
      </c>
      <c r="B46" s="37" t="s">
        <v>9</v>
      </c>
      <c r="C46" s="139" t="s">
        <v>62</v>
      </c>
      <c r="D46" s="183">
        <f t="shared" si="5"/>
        <v>0</v>
      </c>
      <c r="E46" s="184">
        <f t="shared" si="6"/>
        <v>0</v>
      </c>
      <c r="F46" s="205" t="s">
        <v>32</v>
      </c>
      <c r="G46" s="97"/>
      <c r="H46" s="206" t="s">
        <v>46</v>
      </c>
      <c r="I46" s="206" t="s">
        <v>47</v>
      </c>
      <c r="J46" s="206" t="s">
        <v>63</v>
      </c>
      <c r="K46" s="206" t="s">
        <v>54</v>
      </c>
      <c r="L46" s="39"/>
      <c r="M46" s="210" t="s">
        <v>55</v>
      </c>
      <c r="N46" s="224">
        <v>363</v>
      </c>
      <c r="O46" s="225"/>
      <c r="P46" s="213">
        <v>25</v>
      </c>
      <c r="Q46" s="214"/>
      <c r="R46" s="215">
        <f t="shared" si="7"/>
        <v>0</v>
      </c>
      <c r="S46" s="109" t="s">
        <v>1189</v>
      </c>
      <c r="T46" s="110">
        <f t="shared" si="8"/>
        <v>0</v>
      </c>
      <c r="U46" s="180">
        <f t="shared" si="9"/>
        <v>0</v>
      </c>
      <c r="V46" s="206" t="s">
        <v>64</v>
      </c>
      <c r="W46" s="206" t="s">
        <v>65</v>
      </c>
      <c r="X46" s="219" t="s">
        <v>66</v>
      </c>
      <c r="Y46" s="123">
        <v>2</v>
      </c>
      <c r="Z46" s="124" t="s">
        <v>47</v>
      </c>
      <c r="AA46" s="124" t="s">
        <v>63</v>
      </c>
      <c r="AB46" s="124" t="s">
        <v>54</v>
      </c>
      <c r="AC46" s="221" t="s">
        <v>2</v>
      </c>
    </row>
    <row r="47" spans="1:29" s="222" customFormat="1" hidden="1">
      <c r="A47" s="204">
        <v>0</v>
      </c>
      <c r="B47" s="37" t="s">
        <v>9</v>
      </c>
      <c r="C47" s="37" t="s">
        <v>1367</v>
      </c>
      <c r="D47" s="178">
        <f t="shared" ref="D47" si="10">Q47</f>
        <v>0</v>
      </c>
      <c r="E47" s="179">
        <f t="shared" ref="E47" si="11">R47</f>
        <v>0</v>
      </c>
      <c r="F47" s="205" t="s">
        <v>32</v>
      </c>
      <c r="G47" s="97"/>
      <c r="H47" s="206" t="s">
        <v>46</v>
      </c>
      <c r="I47" s="206" t="s">
        <v>47</v>
      </c>
      <c r="J47" s="206" t="s">
        <v>68</v>
      </c>
      <c r="K47" s="206" t="s">
        <v>36</v>
      </c>
      <c r="L47" s="39"/>
      <c r="M47" s="210" t="s">
        <v>38</v>
      </c>
      <c r="N47" s="224">
        <v>329</v>
      </c>
      <c r="O47" s="225"/>
      <c r="P47" s="213">
        <v>25</v>
      </c>
      <c r="Q47" s="214"/>
      <c r="R47" s="215">
        <f t="shared" ref="R47" si="12">IF(O47&lt;&gt;"",Q47*O47,N47*Q47)</f>
        <v>0</v>
      </c>
      <c r="S47" s="109" t="s">
        <v>1189</v>
      </c>
      <c r="T47" s="110">
        <f t="shared" ref="T47" si="13">Q47/200</f>
        <v>0</v>
      </c>
      <c r="U47" s="180">
        <f t="shared" ref="U47" si="14">IF(SUM($R$21:$R$5051)&gt;=100000,IF(O47&lt;&gt;"",R47,R47*0.95),R47)</f>
        <v>0</v>
      </c>
      <c r="V47" s="206" t="s">
        <v>69</v>
      </c>
      <c r="W47" s="206" t="s">
        <v>70</v>
      </c>
      <c r="X47" s="219" t="s">
        <v>71</v>
      </c>
      <c r="Y47" s="123">
        <v>2</v>
      </c>
      <c r="Z47" s="124" t="s">
        <v>47</v>
      </c>
      <c r="AA47" s="124" t="s">
        <v>68</v>
      </c>
      <c r="AB47" s="124" t="s">
        <v>74</v>
      </c>
      <c r="AC47" s="221" t="s">
        <v>2</v>
      </c>
    </row>
    <row r="48" spans="1:29" s="222" customFormat="1" hidden="1">
      <c r="A48" s="204">
        <v>0</v>
      </c>
      <c r="B48" s="139" t="s">
        <v>9</v>
      </c>
      <c r="C48" s="139" t="s">
        <v>72</v>
      </c>
      <c r="D48" s="183">
        <f t="shared" si="5"/>
        <v>0</v>
      </c>
      <c r="E48" s="184">
        <f t="shared" si="6"/>
        <v>0</v>
      </c>
      <c r="F48" s="205"/>
      <c r="G48" s="194"/>
      <c r="H48" s="206" t="s">
        <v>46</v>
      </c>
      <c r="I48" s="206" t="s">
        <v>47</v>
      </c>
      <c r="J48" s="206" t="s">
        <v>68</v>
      </c>
      <c r="K48" s="206" t="s">
        <v>49</v>
      </c>
      <c r="L48" s="140"/>
      <c r="M48" s="210" t="s">
        <v>44</v>
      </c>
      <c r="N48" s="224">
        <v>431</v>
      </c>
      <c r="O48" s="225"/>
      <c r="P48" s="213">
        <v>25</v>
      </c>
      <c r="Q48" s="214"/>
      <c r="R48" s="215">
        <f t="shared" si="7"/>
        <v>0</v>
      </c>
      <c r="S48" s="109" t="s">
        <v>1189</v>
      </c>
      <c r="T48" s="110">
        <f t="shared" si="8"/>
        <v>0</v>
      </c>
      <c r="U48" s="185">
        <f t="shared" si="9"/>
        <v>0</v>
      </c>
      <c r="V48" s="206" t="s">
        <v>69</v>
      </c>
      <c r="W48" s="206" t="s">
        <v>70</v>
      </c>
      <c r="X48" s="219" t="s">
        <v>71</v>
      </c>
      <c r="Y48" s="123">
        <v>2</v>
      </c>
      <c r="Z48" s="124" t="s">
        <v>47</v>
      </c>
      <c r="AA48" s="124" t="s">
        <v>68</v>
      </c>
      <c r="AB48" s="124" t="s">
        <v>49</v>
      </c>
      <c r="AC48" s="221" t="s">
        <v>2</v>
      </c>
    </row>
    <row r="49" spans="1:29" s="222" customFormat="1" hidden="1">
      <c r="A49" s="204">
        <v>0</v>
      </c>
      <c r="B49" s="139" t="s">
        <v>9</v>
      </c>
      <c r="C49" s="139" t="s">
        <v>73</v>
      </c>
      <c r="D49" s="183">
        <f t="shared" si="5"/>
        <v>0</v>
      </c>
      <c r="E49" s="184">
        <f t="shared" si="6"/>
        <v>0</v>
      </c>
      <c r="F49" s="205" t="s">
        <v>32</v>
      </c>
      <c r="G49" s="194"/>
      <c r="H49" s="206" t="s">
        <v>46</v>
      </c>
      <c r="I49" s="206" t="s">
        <v>47</v>
      </c>
      <c r="J49" s="206" t="s">
        <v>68</v>
      </c>
      <c r="K49" s="206" t="s">
        <v>74</v>
      </c>
      <c r="L49" s="140"/>
      <c r="M49" s="210" t="s">
        <v>44</v>
      </c>
      <c r="N49" s="224">
        <v>1275</v>
      </c>
      <c r="O49" s="225"/>
      <c r="P49" s="213">
        <v>10</v>
      </c>
      <c r="Q49" s="214"/>
      <c r="R49" s="215">
        <f t="shared" si="7"/>
        <v>0</v>
      </c>
      <c r="S49" s="109" t="s">
        <v>1189</v>
      </c>
      <c r="T49" s="110">
        <f t="shared" si="8"/>
        <v>0</v>
      </c>
      <c r="U49" s="185">
        <f t="shared" si="9"/>
        <v>0</v>
      </c>
      <c r="V49" s="206" t="s">
        <v>69</v>
      </c>
      <c r="W49" s="206" t="s">
        <v>70</v>
      </c>
      <c r="X49" s="219" t="s">
        <v>71</v>
      </c>
      <c r="Y49" s="123">
        <v>2</v>
      </c>
      <c r="Z49" s="124" t="s">
        <v>47</v>
      </c>
      <c r="AA49" s="124" t="s">
        <v>68</v>
      </c>
      <c r="AB49" s="124" t="s">
        <v>74</v>
      </c>
      <c r="AC49" s="221" t="s">
        <v>2</v>
      </c>
    </row>
    <row r="50" spans="1:29" s="222" customFormat="1" hidden="1">
      <c r="A50" s="204">
        <v>0</v>
      </c>
      <c r="B50" s="139" t="s">
        <v>9</v>
      </c>
      <c r="C50" s="139" t="s">
        <v>75</v>
      </c>
      <c r="D50" s="183">
        <f t="shared" si="5"/>
        <v>0</v>
      </c>
      <c r="E50" s="184">
        <f t="shared" si="6"/>
        <v>0</v>
      </c>
      <c r="F50" s="205"/>
      <c r="G50" s="194"/>
      <c r="H50" s="206" t="s">
        <v>46</v>
      </c>
      <c r="I50" s="206" t="s">
        <v>47</v>
      </c>
      <c r="J50" s="206" t="s">
        <v>76</v>
      </c>
      <c r="K50" s="206" t="s">
        <v>77</v>
      </c>
      <c r="L50" s="140"/>
      <c r="M50" s="210" t="s">
        <v>38</v>
      </c>
      <c r="N50" s="224">
        <v>401</v>
      </c>
      <c r="O50" s="225"/>
      <c r="P50" s="213">
        <v>25</v>
      </c>
      <c r="Q50" s="214"/>
      <c r="R50" s="215">
        <f t="shared" si="7"/>
        <v>0</v>
      </c>
      <c r="S50" s="109" t="s">
        <v>1189</v>
      </c>
      <c r="T50" s="110">
        <f t="shared" si="8"/>
        <v>0</v>
      </c>
      <c r="U50" s="185">
        <f t="shared" si="9"/>
        <v>0</v>
      </c>
      <c r="V50" s="206" t="s">
        <v>69</v>
      </c>
      <c r="W50" s="206" t="s">
        <v>78</v>
      </c>
      <c r="X50" s="219" t="s">
        <v>79</v>
      </c>
      <c r="Y50" s="123">
        <v>2</v>
      </c>
      <c r="Z50" s="124" t="s">
        <v>47</v>
      </c>
      <c r="AA50" s="124" t="s">
        <v>76</v>
      </c>
      <c r="AB50" s="124" t="s">
        <v>77</v>
      </c>
      <c r="AC50" s="221" t="s">
        <v>2</v>
      </c>
    </row>
    <row r="51" spans="1:29" s="222" customFormat="1" hidden="1">
      <c r="A51" s="204">
        <v>0</v>
      </c>
      <c r="B51" s="37" t="s">
        <v>9</v>
      </c>
      <c r="C51" s="139" t="s">
        <v>1334</v>
      </c>
      <c r="D51" s="183">
        <f t="shared" si="5"/>
        <v>0</v>
      </c>
      <c r="E51" s="184">
        <f t="shared" si="6"/>
        <v>0</v>
      </c>
      <c r="F51" s="205"/>
      <c r="G51" s="97"/>
      <c r="H51" s="206" t="s">
        <v>46</v>
      </c>
      <c r="I51" s="206" t="s">
        <v>47</v>
      </c>
      <c r="J51" s="206" t="s">
        <v>76</v>
      </c>
      <c r="K51" s="206" t="s">
        <v>54</v>
      </c>
      <c r="L51" s="140"/>
      <c r="M51" s="210" t="s">
        <v>38</v>
      </c>
      <c r="N51" s="224">
        <v>364</v>
      </c>
      <c r="O51" s="225"/>
      <c r="P51" s="213">
        <v>25</v>
      </c>
      <c r="Q51" s="214"/>
      <c r="R51" s="215">
        <f t="shared" si="7"/>
        <v>0</v>
      </c>
      <c r="S51" s="109" t="s">
        <v>1189</v>
      </c>
      <c r="T51" s="110">
        <f t="shared" si="8"/>
        <v>0</v>
      </c>
      <c r="U51" s="180">
        <f t="shared" si="9"/>
        <v>0</v>
      </c>
      <c r="V51" s="206"/>
      <c r="W51" s="206"/>
      <c r="X51" s="219"/>
      <c r="Y51" s="123">
        <v>2</v>
      </c>
      <c r="Z51" s="124" t="s">
        <v>47</v>
      </c>
      <c r="AA51" s="124" t="s">
        <v>76</v>
      </c>
      <c r="AB51" s="124" t="s">
        <v>54</v>
      </c>
      <c r="AC51" s="221" t="s">
        <v>2</v>
      </c>
    </row>
    <row r="52" spans="1:29" s="222" customFormat="1" hidden="1">
      <c r="A52" s="204">
        <v>0</v>
      </c>
      <c r="B52" s="139" t="s">
        <v>9</v>
      </c>
      <c r="C52" s="139" t="s">
        <v>1147</v>
      </c>
      <c r="D52" s="183">
        <f t="shared" si="5"/>
        <v>0</v>
      </c>
      <c r="E52" s="184">
        <f t="shared" si="6"/>
        <v>0</v>
      </c>
      <c r="F52" s="205"/>
      <c r="G52" s="194"/>
      <c r="H52" s="206" t="s">
        <v>46</v>
      </c>
      <c r="I52" s="206" t="s">
        <v>47</v>
      </c>
      <c r="J52" s="206" t="s">
        <v>1012</v>
      </c>
      <c r="K52" s="206" t="s">
        <v>77</v>
      </c>
      <c r="L52" s="140"/>
      <c r="M52" s="210" t="s">
        <v>38</v>
      </c>
      <c r="N52" s="224">
        <v>441</v>
      </c>
      <c r="O52" s="225"/>
      <c r="P52" s="213">
        <v>25</v>
      </c>
      <c r="Q52" s="214"/>
      <c r="R52" s="215">
        <f t="shared" si="7"/>
        <v>0</v>
      </c>
      <c r="S52" s="109" t="s">
        <v>1189</v>
      </c>
      <c r="T52" s="117">
        <f t="shared" si="8"/>
        <v>0</v>
      </c>
      <c r="U52" s="180">
        <f t="shared" si="9"/>
        <v>0</v>
      </c>
      <c r="V52" s="206"/>
      <c r="W52" s="206"/>
      <c r="X52" s="219"/>
      <c r="Y52" s="123">
        <v>2</v>
      </c>
      <c r="Z52" s="124" t="s">
        <v>47</v>
      </c>
      <c r="AA52" s="124" t="s">
        <v>1012</v>
      </c>
      <c r="AB52" s="124" t="s">
        <v>77</v>
      </c>
      <c r="AC52" s="221" t="s">
        <v>2</v>
      </c>
    </row>
    <row r="53" spans="1:29" s="222" customFormat="1" hidden="1">
      <c r="A53" s="204">
        <v>0</v>
      </c>
      <c r="B53" s="37" t="s">
        <v>9</v>
      </c>
      <c r="C53" s="139" t="s">
        <v>80</v>
      </c>
      <c r="D53" s="183">
        <f t="shared" si="5"/>
        <v>0</v>
      </c>
      <c r="E53" s="184">
        <f t="shared" si="6"/>
        <v>0</v>
      </c>
      <c r="F53" s="205" t="s">
        <v>32</v>
      </c>
      <c r="G53" s="97"/>
      <c r="H53" s="206" t="s">
        <v>46</v>
      </c>
      <c r="I53" s="206" t="s">
        <v>47</v>
      </c>
      <c r="J53" s="206" t="s">
        <v>81</v>
      </c>
      <c r="K53" s="206" t="s">
        <v>36</v>
      </c>
      <c r="L53" s="39"/>
      <c r="M53" s="210" t="s">
        <v>38</v>
      </c>
      <c r="N53" s="224">
        <v>193</v>
      </c>
      <c r="O53" s="225"/>
      <c r="P53" s="213">
        <v>25</v>
      </c>
      <c r="Q53" s="214"/>
      <c r="R53" s="215">
        <f t="shared" si="7"/>
        <v>0</v>
      </c>
      <c r="S53" s="109" t="s">
        <v>1189</v>
      </c>
      <c r="T53" s="110">
        <f t="shared" si="8"/>
        <v>0</v>
      </c>
      <c r="U53" s="180">
        <f t="shared" si="9"/>
        <v>0</v>
      </c>
      <c r="V53" s="206" t="s">
        <v>82</v>
      </c>
      <c r="W53" s="206" t="s">
        <v>83</v>
      </c>
      <c r="X53" s="219" t="s">
        <v>84</v>
      </c>
      <c r="Y53" s="123">
        <v>2</v>
      </c>
      <c r="Z53" s="124" t="s">
        <v>47</v>
      </c>
      <c r="AA53" s="124" t="s">
        <v>81</v>
      </c>
      <c r="AB53" s="124" t="s">
        <v>36</v>
      </c>
      <c r="AC53" s="221" t="s">
        <v>2</v>
      </c>
    </row>
    <row r="54" spans="1:29" s="222" customFormat="1" hidden="1">
      <c r="A54" s="204">
        <v>0</v>
      </c>
      <c r="B54" s="139" t="s">
        <v>9</v>
      </c>
      <c r="C54" s="139" t="s">
        <v>1148</v>
      </c>
      <c r="D54" s="183">
        <f t="shared" si="5"/>
        <v>0</v>
      </c>
      <c r="E54" s="184">
        <f t="shared" si="6"/>
        <v>0</v>
      </c>
      <c r="F54" s="205" t="s">
        <v>32</v>
      </c>
      <c r="G54" s="194"/>
      <c r="H54" s="206" t="s">
        <v>46</v>
      </c>
      <c r="I54" s="206" t="s">
        <v>47</v>
      </c>
      <c r="J54" s="206" t="s">
        <v>81</v>
      </c>
      <c r="K54" s="206" t="s">
        <v>77</v>
      </c>
      <c r="L54" s="140"/>
      <c r="M54" s="210" t="s">
        <v>38</v>
      </c>
      <c r="N54" s="224">
        <v>205</v>
      </c>
      <c r="O54" s="225"/>
      <c r="P54" s="213">
        <v>25</v>
      </c>
      <c r="Q54" s="214"/>
      <c r="R54" s="215">
        <f t="shared" si="7"/>
        <v>0</v>
      </c>
      <c r="S54" s="109" t="s">
        <v>1189</v>
      </c>
      <c r="T54" s="117">
        <f t="shared" si="8"/>
        <v>0</v>
      </c>
      <c r="U54" s="185">
        <f t="shared" si="9"/>
        <v>0</v>
      </c>
      <c r="V54" s="206" t="s">
        <v>82</v>
      </c>
      <c r="W54" s="206" t="s">
        <v>83</v>
      </c>
      <c r="X54" s="219" t="s">
        <v>84</v>
      </c>
      <c r="Y54" s="123">
        <v>2</v>
      </c>
      <c r="Z54" s="124" t="s">
        <v>47</v>
      </c>
      <c r="AA54" s="124" t="s">
        <v>81</v>
      </c>
      <c r="AB54" s="124" t="s">
        <v>77</v>
      </c>
      <c r="AC54" s="221" t="s">
        <v>2</v>
      </c>
    </row>
    <row r="55" spans="1:29" s="222" customFormat="1" hidden="1">
      <c r="A55" s="204">
        <v>0</v>
      </c>
      <c r="B55" s="139" t="s">
        <v>9</v>
      </c>
      <c r="C55" s="139" t="s">
        <v>85</v>
      </c>
      <c r="D55" s="183">
        <f t="shared" si="5"/>
        <v>0</v>
      </c>
      <c r="E55" s="184">
        <f t="shared" si="6"/>
        <v>0</v>
      </c>
      <c r="F55" s="205" t="s">
        <v>32</v>
      </c>
      <c r="G55" s="194"/>
      <c r="H55" s="206" t="s">
        <v>46</v>
      </c>
      <c r="I55" s="206" t="s">
        <v>47</v>
      </c>
      <c r="J55" s="206" t="s">
        <v>86</v>
      </c>
      <c r="K55" s="206" t="s">
        <v>54</v>
      </c>
      <c r="L55" s="39"/>
      <c r="M55" s="210" t="s">
        <v>44</v>
      </c>
      <c r="N55" s="224">
        <v>451</v>
      </c>
      <c r="O55" s="225"/>
      <c r="P55" s="213">
        <v>25</v>
      </c>
      <c r="Q55" s="214"/>
      <c r="R55" s="215">
        <f t="shared" si="7"/>
        <v>0</v>
      </c>
      <c r="S55" s="109" t="s">
        <v>1189</v>
      </c>
      <c r="T55" s="110">
        <f t="shared" si="8"/>
        <v>0</v>
      </c>
      <c r="U55" s="185">
        <f t="shared" si="9"/>
        <v>0</v>
      </c>
      <c r="V55" s="206" t="s">
        <v>69</v>
      </c>
      <c r="W55" s="206" t="s">
        <v>87</v>
      </c>
      <c r="X55" s="219" t="s">
        <v>88</v>
      </c>
      <c r="Y55" s="123">
        <v>2</v>
      </c>
      <c r="Z55" s="124" t="s">
        <v>47</v>
      </c>
      <c r="AA55" s="124" t="s">
        <v>86</v>
      </c>
      <c r="AB55" s="124" t="s">
        <v>54</v>
      </c>
      <c r="AC55" s="221" t="s">
        <v>2</v>
      </c>
    </row>
    <row r="56" spans="1:29" s="222" customFormat="1" hidden="1">
      <c r="A56" s="204">
        <v>0</v>
      </c>
      <c r="B56" s="37" t="s">
        <v>9</v>
      </c>
      <c r="C56" s="139" t="s">
        <v>1335</v>
      </c>
      <c r="D56" s="183">
        <f t="shared" si="5"/>
        <v>0</v>
      </c>
      <c r="E56" s="184">
        <f t="shared" si="6"/>
        <v>0</v>
      </c>
      <c r="F56" s="205"/>
      <c r="G56" s="97"/>
      <c r="H56" s="206" t="s">
        <v>46</v>
      </c>
      <c r="I56" s="206" t="s">
        <v>47</v>
      </c>
      <c r="J56" s="206" t="s">
        <v>86</v>
      </c>
      <c r="K56" s="206" t="s">
        <v>54</v>
      </c>
      <c r="L56" s="140"/>
      <c r="M56" s="210" t="s">
        <v>38</v>
      </c>
      <c r="N56" s="224">
        <v>391</v>
      </c>
      <c r="O56" s="225"/>
      <c r="P56" s="213">
        <v>25</v>
      </c>
      <c r="Q56" s="214"/>
      <c r="R56" s="215">
        <f t="shared" si="7"/>
        <v>0</v>
      </c>
      <c r="S56" s="109" t="s">
        <v>1189</v>
      </c>
      <c r="T56" s="110">
        <f t="shared" si="8"/>
        <v>0</v>
      </c>
      <c r="U56" s="180">
        <f t="shared" si="9"/>
        <v>0</v>
      </c>
      <c r="V56" s="206"/>
      <c r="W56" s="206"/>
      <c r="X56" s="219"/>
      <c r="Y56" s="123">
        <v>2</v>
      </c>
      <c r="Z56" s="124" t="s">
        <v>47</v>
      </c>
      <c r="AA56" s="124" t="s">
        <v>86</v>
      </c>
      <c r="AB56" s="124" t="s">
        <v>54</v>
      </c>
      <c r="AC56" s="221" t="s">
        <v>2</v>
      </c>
    </row>
    <row r="57" spans="1:29" s="222" customFormat="1" hidden="1">
      <c r="A57" s="204">
        <v>0</v>
      </c>
      <c r="B57" s="37" t="s">
        <v>9</v>
      </c>
      <c r="C57" s="37" t="s">
        <v>89</v>
      </c>
      <c r="D57" s="187">
        <f t="shared" si="5"/>
        <v>0</v>
      </c>
      <c r="E57" s="188">
        <f t="shared" si="6"/>
        <v>0</v>
      </c>
      <c r="F57" s="205" t="s">
        <v>32</v>
      </c>
      <c r="G57" s="97"/>
      <c r="H57" s="206" t="s">
        <v>46</v>
      </c>
      <c r="I57" s="206" t="s">
        <v>47</v>
      </c>
      <c r="J57" s="206" t="s">
        <v>90</v>
      </c>
      <c r="K57" s="206" t="s">
        <v>36</v>
      </c>
      <c r="L57" s="39"/>
      <c r="M57" s="210" t="s">
        <v>38</v>
      </c>
      <c r="N57" s="224">
        <v>365</v>
      </c>
      <c r="O57" s="225"/>
      <c r="P57" s="213">
        <v>25</v>
      </c>
      <c r="Q57" s="214"/>
      <c r="R57" s="215">
        <f t="shared" si="7"/>
        <v>0</v>
      </c>
      <c r="S57" s="109" t="s">
        <v>1189</v>
      </c>
      <c r="T57" s="110">
        <f t="shared" si="8"/>
        <v>0</v>
      </c>
      <c r="U57" s="180">
        <f t="shared" si="9"/>
        <v>0</v>
      </c>
      <c r="V57" s="206" t="s">
        <v>50</v>
      </c>
      <c r="W57" s="206" t="s">
        <v>91</v>
      </c>
      <c r="X57" s="219" t="s">
        <v>92</v>
      </c>
      <c r="Y57" s="123">
        <v>2</v>
      </c>
      <c r="Z57" s="124" t="s">
        <v>47</v>
      </c>
      <c r="AA57" s="124" t="s">
        <v>90</v>
      </c>
      <c r="AB57" s="124" t="s">
        <v>36</v>
      </c>
      <c r="AC57" s="221" t="s">
        <v>2</v>
      </c>
    </row>
    <row r="58" spans="1:29">
      <c r="A58" s="3">
        <v>65</v>
      </c>
      <c r="B58" s="37" t="s">
        <v>9</v>
      </c>
      <c r="C58" s="37" t="s">
        <v>93</v>
      </c>
      <c r="D58" s="178">
        <f t="shared" si="5"/>
        <v>0</v>
      </c>
      <c r="E58" s="179">
        <f t="shared" si="6"/>
        <v>0</v>
      </c>
      <c r="F58" s="38" t="s">
        <v>32</v>
      </c>
      <c r="G58" s="97"/>
      <c r="H58" s="37" t="s">
        <v>46</v>
      </c>
      <c r="I58" s="37" t="s">
        <v>47</v>
      </c>
      <c r="J58" s="37" t="s">
        <v>94</v>
      </c>
      <c r="K58" s="37" t="s">
        <v>54</v>
      </c>
      <c r="L58" s="39"/>
      <c r="M58" s="39" t="s">
        <v>44</v>
      </c>
      <c r="N58" s="101">
        <v>363</v>
      </c>
      <c r="O58" s="143"/>
      <c r="P58" s="40">
        <v>25</v>
      </c>
      <c r="Q58" s="41"/>
      <c r="R58" s="180">
        <f t="shared" si="7"/>
        <v>0</v>
      </c>
      <c r="S58" s="109" t="s">
        <v>1189</v>
      </c>
      <c r="T58" s="110">
        <f t="shared" si="8"/>
        <v>0</v>
      </c>
      <c r="U58" s="180">
        <f t="shared" si="9"/>
        <v>0</v>
      </c>
      <c r="V58" s="37" t="s">
        <v>64</v>
      </c>
      <c r="W58" s="37" t="s">
        <v>95</v>
      </c>
      <c r="X58" s="108" t="s">
        <v>96</v>
      </c>
      <c r="Y58" s="123">
        <v>2</v>
      </c>
      <c r="Z58" s="124" t="s">
        <v>47</v>
      </c>
      <c r="AA58" s="124" t="s">
        <v>94</v>
      </c>
      <c r="AB58" s="124" t="s">
        <v>54</v>
      </c>
      <c r="AC58" s="124" t="s">
        <v>2</v>
      </c>
    </row>
    <row r="59" spans="1:29" s="222" customFormat="1" hidden="1">
      <c r="A59" s="204">
        <v>0</v>
      </c>
      <c r="B59" s="37" t="s">
        <v>9</v>
      </c>
      <c r="C59" s="37" t="s">
        <v>1336</v>
      </c>
      <c r="D59" s="187">
        <f t="shared" si="5"/>
        <v>0</v>
      </c>
      <c r="E59" s="188">
        <f t="shared" si="6"/>
        <v>0</v>
      </c>
      <c r="F59" s="205"/>
      <c r="G59" s="97"/>
      <c r="H59" s="206" t="s">
        <v>46</v>
      </c>
      <c r="I59" s="206" t="s">
        <v>47</v>
      </c>
      <c r="J59" s="206" t="s">
        <v>1332</v>
      </c>
      <c r="K59" s="206" t="s">
        <v>77</v>
      </c>
      <c r="L59" s="140"/>
      <c r="M59" s="210" t="s">
        <v>38</v>
      </c>
      <c r="N59" s="224">
        <v>145</v>
      </c>
      <c r="O59" s="225"/>
      <c r="P59" s="213">
        <v>25</v>
      </c>
      <c r="Q59" s="214"/>
      <c r="R59" s="215">
        <f t="shared" si="7"/>
        <v>0</v>
      </c>
      <c r="S59" s="109" t="s">
        <v>1189</v>
      </c>
      <c r="T59" s="110">
        <f t="shared" si="8"/>
        <v>0</v>
      </c>
      <c r="U59" s="180">
        <f t="shared" si="9"/>
        <v>0</v>
      </c>
      <c r="V59" s="206"/>
      <c r="W59" s="206"/>
      <c r="X59" s="219"/>
      <c r="Y59" s="123">
        <v>2</v>
      </c>
      <c r="Z59" s="124" t="s">
        <v>47</v>
      </c>
      <c r="AA59" s="124" t="s">
        <v>1332</v>
      </c>
      <c r="AB59" s="124" t="s">
        <v>77</v>
      </c>
      <c r="AC59" s="221" t="s">
        <v>2</v>
      </c>
    </row>
    <row r="60" spans="1:29" s="222" customFormat="1" hidden="1">
      <c r="A60" s="204">
        <v>0</v>
      </c>
      <c r="B60" s="139" t="s">
        <v>9</v>
      </c>
      <c r="C60" s="139" t="s">
        <v>98</v>
      </c>
      <c r="D60" s="183">
        <f t="shared" si="5"/>
        <v>0</v>
      </c>
      <c r="E60" s="184">
        <f t="shared" si="6"/>
        <v>0</v>
      </c>
      <c r="F60" s="205" t="s">
        <v>32</v>
      </c>
      <c r="G60" s="194"/>
      <c r="H60" s="206" t="s">
        <v>46</v>
      </c>
      <c r="I60" s="206" t="s">
        <v>47</v>
      </c>
      <c r="J60" s="206" t="s">
        <v>99</v>
      </c>
      <c r="K60" s="206" t="s">
        <v>36</v>
      </c>
      <c r="L60" s="140"/>
      <c r="M60" s="210" t="s">
        <v>38</v>
      </c>
      <c r="N60" s="224">
        <v>224</v>
      </c>
      <c r="O60" s="225"/>
      <c r="P60" s="213">
        <v>25</v>
      </c>
      <c r="Q60" s="214"/>
      <c r="R60" s="215">
        <f t="shared" si="7"/>
        <v>0</v>
      </c>
      <c r="S60" s="109" t="s">
        <v>1189</v>
      </c>
      <c r="T60" s="110">
        <f t="shared" si="8"/>
        <v>0</v>
      </c>
      <c r="U60" s="185">
        <f t="shared" si="9"/>
        <v>0</v>
      </c>
      <c r="V60" s="206" t="s">
        <v>50</v>
      </c>
      <c r="W60" s="206" t="s">
        <v>40</v>
      </c>
      <c r="X60" s="219" t="s">
        <v>100</v>
      </c>
      <c r="Y60" s="123">
        <v>2</v>
      </c>
      <c r="Z60" s="124" t="s">
        <v>47</v>
      </c>
      <c r="AA60" s="124" t="s">
        <v>99</v>
      </c>
      <c r="AB60" s="124" t="s">
        <v>36</v>
      </c>
      <c r="AC60" s="221" t="s">
        <v>2</v>
      </c>
    </row>
    <row r="61" spans="1:29" s="127" customFormat="1">
      <c r="A61" s="3">
        <v>6</v>
      </c>
      <c r="B61" s="37" t="s">
        <v>9</v>
      </c>
      <c r="C61" s="37" t="s">
        <v>101</v>
      </c>
      <c r="D61" s="187">
        <f t="shared" si="5"/>
        <v>0</v>
      </c>
      <c r="E61" s="188">
        <f t="shared" si="6"/>
        <v>0</v>
      </c>
      <c r="F61" s="131" t="s">
        <v>32</v>
      </c>
      <c r="G61" s="97"/>
      <c r="H61" s="37" t="s">
        <v>46</v>
      </c>
      <c r="I61" s="37" t="s">
        <v>47</v>
      </c>
      <c r="J61" s="37" t="s">
        <v>102</v>
      </c>
      <c r="K61" s="37" t="s">
        <v>103</v>
      </c>
      <c r="L61" s="140"/>
      <c r="M61" s="39" t="s">
        <v>38</v>
      </c>
      <c r="N61" s="101">
        <v>442</v>
      </c>
      <c r="O61" s="143"/>
      <c r="P61" s="40">
        <v>25</v>
      </c>
      <c r="Q61" s="41"/>
      <c r="R61" s="180">
        <f t="shared" si="7"/>
        <v>0</v>
      </c>
      <c r="S61" s="109" t="s">
        <v>1189</v>
      </c>
      <c r="T61" s="110">
        <f t="shared" si="8"/>
        <v>0</v>
      </c>
      <c r="U61" s="180">
        <f t="shared" si="9"/>
        <v>0</v>
      </c>
      <c r="V61" s="37" t="s">
        <v>50</v>
      </c>
      <c r="W61" s="37" t="s">
        <v>104</v>
      </c>
      <c r="X61" s="108" t="s">
        <v>105</v>
      </c>
      <c r="Y61" s="123">
        <v>2</v>
      </c>
      <c r="Z61" s="124" t="s">
        <v>47</v>
      </c>
      <c r="AA61" s="124" t="s">
        <v>102</v>
      </c>
      <c r="AB61" s="124" t="s">
        <v>103</v>
      </c>
      <c r="AC61" s="128" t="s">
        <v>2</v>
      </c>
    </row>
    <row r="62" spans="1:29" s="222" customFormat="1" hidden="1">
      <c r="A62" s="204">
        <v>0</v>
      </c>
      <c r="B62" s="37" t="s">
        <v>9</v>
      </c>
      <c r="C62" s="139" t="s">
        <v>106</v>
      </c>
      <c r="D62" s="183">
        <f t="shared" si="5"/>
        <v>0</v>
      </c>
      <c r="E62" s="184">
        <f t="shared" si="6"/>
        <v>0</v>
      </c>
      <c r="F62" s="205" t="s">
        <v>32</v>
      </c>
      <c r="G62" s="97"/>
      <c r="H62" s="206" t="s">
        <v>46</v>
      </c>
      <c r="I62" s="206" t="s">
        <v>47</v>
      </c>
      <c r="J62" s="206" t="s">
        <v>102</v>
      </c>
      <c r="K62" s="206" t="s">
        <v>36</v>
      </c>
      <c r="L62" s="140"/>
      <c r="M62" s="210" t="s">
        <v>38</v>
      </c>
      <c r="N62" s="224">
        <v>363</v>
      </c>
      <c r="O62" s="225"/>
      <c r="P62" s="213">
        <v>25</v>
      </c>
      <c r="Q62" s="214"/>
      <c r="R62" s="215">
        <f t="shared" si="7"/>
        <v>0</v>
      </c>
      <c r="S62" s="109" t="s">
        <v>1189</v>
      </c>
      <c r="T62" s="110">
        <f t="shared" si="8"/>
        <v>0</v>
      </c>
      <c r="U62" s="180">
        <f t="shared" si="9"/>
        <v>0</v>
      </c>
      <c r="V62" s="206" t="s">
        <v>50</v>
      </c>
      <c r="W62" s="206" t="s">
        <v>104</v>
      </c>
      <c r="X62" s="219" t="s">
        <v>105</v>
      </c>
      <c r="Y62" s="123">
        <v>2</v>
      </c>
      <c r="Z62" s="124" t="s">
        <v>47</v>
      </c>
      <c r="AA62" s="124" t="s">
        <v>102</v>
      </c>
      <c r="AB62" s="124" t="s">
        <v>36</v>
      </c>
      <c r="AC62" s="221" t="s">
        <v>2</v>
      </c>
    </row>
    <row r="63" spans="1:29" s="222" customFormat="1" hidden="1">
      <c r="A63" s="204">
        <v>0</v>
      </c>
      <c r="B63" s="37" t="s">
        <v>9</v>
      </c>
      <c r="C63" s="139" t="s">
        <v>107</v>
      </c>
      <c r="D63" s="183">
        <f t="shared" si="5"/>
        <v>0</v>
      </c>
      <c r="E63" s="184">
        <f t="shared" si="6"/>
        <v>0</v>
      </c>
      <c r="F63" s="205" t="s">
        <v>32</v>
      </c>
      <c r="G63" s="97"/>
      <c r="H63" s="206" t="s">
        <v>46</v>
      </c>
      <c r="I63" s="206" t="s">
        <v>47</v>
      </c>
      <c r="J63" s="206" t="s">
        <v>108</v>
      </c>
      <c r="K63" s="206" t="s">
        <v>36</v>
      </c>
      <c r="L63" s="140"/>
      <c r="M63" s="210" t="s">
        <v>38</v>
      </c>
      <c r="N63" s="224">
        <v>313</v>
      </c>
      <c r="O63" s="225"/>
      <c r="P63" s="213">
        <v>25</v>
      </c>
      <c r="Q63" s="214"/>
      <c r="R63" s="215">
        <f t="shared" si="7"/>
        <v>0</v>
      </c>
      <c r="S63" s="109" t="s">
        <v>1189</v>
      </c>
      <c r="T63" s="110">
        <f t="shared" si="8"/>
        <v>0</v>
      </c>
      <c r="U63" s="180">
        <f t="shared" si="9"/>
        <v>0</v>
      </c>
      <c r="V63" s="206" t="s">
        <v>69</v>
      </c>
      <c r="W63" s="206" t="s">
        <v>109</v>
      </c>
      <c r="X63" s="219" t="s">
        <v>110</v>
      </c>
      <c r="Y63" s="123">
        <v>2</v>
      </c>
      <c r="Z63" s="124" t="s">
        <v>47</v>
      </c>
      <c r="AA63" s="124" t="s">
        <v>108</v>
      </c>
      <c r="AB63" s="124" t="s">
        <v>36</v>
      </c>
      <c r="AC63" s="221" t="s">
        <v>2</v>
      </c>
    </row>
    <row r="64" spans="1:29" s="222" customFormat="1" hidden="1">
      <c r="A64" s="204">
        <v>0</v>
      </c>
      <c r="B64" s="139" t="s">
        <v>9</v>
      </c>
      <c r="C64" s="139" t="s">
        <v>1211</v>
      </c>
      <c r="D64" s="183">
        <f t="shared" si="5"/>
        <v>0</v>
      </c>
      <c r="E64" s="184">
        <f t="shared" si="6"/>
        <v>0</v>
      </c>
      <c r="F64" s="205"/>
      <c r="G64" s="194"/>
      <c r="H64" s="206" t="s">
        <v>46</v>
      </c>
      <c r="I64" s="206" t="s">
        <v>47</v>
      </c>
      <c r="J64" s="206" t="s">
        <v>108</v>
      </c>
      <c r="K64" s="206" t="s">
        <v>49</v>
      </c>
      <c r="L64" s="140"/>
      <c r="M64" s="210" t="s">
        <v>55</v>
      </c>
      <c r="N64" s="224">
        <v>475</v>
      </c>
      <c r="O64" s="225"/>
      <c r="P64" s="213">
        <v>25</v>
      </c>
      <c r="Q64" s="214"/>
      <c r="R64" s="215">
        <f t="shared" si="7"/>
        <v>0</v>
      </c>
      <c r="S64" s="109" t="s">
        <v>1189</v>
      </c>
      <c r="T64" s="110">
        <f t="shared" si="8"/>
        <v>0</v>
      </c>
      <c r="U64" s="185">
        <f t="shared" si="9"/>
        <v>0</v>
      </c>
      <c r="V64" s="206"/>
      <c r="W64" s="206"/>
      <c r="X64" s="219"/>
      <c r="Y64" s="123">
        <v>2</v>
      </c>
      <c r="Z64" s="124" t="s">
        <v>47</v>
      </c>
      <c r="AA64" s="124" t="s">
        <v>108</v>
      </c>
      <c r="AB64" s="124" t="s">
        <v>49</v>
      </c>
      <c r="AC64" s="221" t="s">
        <v>2</v>
      </c>
    </row>
    <row r="65" spans="1:29" s="222" customFormat="1" hidden="1">
      <c r="A65" s="204">
        <v>0</v>
      </c>
      <c r="B65" s="139" t="s">
        <v>9</v>
      </c>
      <c r="C65" s="139" t="s">
        <v>117</v>
      </c>
      <c r="D65" s="183">
        <f t="shared" si="5"/>
        <v>0</v>
      </c>
      <c r="E65" s="184">
        <f t="shared" si="6"/>
        <v>0</v>
      </c>
      <c r="F65" s="205" t="s">
        <v>32</v>
      </c>
      <c r="G65" s="194"/>
      <c r="H65" s="206" t="s">
        <v>46</v>
      </c>
      <c r="I65" s="206" t="s">
        <v>47</v>
      </c>
      <c r="J65" s="206" t="s">
        <v>118</v>
      </c>
      <c r="K65" s="206" t="s">
        <v>54</v>
      </c>
      <c r="L65" s="140"/>
      <c r="M65" s="210" t="s">
        <v>44</v>
      </c>
      <c r="N65" s="224">
        <v>510</v>
      </c>
      <c r="O65" s="225"/>
      <c r="P65" s="213">
        <v>25</v>
      </c>
      <c r="Q65" s="214"/>
      <c r="R65" s="215">
        <f t="shared" si="7"/>
        <v>0</v>
      </c>
      <c r="S65" s="109" t="s">
        <v>1189</v>
      </c>
      <c r="T65" s="110">
        <f t="shared" si="8"/>
        <v>0</v>
      </c>
      <c r="U65" s="185">
        <f t="shared" si="9"/>
        <v>0</v>
      </c>
      <c r="V65" s="206" t="s">
        <v>119</v>
      </c>
      <c r="W65" s="206" t="s">
        <v>120</v>
      </c>
      <c r="X65" s="219" t="s">
        <v>121</v>
      </c>
      <c r="Y65" s="123">
        <v>2</v>
      </c>
      <c r="Z65" s="124" t="s">
        <v>47</v>
      </c>
      <c r="AA65" s="124" t="s">
        <v>118</v>
      </c>
      <c r="AB65" s="124" t="s">
        <v>54</v>
      </c>
      <c r="AC65" s="221" t="s">
        <v>2</v>
      </c>
    </row>
    <row r="66" spans="1:29" s="222" customFormat="1" hidden="1">
      <c r="A66" s="204">
        <v>0</v>
      </c>
      <c r="B66" s="139" t="s">
        <v>9</v>
      </c>
      <c r="C66" s="139" t="s">
        <v>125</v>
      </c>
      <c r="D66" s="183">
        <f t="shared" si="5"/>
        <v>0</v>
      </c>
      <c r="E66" s="184">
        <f t="shared" si="6"/>
        <v>0</v>
      </c>
      <c r="F66" s="205" t="s">
        <v>32</v>
      </c>
      <c r="G66" s="194"/>
      <c r="H66" s="206" t="s">
        <v>46</v>
      </c>
      <c r="I66" s="206" t="s">
        <v>47</v>
      </c>
      <c r="J66" s="206" t="s">
        <v>126</v>
      </c>
      <c r="K66" s="206" t="s">
        <v>49</v>
      </c>
      <c r="L66" s="140"/>
      <c r="M66" s="210" t="s">
        <v>44</v>
      </c>
      <c r="N66" s="224">
        <v>499</v>
      </c>
      <c r="O66" s="225"/>
      <c r="P66" s="213">
        <v>25</v>
      </c>
      <c r="Q66" s="214"/>
      <c r="R66" s="215">
        <f t="shared" si="7"/>
        <v>0</v>
      </c>
      <c r="S66" s="109" t="s">
        <v>1189</v>
      </c>
      <c r="T66" s="110">
        <f t="shared" si="8"/>
        <v>0</v>
      </c>
      <c r="U66" s="185">
        <f t="shared" si="9"/>
        <v>0</v>
      </c>
      <c r="V66" s="206" t="s">
        <v>119</v>
      </c>
      <c r="W66" s="206" t="s">
        <v>127</v>
      </c>
      <c r="X66" s="219" t="s">
        <v>128</v>
      </c>
      <c r="Y66" s="123">
        <v>2</v>
      </c>
      <c r="Z66" s="124" t="s">
        <v>47</v>
      </c>
      <c r="AA66" s="124" t="s">
        <v>126</v>
      </c>
      <c r="AB66" s="124" t="s">
        <v>49</v>
      </c>
      <c r="AC66" s="221" t="s">
        <v>2</v>
      </c>
    </row>
    <row r="67" spans="1:29" s="222" customFormat="1" hidden="1">
      <c r="A67" s="204">
        <v>0</v>
      </c>
      <c r="B67" s="37" t="s">
        <v>9</v>
      </c>
      <c r="C67" s="139" t="s">
        <v>1212</v>
      </c>
      <c r="D67" s="183">
        <f t="shared" si="5"/>
        <v>0</v>
      </c>
      <c r="E67" s="184">
        <f t="shared" si="6"/>
        <v>0</v>
      </c>
      <c r="F67" s="205"/>
      <c r="G67" s="97"/>
      <c r="H67" s="206" t="s">
        <v>46</v>
      </c>
      <c r="I67" s="206" t="s">
        <v>47</v>
      </c>
      <c r="J67" s="206" t="s">
        <v>134</v>
      </c>
      <c r="K67" s="206" t="s">
        <v>49</v>
      </c>
      <c r="L67" s="140"/>
      <c r="M67" s="210" t="s">
        <v>44</v>
      </c>
      <c r="N67" s="224">
        <v>451</v>
      </c>
      <c r="O67" s="225"/>
      <c r="P67" s="213">
        <v>25</v>
      </c>
      <c r="Q67" s="214"/>
      <c r="R67" s="215">
        <f t="shared" si="7"/>
        <v>0</v>
      </c>
      <c r="S67" s="109" t="s">
        <v>1189</v>
      </c>
      <c r="T67" s="110">
        <f t="shared" si="8"/>
        <v>0</v>
      </c>
      <c r="U67" s="180">
        <f t="shared" si="9"/>
        <v>0</v>
      </c>
      <c r="V67" s="206"/>
      <c r="W67" s="206"/>
      <c r="X67" s="219"/>
      <c r="Y67" s="123">
        <v>2</v>
      </c>
      <c r="Z67" s="124" t="s">
        <v>47</v>
      </c>
      <c r="AA67" s="124" t="s">
        <v>134</v>
      </c>
      <c r="AB67" s="124" t="s">
        <v>49</v>
      </c>
      <c r="AC67" s="221" t="s">
        <v>2</v>
      </c>
    </row>
    <row r="68" spans="1:29" s="127" customFormat="1">
      <c r="A68" s="182">
        <v>17</v>
      </c>
      <c r="B68" s="37" t="s">
        <v>9</v>
      </c>
      <c r="C68" s="139" t="s">
        <v>138</v>
      </c>
      <c r="D68" s="183">
        <f t="shared" si="5"/>
        <v>0</v>
      </c>
      <c r="E68" s="184">
        <f t="shared" si="6"/>
        <v>0</v>
      </c>
      <c r="F68" s="131" t="s">
        <v>32</v>
      </c>
      <c r="G68" s="97"/>
      <c r="H68" s="37" t="s">
        <v>46</v>
      </c>
      <c r="I68" s="37" t="s">
        <v>47</v>
      </c>
      <c r="J68" s="37" t="s">
        <v>139</v>
      </c>
      <c r="K68" s="37" t="s">
        <v>54</v>
      </c>
      <c r="L68" s="39"/>
      <c r="M68" s="39" t="s">
        <v>44</v>
      </c>
      <c r="N68" s="101">
        <v>363</v>
      </c>
      <c r="O68" s="143"/>
      <c r="P68" s="40">
        <v>25</v>
      </c>
      <c r="Q68" s="41"/>
      <c r="R68" s="180">
        <f t="shared" si="7"/>
        <v>0</v>
      </c>
      <c r="S68" s="109" t="s">
        <v>1189</v>
      </c>
      <c r="T68" s="110">
        <f t="shared" si="8"/>
        <v>0</v>
      </c>
      <c r="U68" s="180">
        <f t="shared" si="9"/>
        <v>0</v>
      </c>
      <c r="V68" s="37"/>
      <c r="W68" s="37" t="s">
        <v>140</v>
      </c>
      <c r="X68" s="108" t="s">
        <v>141</v>
      </c>
      <c r="Y68" s="123">
        <v>2</v>
      </c>
      <c r="Z68" s="124" t="s">
        <v>47</v>
      </c>
      <c r="AA68" s="124" t="s">
        <v>139</v>
      </c>
      <c r="AB68" s="124" t="s">
        <v>54</v>
      </c>
      <c r="AC68" s="128" t="s">
        <v>2</v>
      </c>
    </row>
    <row r="69" spans="1:29" s="222" customFormat="1" hidden="1">
      <c r="A69" s="204">
        <v>0</v>
      </c>
      <c r="B69" s="37" t="s">
        <v>9</v>
      </c>
      <c r="C69" s="139" t="s">
        <v>142</v>
      </c>
      <c r="D69" s="183">
        <f t="shared" si="5"/>
        <v>0</v>
      </c>
      <c r="E69" s="184">
        <f t="shared" si="6"/>
        <v>0</v>
      </c>
      <c r="F69" s="205" t="s">
        <v>32</v>
      </c>
      <c r="G69" s="97"/>
      <c r="H69" s="206" t="s">
        <v>46</v>
      </c>
      <c r="I69" s="206" t="s">
        <v>47</v>
      </c>
      <c r="J69" s="206" t="s">
        <v>143</v>
      </c>
      <c r="K69" s="206" t="s">
        <v>54</v>
      </c>
      <c r="L69" s="39"/>
      <c r="M69" s="210" t="s">
        <v>44</v>
      </c>
      <c r="N69" s="224">
        <v>363</v>
      </c>
      <c r="O69" s="225"/>
      <c r="P69" s="213">
        <v>25</v>
      </c>
      <c r="Q69" s="214"/>
      <c r="R69" s="215">
        <f t="shared" si="7"/>
        <v>0</v>
      </c>
      <c r="S69" s="109" t="s">
        <v>1189</v>
      </c>
      <c r="T69" s="110">
        <f t="shared" si="8"/>
        <v>0</v>
      </c>
      <c r="U69" s="180">
        <f t="shared" si="9"/>
        <v>0</v>
      </c>
      <c r="V69" s="206" t="s">
        <v>69</v>
      </c>
      <c r="W69" s="206" t="s">
        <v>144</v>
      </c>
      <c r="X69" s="219" t="s">
        <v>145</v>
      </c>
      <c r="Y69" s="123">
        <v>2</v>
      </c>
      <c r="Z69" s="124" t="s">
        <v>47</v>
      </c>
      <c r="AA69" s="124" t="s">
        <v>143</v>
      </c>
      <c r="AB69" s="124" t="s">
        <v>54</v>
      </c>
      <c r="AC69" s="221" t="s">
        <v>2</v>
      </c>
    </row>
    <row r="70" spans="1:29" s="222" customFormat="1" hidden="1">
      <c r="A70" s="204">
        <v>0</v>
      </c>
      <c r="B70" s="139" t="s">
        <v>9</v>
      </c>
      <c r="C70" s="139" t="s">
        <v>149</v>
      </c>
      <c r="D70" s="183">
        <f t="shared" si="5"/>
        <v>0</v>
      </c>
      <c r="E70" s="184">
        <f t="shared" si="6"/>
        <v>0</v>
      </c>
      <c r="F70" s="205" t="s">
        <v>32</v>
      </c>
      <c r="G70" s="194"/>
      <c r="H70" s="206" t="s">
        <v>46</v>
      </c>
      <c r="I70" s="206" t="s">
        <v>47</v>
      </c>
      <c r="J70" s="206" t="s">
        <v>147</v>
      </c>
      <c r="K70" s="206" t="s">
        <v>49</v>
      </c>
      <c r="L70" s="140"/>
      <c r="M70" s="210" t="s">
        <v>44</v>
      </c>
      <c r="N70" s="224">
        <v>451</v>
      </c>
      <c r="O70" s="225"/>
      <c r="P70" s="213">
        <v>25</v>
      </c>
      <c r="Q70" s="214"/>
      <c r="R70" s="215">
        <f t="shared" si="7"/>
        <v>0</v>
      </c>
      <c r="S70" s="109" t="s">
        <v>1189</v>
      </c>
      <c r="T70" s="110">
        <f t="shared" si="8"/>
        <v>0</v>
      </c>
      <c r="U70" s="185">
        <f t="shared" si="9"/>
        <v>0</v>
      </c>
      <c r="V70" s="206" t="s">
        <v>50</v>
      </c>
      <c r="W70" s="206" t="s">
        <v>109</v>
      </c>
      <c r="X70" s="219" t="s">
        <v>148</v>
      </c>
      <c r="Y70" s="123">
        <v>2</v>
      </c>
      <c r="Z70" s="124" t="s">
        <v>47</v>
      </c>
      <c r="AA70" s="124" t="s">
        <v>147</v>
      </c>
      <c r="AB70" s="124" t="s">
        <v>49</v>
      </c>
      <c r="AC70" s="221" t="s">
        <v>2</v>
      </c>
    </row>
    <row r="71" spans="1:29" s="222" customFormat="1" hidden="1">
      <c r="A71" s="204">
        <v>0</v>
      </c>
      <c r="B71" s="37" t="s">
        <v>9</v>
      </c>
      <c r="C71" s="139" t="s">
        <v>150</v>
      </c>
      <c r="D71" s="183">
        <f t="shared" si="5"/>
        <v>0</v>
      </c>
      <c r="E71" s="184">
        <f t="shared" si="6"/>
        <v>0</v>
      </c>
      <c r="F71" s="205" t="s">
        <v>32</v>
      </c>
      <c r="G71" s="97"/>
      <c r="H71" s="206" t="s">
        <v>46</v>
      </c>
      <c r="I71" s="206" t="s">
        <v>47</v>
      </c>
      <c r="J71" s="206" t="s">
        <v>151</v>
      </c>
      <c r="K71" s="206" t="s">
        <v>36</v>
      </c>
      <c r="L71" s="140"/>
      <c r="M71" s="210" t="s">
        <v>38</v>
      </c>
      <c r="N71" s="224">
        <v>335</v>
      </c>
      <c r="O71" s="225"/>
      <c r="P71" s="213">
        <v>25</v>
      </c>
      <c r="Q71" s="214"/>
      <c r="R71" s="215">
        <f t="shared" si="7"/>
        <v>0</v>
      </c>
      <c r="S71" s="109" t="s">
        <v>1189</v>
      </c>
      <c r="T71" s="110">
        <f t="shared" si="8"/>
        <v>0</v>
      </c>
      <c r="U71" s="180">
        <f t="shared" si="9"/>
        <v>0</v>
      </c>
      <c r="V71" s="206" t="s">
        <v>82</v>
      </c>
      <c r="W71" s="206" t="s">
        <v>152</v>
      </c>
      <c r="X71" s="219" t="s">
        <v>153</v>
      </c>
      <c r="Y71" s="123">
        <v>2</v>
      </c>
      <c r="Z71" s="124" t="s">
        <v>47</v>
      </c>
      <c r="AA71" s="124" t="s">
        <v>151</v>
      </c>
      <c r="AB71" s="124" t="s">
        <v>36</v>
      </c>
      <c r="AC71" s="221" t="s">
        <v>2</v>
      </c>
    </row>
    <row r="72" spans="1:29">
      <c r="A72" s="3">
        <v>14</v>
      </c>
      <c r="B72" s="37" t="s">
        <v>9</v>
      </c>
      <c r="C72" s="37" t="s">
        <v>154</v>
      </c>
      <c r="D72" s="178">
        <f t="shared" si="5"/>
        <v>0</v>
      </c>
      <c r="E72" s="179">
        <f t="shared" si="6"/>
        <v>0</v>
      </c>
      <c r="F72" s="38" t="s">
        <v>32</v>
      </c>
      <c r="G72" s="97"/>
      <c r="H72" s="37" t="s">
        <v>46</v>
      </c>
      <c r="I72" s="37" t="s">
        <v>47</v>
      </c>
      <c r="J72" s="37" t="s">
        <v>155</v>
      </c>
      <c r="K72" s="37" t="s">
        <v>54</v>
      </c>
      <c r="L72" s="39"/>
      <c r="M72" s="39" t="s">
        <v>38</v>
      </c>
      <c r="N72" s="101">
        <v>269</v>
      </c>
      <c r="O72" s="143"/>
      <c r="P72" s="40">
        <v>20</v>
      </c>
      <c r="Q72" s="41"/>
      <c r="R72" s="180">
        <f t="shared" si="7"/>
        <v>0</v>
      </c>
      <c r="S72" s="109" t="s">
        <v>1189</v>
      </c>
      <c r="T72" s="110">
        <f t="shared" si="8"/>
        <v>0</v>
      </c>
      <c r="U72" s="180">
        <f t="shared" si="9"/>
        <v>0</v>
      </c>
      <c r="V72" s="37" t="s">
        <v>50</v>
      </c>
      <c r="W72" s="37" t="s">
        <v>156</v>
      </c>
      <c r="X72" s="108" t="s">
        <v>157</v>
      </c>
      <c r="Y72" s="123">
        <v>2</v>
      </c>
      <c r="Z72" s="124" t="s">
        <v>47</v>
      </c>
      <c r="AA72" s="124" t="s">
        <v>155</v>
      </c>
      <c r="AB72" s="124" t="s">
        <v>54</v>
      </c>
      <c r="AC72" s="124" t="s">
        <v>2</v>
      </c>
    </row>
    <row r="73" spans="1:29" s="222" customFormat="1" hidden="1">
      <c r="A73" s="204">
        <v>0</v>
      </c>
      <c r="B73" s="37" t="s">
        <v>9</v>
      </c>
      <c r="C73" s="139" t="s">
        <v>158</v>
      </c>
      <c r="D73" s="183">
        <f t="shared" si="5"/>
        <v>0</v>
      </c>
      <c r="E73" s="184">
        <f t="shared" si="6"/>
        <v>0</v>
      </c>
      <c r="F73" s="205" t="s">
        <v>32</v>
      </c>
      <c r="G73" s="97"/>
      <c r="H73" s="206" t="s">
        <v>46</v>
      </c>
      <c r="I73" s="206" t="s">
        <v>47</v>
      </c>
      <c r="J73" s="206" t="s">
        <v>159</v>
      </c>
      <c r="K73" s="206" t="s">
        <v>74</v>
      </c>
      <c r="L73" s="39"/>
      <c r="M73" s="210" t="s">
        <v>44</v>
      </c>
      <c r="N73" s="224">
        <v>1275</v>
      </c>
      <c r="O73" s="225"/>
      <c r="P73" s="213">
        <v>10</v>
      </c>
      <c r="Q73" s="214"/>
      <c r="R73" s="215">
        <f t="shared" si="7"/>
        <v>0</v>
      </c>
      <c r="S73" s="109" t="s">
        <v>1189</v>
      </c>
      <c r="T73" s="110">
        <f t="shared" si="8"/>
        <v>0</v>
      </c>
      <c r="U73" s="180">
        <f t="shared" si="9"/>
        <v>0</v>
      </c>
      <c r="V73" s="206" t="s">
        <v>69</v>
      </c>
      <c r="W73" s="206" t="s">
        <v>160</v>
      </c>
      <c r="X73" s="219" t="s">
        <v>161</v>
      </c>
      <c r="Y73" s="123">
        <v>2</v>
      </c>
      <c r="Z73" s="124" t="s">
        <v>47</v>
      </c>
      <c r="AA73" s="124" t="s">
        <v>159</v>
      </c>
      <c r="AB73" s="124" t="s">
        <v>74</v>
      </c>
      <c r="AC73" s="221" t="s">
        <v>2</v>
      </c>
    </row>
    <row r="74" spans="1:29" s="222" customFormat="1" hidden="1">
      <c r="A74" s="204">
        <v>0</v>
      </c>
      <c r="B74" s="37" t="s">
        <v>9</v>
      </c>
      <c r="C74" s="139" t="s">
        <v>1337</v>
      </c>
      <c r="D74" s="183">
        <f t="shared" si="5"/>
        <v>0</v>
      </c>
      <c r="E74" s="184">
        <f t="shared" si="6"/>
        <v>0</v>
      </c>
      <c r="F74" s="205"/>
      <c r="G74" s="97"/>
      <c r="H74" s="206" t="s">
        <v>46</v>
      </c>
      <c r="I74" s="206" t="s">
        <v>47</v>
      </c>
      <c r="J74" s="206" t="s">
        <v>159</v>
      </c>
      <c r="K74" s="206" t="s">
        <v>54</v>
      </c>
      <c r="L74" s="140"/>
      <c r="M74" s="210" t="s">
        <v>38</v>
      </c>
      <c r="N74" s="224">
        <v>134</v>
      </c>
      <c r="O74" s="225"/>
      <c r="P74" s="213">
        <v>25</v>
      </c>
      <c r="Q74" s="214"/>
      <c r="R74" s="215">
        <f t="shared" si="7"/>
        <v>0</v>
      </c>
      <c r="S74" s="109" t="s">
        <v>1189</v>
      </c>
      <c r="T74" s="110">
        <f t="shared" si="8"/>
        <v>0</v>
      </c>
      <c r="U74" s="180">
        <f t="shared" si="9"/>
        <v>0</v>
      </c>
      <c r="V74" s="206"/>
      <c r="W74" s="206"/>
      <c r="X74" s="219"/>
      <c r="Y74" s="123">
        <v>2</v>
      </c>
      <c r="Z74" s="124" t="s">
        <v>47</v>
      </c>
      <c r="AA74" s="124" t="s">
        <v>159</v>
      </c>
      <c r="AB74" s="124" t="s">
        <v>54</v>
      </c>
      <c r="AC74" s="221" t="s">
        <v>2</v>
      </c>
    </row>
    <row r="75" spans="1:29" s="127" customFormat="1">
      <c r="A75" s="182">
        <v>45</v>
      </c>
      <c r="B75" s="37" t="s">
        <v>9</v>
      </c>
      <c r="C75" s="37" t="s">
        <v>1369</v>
      </c>
      <c r="D75" s="187">
        <f t="shared" ref="D75" si="15">Q75</f>
        <v>0</v>
      </c>
      <c r="E75" s="188">
        <f t="shared" ref="E75" si="16">R75</f>
        <v>0</v>
      </c>
      <c r="F75" s="138"/>
      <c r="G75" s="198"/>
      <c r="H75" s="37" t="s">
        <v>46</v>
      </c>
      <c r="I75" s="37" t="s">
        <v>47</v>
      </c>
      <c r="J75" s="37" t="s">
        <v>159</v>
      </c>
      <c r="K75" s="37" t="s">
        <v>54</v>
      </c>
      <c r="L75" s="39"/>
      <c r="M75" s="39" t="s">
        <v>44</v>
      </c>
      <c r="N75" s="101">
        <v>267</v>
      </c>
      <c r="O75" s="143"/>
      <c r="P75" s="40">
        <v>25</v>
      </c>
      <c r="Q75" s="41"/>
      <c r="R75" s="180">
        <f t="shared" ref="R75" si="17">IF(O75&lt;&gt;"",Q75*O75,N75*Q75)</f>
        <v>0</v>
      </c>
      <c r="S75" s="109" t="s">
        <v>1189</v>
      </c>
      <c r="T75" s="110">
        <f t="shared" ref="T75" si="18">Q75/200</f>
        <v>0</v>
      </c>
      <c r="U75" s="180">
        <f t="shared" ref="U75" si="19">IF(SUM($R$21:$R$5051)&gt;=100000,IF(O75&lt;&gt;"",R75,R75*0.95),R75)</f>
        <v>0</v>
      </c>
      <c r="V75" s="37"/>
      <c r="W75" s="37"/>
      <c r="X75" s="108"/>
      <c r="Y75" s="203">
        <v>2</v>
      </c>
      <c r="Z75" s="128" t="s">
        <v>47</v>
      </c>
      <c r="AA75" s="128" t="s">
        <v>159</v>
      </c>
      <c r="AB75" s="128" t="s">
        <v>54</v>
      </c>
      <c r="AC75" s="128" t="s">
        <v>2</v>
      </c>
    </row>
    <row r="76" spans="1:29" s="222" customFormat="1" hidden="1">
      <c r="A76" s="204">
        <v>0</v>
      </c>
      <c r="B76" s="37" t="s">
        <v>9</v>
      </c>
      <c r="C76" s="139" t="s">
        <v>162</v>
      </c>
      <c r="D76" s="183">
        <f t="shared" ref="D76:D101" si="20">Q76</f>
        <v>0</v>
      </c>
      <c r="E76" s="184">
        <f t="shared" ref="E76:E101" si="21">R76</f>
        <v>0</v>
      </c>
      <c r="F76" s="205" t="s">
        <v>32</v>
      </c>
      <c r="G76" s="97"/>
      <c r="H76" s="206" t="s">
        <v>46</v>
      </c>
      <c r="I76" s="206" t="s">
        <v>47</v>
      </c>
      <c r="J76" s="206" t="s">
        <v>163</v>
      </c>
      <c r="K76" s="206" t="s">
        <v>49</v>
      </c>
      <c r="L76" s="140"/>
      <c r="M76" s="210" t="s">
        <v>55</v>
      </c>
      <c r="N76" s="224">
        <v>441</v>
      </c>
      <c r="O76" s="225"/>
      <c r="P76" s="213">
        <v>25</v>
      </c>
      <c r="Q76" s="214"/>
      <c r="R76" s="215">
        <f t="shared" ref="R76:R101" si="22">IF(O76&lt;&gt;"",Q76*O76,N76*Q76)</f>
        <v>0</v>
      </c>
      <c r="S76" s="109" t="s">
        <v>1189</v>
      </c>
      <c r="T76" s="117">
        <f t="shared" ref="T76:T101" si="23">Q76/200</f>
        <v>0</v>
      </c>
      <c r="U76" s="180">
        <f t="shared" ref="U76:U101" si="24">IF(SUM($R$21:$R$5051)&gt;=100000,IF(O76&lt;&gt;"",R76,R76*0.95),R76)</f>
        <v>0</v>
      </c>
      <c r="V76" s="206" t="s">
        <v>69</v>
      </c>
      <c r="W76" s="206" t="s">
        <v>164</v>
      </c>
      <c r="X76" s="219" t="s">
        <v>165</v>
      </c>
      <c r="Y76" s="123">
        <v>2</v>
      </c>
      <c r="Z76" s="124" t="s">
        <v>47</v>
      </c>
      <c r="AA76" s="124" t="s">
        <v>163</v>
      </c>
      <c r="AB76" s="124" t="s">
        <v>49</v>
      </c>
      <c r="AC76" s="221" t="s">
        <v>2</v>
      </c>
    </row>
    <row r="77" spans="1:29" s="222" customFormat="1" hidden="1">
      <c r="A77" s="204">
        <v>0</v>
      </c>
      <c r="B77" s="37" t="s">
        <v>9</v>
      </c>
      <c r="C77" s="139" t="s">
        <v>166</v>
      </c>
      <c r="D77" s="183">
        <f t="shared" si="20"/>
        <v>0</v>
      </c>
      <c r="E77" s="184">
        <f t="shared" si="21"/>
        <v>0</v>
      </c>
      <c r="F77" s="205" t="s">
        <v>32</v>
      </c>
      <c r="G77" s="97"/>
      <c r="H77" s="206" t="s">
        <v>46</v>
      </c>
      <c r="I77" s="206" t="s">
        <v>47</v>
      </c>
      <c r="J77" s="206" t="s">
        <v>163</v>
      </c>
      <c r="K77" s="206" t="s">
        <v>54</v>
      </c>
      <c r="L77" s="39"/>
      <c r="M77" s="210" t="s">
        <v>55</v>
      </c>
      <c r="N77" s="224">
        <v>391</v>
      </c>
      <c r="O77" s="225"/>
      <c r="P77" s="213">
        <v>25</v>
      </c>
      <c r="Q77" s="214"/>
      <c r="R77" s="215">
        <f t="shared" si="22"/>
        <v>0</v>
      </c>
      <c r="S77" s="109" t="s">
        <v>1189</v>
      </c>
      <c r="T77" s="117">
        <f t="shared" si="23"/>
        <v>0</v>
      </c>
      <c r="U77" s="180">
        <f t="shared" si="24"/>
        <v>0</v>
      </c>
      <c r="V77" s="206" t="s">
        <v>69</v>
      </c>
      <c r="W77" s="206" t="s">
        <v>164</v>
      </c>
      <c r="X77" s="219" t="s">
        <v>165</v>
      </c>
      <c r="Y77" s="123">
        <v>2</v>
      </c>
      <c r="Z77" s="124" t="s">
        <v>47</v>
      </c>
      <c r="AA77" s="124" t="s">
        <v>163</v>
      </c>
      <c r="AB77" s="124" t="s">
        <v>54</v>
      </c>
      <c r="AC77" s="221" t="s">
        <v>2</v>
      </c>
    </row>
    <row r="78" spans="1:29" s="222" customFormat="1" hidden="1">
      <c r="A78" s="204">
        <v>0</v>
      </c>
      <c r="B78" s="37" t="s">
        <v>9</v>
      </c>
      <c r="C78" s="139" t="s">
        <v>1338</v>
      </c>
      <c r="D78" s="183">
        <f t="shared" si="20"/>
        <v>0</v>
      </c>
      <c r="E78" s="184">
        <f t="shared" si="21"/>
        <v>0</v>
      </c>
      <c r="F78" s="205"/>
      <c r="G78" s="97"/>
      <c r="H78" s="206" t="s">
        <v>46</v>
      </c>
      <c r="I78" s="206" t="s">
        <v>47</v>
      </c>
      <c r="J78" s="206" t="s">
        <v>163</v>
      </c>
      <c r="K78" s="206" t="s">
        <v>54</v>
      </c>
      <c r="L78" s="140"/>
      <c r="M78" s="210" t="s">
        <v>38</v>
      </c>
      <c r="N78" s="224">
        <v>161</v>
      </c>
      <c r="O78" s="225"/>
      <c r="P78" s="213">
        <v>25</v>
      </c>
      <c r="Q78" s="214"/>
      <c r="R78" s="215">
        <f t="shared" si="22"/>
        <v>0</v>
      </c>
      <c r="S78" s="109" t="s">
        <v>1189</v>
      </c>
      <c r="T78" s="110">
        <f t="shared" si="23"/>
        <v>0</v>
      </c>
      <c r="U78" s="180">
        <f t="shared" si="24"/>
        <v>0</v>
      </c>
      <c r="V78" s="206"/>
      <c r="W78" s="206"/>
      <c r="X78" s="219"/>
      <c r="Y78" s="123">
        <v>2</v>
      </c>
      <c r="Z78" s="124" t="s">
        <v>47</v>
      </c>
      <c r="AA78" s="124" t="s">
        <v>163</v>
      </c>
      <c r="AB78" s="124" t="s">
        <v>54</v>
      </c>
      <c r="AC78" s="221" t="s">
        <v>2</v>
      </c>
    </row>
    <row r="79" spans="1:29" s="222" customFormat="1" hidden="1">
      <c r="A79" s="204">
        <v>0</v>
      </c>
      <c r="B79" s="139" t="s">
        <v>9</v>
      </c>
      <c r="C79" s="139" t="s">
        <v>167</v>
      </c>
      <c r="D79" s="183">
        <f t="shared" si="20"/>
        <v>0</v>
      </c>
      <c r="E79" s="184">
        <f t="shared" si="21"/>
        <v>0</v>
      </c>
      <c r="F79" s="205" t="s">
        <v>32</v>
      </c>
      <c r="G79" s="194"/>
      <c r="H79" s="206" t="s">
        <v>46</v>
      </c>
      <c r="I79" s="206" t="s">
        <v>47</v>
      </c>
      <c r="J79" s="206" t="s">
        <v>168</v>
      </c>
      <c r="K79" s="206" t="s">
        <v>49</v>
      </c>
      <c r="L79" s="140"/>
      <c r="M79" s="210" t="s">
        <v>44</v>
      </c>
      <c r="N79" s="224">
        <v>431</v>
      </c>
      <c r="O79" s="225"/>
      <c r="P79" s="213">
        <v>25</v>
      </c>
      <c r="Q79" s="214"/>
      <c r="R79" s="215">
        <f t="shared" si="22"/>
        <v>0</v>
      </c>
      <c r="S79" s="109" t="s">
        <v>1189</v>
      </c>
      <c r="T79" s="110">
        <f t="shared" si="23"/>
        <v>0</v>
      </c>
      <c r="U79" s="185">
        <f t="shared" si="24"/>
        <v>0</v>
      </c>
      <c r="V79" s="206" t="s">
        <v>50</v>
      </c>
      <c r="W79" s="206" t="s">
        <v>164</v>
      </c>
      <c r="X79" s="219" t="s">
        <v>169</v>
      </c>
      <c r="Y79" s="123">
        <v>2</v>
      </c>
      <c r="Z79" s="124" t="s">
        <v>47</v>
      </c>
      <c r="AA79" s="124" t="s">
        <v>168</v>
      </c>
      <c r="AB79" s="124" t="s">
        <v>49</v>
      </c>
      <c r="AC79" s="221" t="s">
        <v>2</v>
      </c>
    </row>
    <row r="80" spans="1:29" s="222" customFormat="1" hidden="1">
      <c r="A80" s="204">
        <v>0</v>
      </c>
      <c r="B80" s="139" t="s">
        <v>9</v>
      </c>
      <c r="C80" s="139" t="s">
        <v>170</v>
      </c>
      <c r="D80" s="183">
        <f t="shared" si="20"/>
        <v>0</v>
      </c>
      <c r="E80" s="184">
        <f t="shared" si="21"/>
        <v>0</v>
      </c>
      <c r="F80" s="205" t="s">
        <v>32</v>
      </c>
      <c r="G80" s="194"/>
      <c r="H80" s="206" t="s">
        <v>46</v>
      </c>
      <c r="I80" s="206" t="s">
        <v>47</v>
      </c>
      <c r="J80" s="206" t="s">
        <v>171</v>
      </c>
      <c r="K80" s="206" t="s">
        <v>54</v>
      </c>
      <c r="L80" s="140"/>
      <c r="M80" s="210" t="s">
        <v>44</v>
      </c>
      <c r="N80" s="224">
        <v>421</v>
      </c>
      <c r="O80" s="225"/>
      <c r="P80" s="213">
        <v>25</v>
      </c>
      <c r="Q80" s="214"/>
      <c r="R80" s="215">
        <f t="shared" si="22"/>
        <v>0</v>
      </c>
      <c r="S80" s="109" t="s">
        <v>1189</v>
      </c>
      <c r="T80" s="110">
        <f t="shared" si="23"/>
        <v>0</v>
      </c>
      <c r="U80" s="185">
        <f t="shared" si="24"/>
        <v>0</v>
      </c>
      <c r="V80" s="206" t="s">
        <v>82</v>
      </c>
      <c r="W80" s="206" t="s">
        <v>172</v>
      </c>
      <c r="X80" s="219" t="s">
        <v>173</v>
      </c>
      <c r="Y80" s="123">
        <v>2</v>
      </c>
      <c r="Z80" s="124" t="s">
        <v>47</v>
      </c>
      <c r="AA80" s="124" t="s">
        <v>171</v>
      </c>
      <c r="AB80" s="124" t="s">
        <v>54</v>
      </c>
      <c r="AC80" s="221" t="s">
        <v>2</v>
      </c>
    </row>
    <row r="81" spans="1:29" s="222" customFormat="1" hidden="1">
      <c r="A81" s="204">
        <v>0</v>
      </c>
      <c r="B81" s="139" t="s">
        <v>9</v>
      </c>
      <c r="C81" s="139" t="s">
        <v>177</v>
      </c>
      <c r="D81" s="183">
        <f t="shared" si="20"/>
        <v>0</v>
      </c>
      <c r="E81" s="184">
        <f t="shared" si="21"/>
        <v>0</v>
      </c>
      <c r="F81" s="205" t="s">
        <v>32</v>
      </c>
      <c r="G81" s="194"/>
      <c r="H81" s="206" t="s">
        <v>46</v>
      </c>
      <c r="I81" s="206" t="s">
        <v>47</v>
      </c>
      <c r="J81" s="206" t="s">
        <v>178</v>
      </c>
      <c r="K81" s="206" t="s">
        <v>77</v>
      </c>
      <c r="L81" s="140"/>
      <c r="M81" s="210" t="s">
        <v>38</v>
      </c>
      <c r="N81" s="224">
        <v>529</v>
      </c>
      <c r="O81" s="225"/>
      <c r="P81" s="213">
        <v>25</v>
      </c>
      <c r="Q81" s="214"/>
      <c r="R81" s="215">
        <f t="shared" si="22"/>
        <v>0</v>
      </c>
      <c r="S81" s="109" t="s">
        <v>1189</v>
      </c>
      <c r="T81" s="110">
        <f t="shared" si="23"/>
        <v>0</v>
      </c>
      <c r="U81" s="185">
        <f t="shared" si="24"/>
        <v>0</v>
      </c>
      <c r="V81" s="206" t="s">
        <v>39</v>
      </c>
      <c r="W81" s="206" t="s">
        <v>179</v>
      </c>
      <c r="X81" s="219" t="s">
        <v>180</v>
      </c>
      <c r="Y81" s="123">
        <v>2</v>
      </c>
      <c r="Z81" s="124" t="s">
        <v>47</v>
      </c>
      <c r="AA81" s="124" t="s">
        <v>178</v>
      </c>
      <c r="AB81" s="124" t="s">
        <v>77</v>
      </c>
      <c r="AC81" s="221" t="s">
        <v>2</v>
      </c>
    </row>
    <row r="82" spans="1:29" s="222" customFormat="1" hidden="1">
      <c r="A82" s="204">
        <v>0</v>
      </c>
      <c r="B82" s="37" t="s">
        <v>9</v>
      </c>
      <c r="C82" s="139" t="s">
        <v>1339</v>
      </c>
      <c r="D82" s="183">
        <f t="shared" si="20"/>
        <v>0</v>
      </c>
      <c r="E82" s="184">
        <f t="shared" si="21"/>
        <v>0</v>
      </c>
      <c r="F82" s="205"/>
      <c r="G82" s="97"/>
      <c r="H82" s="206" t="s">
        <v>46</v>
      </c>
      <c r="I82" s="206" t="s">
        <v>47</v>
      </c>
      <c r="J82" s="206" t="s">
        <v>178</v>
      </c>
      <c r="K82" s="206" t="s">
        <v>54</v>
      </c>
      <c r="L82" s="140"/>
      <c r="M82" s="210" t="s">
        <v>38</v>
      </c>
      <c r="N82" s="224">
        <v>441</v>
      </c>
      <c r="O82" s="225"/>
      <c r="P82" s="213">
        <v>25</v>
      </c>
      <c r="Q82" s="214"/>
      <c r="R82" s="215">
        <f t="shared" si="22"/>
        <v>0</v>
      </c>
      <c r="S82" s="109" t="s">
        <v>1189</v>
      </c>
      <c r="T82" s="110">
        <f t="shared" si="23"/>
        <v>0</v>
      </c>
      <c r="U82" s="180">
        <f t="shared" si="24"/>
        <v>0</v>
      </c>
      <c r="V82" s="206"/>
      <c r="W82" s="206"/>
      <c r="X82" s="219"/>
      <c r="Y82" s="123">
        <v>2</v>
      </c>
      <c r="Z82" s="124" t="s">
        <v>47</v>
      </c>
      <c r="AA82" s="124" t="s">
        <v>178</v>
      </c>
      <c r="AB82" s="124" t="s">
        <v>54</v>
      </c>
      <c r="AC82" s="221" t="s">
        <v>2</v>
      </c>
    </row>
    <row r="83" spans="1:29" s="222" customFormat="1" hidden="1">
      <c r="A83" s="204">
        <v>0</v>
      </c>
      <c r="B83" s="139" t="s">
        <v>9</v>
      </c>
      <c r="C83" s="139" t="s">
        <v>182</v>
      </c>
      <c r="D83" s="183">
        <f t="shared" si="20"/>
        <v>0</v>
      </c>
      <c r="E83" s="184">
        <f t="shared" si="21"/>
        <v>0</v>
      </c>
      <c r="F83" s="205" t="s">
        <v>32</v>
      </c>
      <c r="G83" s="194"/>
      <c r="H83" s="206" t="s">
        <v>46</v>
      </c>
      <c r="I83" s="206" t="s">
        <v>47</v>
      </c>
      <c r="J83" s="206" t="s">
        <v>183</v>
      </c>
      <c r="K83" s="206" t="s">
        <v>54</v>
      </c>
      <c r="L83" s="140"/>
      <c r="M83" s="210" t="s">
        <v>38</v>
      </c>
      <c r="N83" s="224">
        <v>363</v>
      </c>
      <c r="O83" s="225"/>
      <c r="P83" s="213">
        <v>20</v>
      </c>
      <c r="Q83" s="214"/>
      <c r="R83" s="215">
        <f t="shared" si="22"/>
        <v>0</v>
      </c>
      <c r="S83" s="109" t="s">
        <v>1189</v>
      </c>
      <c r="T83" s="110">
        <f t="shared" si="23"/>
        <v>0</v>
      </c>
      <c r="U83" s="185">
        <f t="shared" si="24"/>
        <v>0</v>
      </c>
      <c r="V83" s="206" t="s">
        <v>82</v>
      </c>
      <c r="W83" s="206" t="s">
        <v>78</v>
      </c>
      <c r="X83" s="219" t="s">
        <v>184</v>
      </c>
      <c r="Y83" s="123">
        <v>2</v>
      </c>
      <c r="Z83" s="124" t="s">
        <v>47</v>
      </c>
      <c r="AA83" s="124" t="s">
        <v>183</v>
      </c>
      <c r="AB83" s="124" t="s">
        <v>54</v>
      </c>
      <c r="AC83" s="221" t="s">
        <v>2</v>
      </c>
    </row>
    <row r="84" spans="1:29" s="222" customFormat="1" hidden="1">
      <c r="A84" s="204">
        <v>0</v>
      </c>
      <c r="B84" s="139" t="s">
        <v>9</v>
      </c>
      <c r="C84" s="139" t="s">
        <v>185</v>
      </c>
      <c r="D84" s="183">
        <f t="shared" si="20"/>
        <v>0</v>
      </c>
      <c r="E84" s="184">
        <f t="shared" si="21"/>
        <v>0</v>
      </c>
      <c r="F84" s="205" t="s">
        <v>32</v>
      </c>
      <c r="G84" s="194"/>
      <c r="H84" s="206" t="s">
        <v>46</v>
      </c>
      <c r="I84" s="206" t="s">
        <v>47</v>
      </c>
      <c r="J84" s="206" t="s">
        <v>186</v>
      </c>
      <c r="K84" s="206" t="s">
        <v>49</v>
      </c>
      <c r="L84" s="140"/>
      <c r="M84" s="210" t="s">
        <v>55</v>
      </c>
      <c r="N84" s="224">
        <v>411</v>
      </c>
      <c r="O84" s="225"/>
      <c r="P84" s="213">
        <v>25</v>
      </c>
      <c r="Q84" s="214"/>
      <c r="R84" s="215">
        <f t="shared" si="22"/>
        <v>0</v>
      </c>
      <c r="S84" s="109" t="s">
        <v>1189</v>
      </c>
      <c r="T84" s="110">
        <f t="shared" si="23"/>
        <v>0</v>
      </c>
      <c r="U84" s="185">
        <f t="shared" si="24"/>
        <v>0</v>
      </c>
      <c r="V84" s="206" t="s">
        <v>119</v>
      </c>
      <c r="W84" s="206" t="s">
        <v>187</v>
      </c>
      <c r="X84" s="219" t="s">
        <v>188</v>
      </c>
      <c r="Y84" s="123">
        <v>2</v>
      </c>
      <c r="Z84" s="124" t="s">
        <v>47</v>
      </c>
      <c r="AA84" s="124" t="s">
        <v>186</v>
      </c>
      <c r="AB84" s="124" t="s">
        <v>49</v>
      </c>
      <c r="AC84" s="221" t="s">
        <v>2</v>
      </c>
    </row>
    <row r="85" spans="1:29" s="222" customFormat="1" hidden="1">
      <c r="A85" s="204">
        <v>0</v>
      </c>
      <c r="B85" s="139" t="s">
        <v>9</v>
      </c>
      <c r="C85" s="139" t="s">
        <v>189</v>
      </c>
      <c r="D85" s="183">
        <f t="shared" si="20"/>
        <v>0</v>
      </c>
      <c r="E85" s="184">
        <f t="shared" si="21"/>
        <v>0</v>
      </c>
      <c r="F85" s="205" t="s">
        <v>32</v>
      </c>
      <c r="G85" s="194"/>
      <c r="H85" s="206" t="s">
        <v>46</v>
      </c>
      <c r="I85" s="206" t="s">
        <v>47</v>
      </c>
      <c r="J85" s="206" t="s">
        <v>190</v>
      </c>
      <c r="K85" s="206" t="s">
        <v>36</v>
      </c>
      <c r="L85" s="140"/>
      <c r="M85" s="210" t="s">
        <v>38</v>
      </c>
      <c r="N85" s="224">
        <v>289</v>
      </c>
      <c r="O85" s="225"/>
      <c r="P85" s="213">
        <v>25</v>
      </c>
      <c r="Q85" s="214"/>
      <c r="R85" s="215">
        <f t="shared" si="22"/>
        <v>0</v>
      </c>
      <c r="S85" s="109" t="s">
        <v>1189</v>
      </c>
      <c r="T85" s="110">
        <f t="shared" si="23"/>
        <v>0</v>
      </c>
      <c r="U85" s="185">
        <f t="shared" si="24"/>
        <v>0</v>
      </c>
      <c r="V85" s="206" t="s">
        <v>50</v>
      </c>
      <c r="W85" s="206" t="s">
        <v>65</v>
      </c>
      <c r="X85" s="219" t="s">
        <v>191</v>
      </c>
      <c r="Y85" s="123">
        <v>2</v>
      </c>
      <c r="Z85" s="124" t="s">
        <v>47</v>
      </c>
      <c r="AA85" s="124" t="s">
        <v>190</v>
      </c>
      <c r="AB85" s="124" t="s">
        <v>36</v>
      </c>
      <c r="AC85" s="221" t="s">
        <v>2</v>
      </c>
    </row>
    <row r="86" spans="1:29" s="222" customFormat="1" hidden="1">
      <c r="A86" s="204">
        <v>0</v>
      </c>
      <c r="B86" s="139" t="s">
        <v>9</v>
      </c>
      <c r="C86" s="139" t="s">
        <v>1225</v>
      </c>
      <c r="D86" s="183">
        <f t="shared" si="20"/>
        <v>0</v>
      </c>
      <c r="E86" s="184">
        <f t="shared" si="21"/>
        <v>0</v>
      </c>
      <c r="F86" s="205" t="s">
        <v>32</v>
      </c>
      <c r="G86" s="194"/>
      <c r="H86" s="206" t="s">
        <v>46</v>
      </c>
      <c r="I86" s="206" t="s">
        <v>47</v>
      </c>
      <c r="J86" s="206" t="s">
        <v>190</v>
      </c>
      <c r="K86" s="206" t="s">
        <v>54</v>
      </c>
      <c r="L86" s="140"/>
      <c r="M86" s="210" t="s">
        <v>38</v>
      </c>
      <c r="N86" s="224">
        <v>347</v>
      </c>
      <c r="O86" s="225"/>
      <c r="P86" s="213">
        <v>25</v>
      </c>
      <c r="Q86" s="214"/>
      <c r="R86" s="215">
        <f t="shared" si="22"/>
        <v>0</v>
      </c>
      <c r="S86" s="109" t="s">
        <v>1189</v>
      </c>
      <c r="T86" s="117">
        <f t="shared" si="23"/>
        <v>0</v>
      </c>
      <c r="U86" s="185">
        <f t="shared" si="24"/>
        <v>0</v>
      </c>
      <c r="V86" s="206" t="s">
        <v>50</v>
      </c>
      <c r="W86" s="206" t="s">
        <v>65</v>
      </c>
      <c r="X86" s="219" t="s">
        <v>191</v>
      </c>
      <c r="Y86" s="123">
        <v>2</v>
      </c>
      <c r="Z86" s="124" t="s">
        <v>47</v>
      </c>
      <c r="AA86" s="124" t="s">
        <v>190</v>
      </c>
      <c r="AB86" s="124" t="s">
        <v>54</v>
      </c>
      <c r="AC86" s="221" t="s">
        <v>2</v>
      </c>
    </row>
    <row r="87" spans="1:29" s="222" customFormat="1" hidden="1">
      <c r="A87" s="204">
        <v>0</v>
      </c>
      <c r="B87" s="37" t="s">
        <v>9</v>
      </c>
      <c r="C87" s="139" t="s">
        <v>1149</v>
      </c>
      <c r="D87" s="183">
        <f t="shared" si="20"/>
        <v>0</v>
      </c>
      <c r="E87" s="184">
        <f t="shared" si="21"/>
        <v>0</v>
      </c>
      <c r="F87" s="205" t="s">
        <v>32</v>
      </c>
      <c r="G87" s="97"/>
      <c r="H87" s="206" t="s">
        <v>46</v>
      </c>
      <c r="I87" s="206" t="s">
        <v>47</v>
      </c>
      <c r="J87" s="206" t="s">
        <v>190</v>
      </c>
      <c r="K87" s="206" t="s">
        <v>49</v>
      </c>
      <c r="L87" s="140"/>
      <c r="M87" s="210" t="s">
        <v>44</v>
      </c>
      <c r="N87" s="224">
        <v>421</v>
      </c>
      <c r="O87" s="225"/>
      <c r="P87" s="213">
        <v>25</v>
      </c>
      <c r="Q87" s="214"/>
      <c r="R87" s="215">
        <f t="shared" si="22"/>
        <v>0</v>
      </c>
      <c r="S87" s="109" t="s">
        <v>1189</v>
      </c>
      <c r="T87" s="110">
        <f t="shared" si="23"/>
        <v>0</v>
      </c>
      <c r="U87" s="180">
        <f t="shared" si="24"/>
        <v>0</v>
      </c>
      <c r="V87" s="206" t="s">
        <v>50</v>
      </c>
      <c r="W87" s="206" t="s">
        <v>65</v>
      </c>
      <c r="X87" s="219" t="s">
        <v>191</v>
      </c>
      <c r="Y87" s="123">
        <v>2</v>
      </c>
      <c r="Z87" s="124" t="s">
        <v>47</v>
      </c>
      <c r="AA87" s="124" t="s">
        <v>190</v>
      </c>
      <c r="AB87" s="124" t="s">
        <v>49</v>
      </c>
      <c r="AC87" s="221" t="s">
        <v>2</v>
      </c>
    </row>
    <row r="88" spans="1:29" s="222" customFormat="1" hidden="1">
      <c r="A88" s="204">
        <v>0</v>
      </c>
      <c r="B88" s="139" t="s">
        <v>9</v>
      </c>
      <c r="C88" s="139" t="s">
        <v>1213</v>
      </c>
      <c r="D88" s="183">
        <f t="shared" si="20"/>
        <v>0</v>
      </c>
      <c r="E88" s="184">
        <f t="shared" si="21"/>
        <v>0</v>
      </c>
      <c r="F88" s="205"/>
      <c r="G88" s="194"/>
      <c r="H88" s="206" t="s">
        <v>46</v>
      </c>
      <c r="I88" s="206" t="s">
        <v>47</v>
      </c>
      <c r="J88" s="206" t="s">
        <v>190</v>
      </c>
      <c r="K88" s="206" t="s">
        <v>49</v>
      </c>
      <c r="L88" s="140"/>
      <c r="M88" s="210" t="s">
        <v>55</v>
      </c>
      <c r="N88" s="224">
        <v>411</v>
      </c>
      <c r="O88" s="225"/>
      <c r="P88" s="213">
        <v>25</v>
      </c>
      <c r="Q88" s="214"/>
      <c r="R88" s="215">
        <f t="shared" si="22"/>
        <v>0</v>
      </c>
      <c r="S88" s="109" t="s">
        <v>1189</v>
      </c>
      <c r="T88" s="110">
        <f t="shared" si="23"/>
        <v>0</v>
      </c>
      <c r="U88" s="185">
        <f t="shared" si="24"/>
        <v>0</v>
      </c>
      <c r="V88" s="206"/>
      <c r="W88" s="206"/>
      <c r="X88" s="219"/>
      <c r="Y88" s="123">
        <v>2</v>
      </c>
      <c r="Z88" s="124" t="s">
        <v>47</v>
      </c>
      <c r="AA88" s="124" t="s">
        <v>190</v>
      </c>
      <c r="AB88" s="124" t="s">
        <v>49</v>
      </c>
      <c r="AC88" s="221" t="s">
        <v>2</v>
      </c>
    </row>
    <row r="89" spans="1:29" s="222" customFormat="1" hidden="1">
      <c r="A89" s="204">
        <v>0</v>
      </c>
      <c r="B89" s="139" t="s">
        <v>9</v>
      </c>
      <c r="C89" s="139" t="s">
        <v>1214</v>
      </c>
      <c r="D89" s="183">
        <f t="shared" si="20"/>
        <v>0</v>
      </c>
      <c r="E89" s="184">
        <f t="shared" si="21"/>
        <v>0</v>
      </c>
      <c r="F89" s="205"/>
      <c r="G89" s="194"/>
      <c r="H89" s="206" t="s">
        <v>46</v>
      </c>
      <c r="I89" s="206" t="s">
        <v>47</v>
      </c>
      <c r="J89" s="206" t="s">
        <v>1209</v>
      </c>
      <c r="K89" s="206" t="s">
        <v>54</v>
      </c>
      <c r="L89" s="140"/>
      <c r="M89" s="210" t="s">
        <v>44</v>
      </c>
      <c r="N89" s="224">
        <v>557</v>
      </c>
      <c r="O89" s="225"/>
      <c r="P89" s="213">
        <v>25</v>
      </c>
      <c r="Q89" s="214"/>
      <c r="R89" s="215">
        <f t="shared" si="22"/>
        <v>0</v>
      </c>
      <c r="S89" s="109" t="s">
        <v>1189</v>
      </c>
      <c r="T89" s="110">
        <f t="shared" si="23"/>
        <v>0</v>
      </c>
      <c r="U89" s="185">
        <f t="shared" si="24"/>
        <v>0</v>
      </c>
      <c r="V89" s="206"/>
      <c r="W89" s="206"/>
      <c r="X89" s="219"/>
      <c r="Y89" s="123">
        <v>2</v>
      </c>
      <c r="Z89" s="124" t="s">
        <v>47</v>
      </c>
      <c r="AA89" s="124" t="s">
        <v>1209</v>
      </c>
      <c r="AB89" s="124" t="s">
        <v>54</v>
      </c>
      <c r="AC89" s="221" t="s">
        <v>2</v>
      </c>
    </row>
    <row r="90" spans="1:29" s="127" customFormat="1">
      <c r="A90" s="182">
        <v>15</v>
      </c>
      <c r="B90" s="37" t="s">
        <v>9</v>
      </c>
      <c r="C90" s="139" t="s">
        <v>1150</v>
      </c>
      <c r="D90" s="183">
        <f t="shared" si="20"/>
        <v>0</v>
      </c>
      <c r="E90" s="184">
        <f t="shared" si="21"/>
        <v>0</v>
      </c>
      <c r="F90" s="131"/>
      <c r="G90" s="198"/>
      <c r="H90" s="37" t="s">
        <v>46</v>
      </c>
      <c r="I90" s="37" t="s">
        <v>47</v>
      </c>
      <c r="J90" s="37" t="s">
        <v>1153</v>
      </c>
      <c r="K90" s="37" t="s">
        <v>77</v>
      </c>
      <c r="L90" s="140"/>
      <c r="M90" s="39" t="s">
        <v>38</v>
      </c>
      <c r="N90" s="101">
        <v>441</v>
      </c>
      <c r="O90" s="143"/>
      <c r="P90" s="40">
        <v>25</v>
      </c>
      <c r="Q90" s="41"/>
      <c r="R90" s="180">
        <f t="shared" si="22"/>
        <v>0</v>
      </c>
      <c r="S90" s="109" t="s">
        <v>1189</v>
      </c>
      <c r="T90" s="110">
        <f t="shared" si="23"/>
        <v>0</v>
      </c>
      <c r="U90" s="185">
        <f t="shared" si="24"/>
        <v>0</v>
      </c>
      <c r="V90" s="37"/>
      <c r="W90" s="37"/>
      <c r="X90" s="108"/>
      <c r="Y90" s="123">
        <v>2</v>
      </c>
      <c r="Z90" s="124" t="s">
        <v>47</v>
      </c>
      <c r="AA90" s="124" t="s">
        <v>1153</v>
      </c>
      <c r="AB90" s="124" t="s">
        <v>77</v>
      </c>
      <c r="AC90" s="128" t="s">
        <v>2</v>
      </c>
    </row>
    <row r="91" spans="1:29" s="222" customFormat="1" hidden="1">
      <c r="A91" s="204">
        <v>0</v>
      </c>
      <c r="B91" s="37" t="s">
        <v>9</v>
      </c>
      <c r="C91" s="139" t="s">
        <v>193</v>
      </c>
      <c r="D91" s="183">
        <f t="shared" si="20"/>
        <v>0</v>
      </c>
      <c r="E91" s="184">
        <f t="shared" si="21"/>
        <v>0</v>
      </c>
      <c r="F91" s="205"/>
      <c r="G91" s="97"/>
      <c r="H91" s="206" t="s">
        <v>46</v>
      </c>
      <c r="I91" s="206" t="s">
        <v>47</v>
      </c>
      <c r="J91" s="206" t="s">
        <v>194</v>
      </c>
      <c r="K91" s="206" t="s">
        <v>77</v>
      </c>
      <c r="L91" s="140"/>
      <c r="M91" s="210" t="s">
        <v>38</v>
      </c>
      <c r="N91" s="224">
        <v>205.2</v>
      </c>
      <c r="O91" s="225"/>
      <c r="P91" s="213">
        <v>25</v>
      </c>
      <c r="Q91" s="214"/>
      <c r="R91" s="215">
        <f t="shared" si="22"/>
        <v>0</v>
      </c>
      <c r="S91" s="109" t="s">
        <v>1189</v>
      </c>
      <c r="T91" s="110">
        <f t="shared" si="23"/>
        <v>0</v>
      </c>
      <c r="U91" s="180">
        <f t="shared" si="24"/>
        <v>0</v>
      </c>
      <c r="V91" s="206" t="s">
        <v>50</v>
      </c>
      <c r="W91" s="206" t="s">
        <v>195</v>
      </c>
      <c r="X91" s="219" t="s">
        <v>196</v>
      </c>
      <c r="Y91" s="123">
        <v>2</v>
      </c>
      <c r="Z91" s="124" t="s">
        <v>47</v>
      </c>
      <c r="AA91" s="124" t="s">
        <v>194</v>
      </c>
      <c r="AB91" s="124" t="s">
        <v>77</v>
      </c>
      <c r="AC91" s="221" t="s">
        <v>2</v>
      </c>
    </row>
    <row r="92" spans="1:29" s="222" customFormat="1" hidden="1">
      <c r="A92" s="204">
        <v>0</v>
      </c>
      <c r="B92" s="37" t="s">
        <v>9</v>
      </c>
      <c r="C92" s="139" t="s">
        <v>197</v>
      </c>
      <c r="D92" s="183">
        <f t="shared" si="20"/>
        <v>0</v>
      </c>
      <c r="E92" s="184">
        <f t="shared" si="21"/>
        <v>0</v>
      </c>
      <c r="F92" s="205"/>
      <c r="G92" s="97"/>
      <c r="H92" s="206" t="s">
        <v>46</v>
      </c>
      <c r="I92" s="206" t="s">
        <v>47</v>
      </c>
      <c r="J92" s="206" t="s">
        <v>194</v>
      </c>
      <c r="K92" s="206" t="s">
        <v>36</v>
      </c>
      <c r="L92" s="140"/>
      <c r="M92" s="210" t="s">
        <v>38</v>
      </c>
      <c r="N92" s="224">
        <v>169.2</v>
      </c>
      <c r="O92" s="225"/>
      <c r="P92" s="213">
        <v>25</v>
      </c>
      <c r="Q92" s="214"/>
      <c r="R92" s="215">
        <f t="shared" si="22"/>
        <v>0</v>
      </c>
      <c r="S92" s="109" t="s">
        <v>1189</v>
      </c>
      <c r="T92" s="110">
        <f t="shared" si="23"/>
        <v>0</v>
      </c>
      <c r="U92" s="180">
        <f t="shared" si="24"/>
        <v>0</v>
      </c>
      <c r="V92" s="206" t="s">
        <v>50</v>
      </c>
      <c r="W92" s="206" t="s">
        <v>195</v>
      </c>
      <c r="X92" s="219" t="s">
        <v>196</v>
      </c>
      <c r="Y92" s="123">
        <v>2</v>
      </c>
      <c r="Z92" s="124" t="s">
        <v>47</v>
      </c>
      <c r="AA92" s="124" t="s">
        <v>194</v>
      </c>
      <c r="AB92" s="124" t="s">
        <v>36</v>
      </c>
      <c r="AC92" s="221" t="s">
        <v>2</v>
      </c>
    </row>
    <row r="93" spans="1:29" s="222" customFormat="1" hidden="1">
      <c r="A93" s="204">
        <v>0</v>
      </c>
      <c r="B93" s="37" t="s">
        <v>9</v>
      </c>
      <c r="C93" s="139" t="s">
        <v>202</v>
      </c>
      <c r="D93" s="183">
        <f t="shared" si="20"/>
        <v>0</v>
      </c>
      <c r="E93" s="184">
        <f t="shared" si="21"/>
        <v>0</v>
      </c>
      <c r="F93" s="205"/>
      <c r="G93" s="97"/>
      <c r="H93" s="206" t="s">
        <v>46</v>
      </c>
      <c r="I93" s="206" t="s">
        <v>47</v>
      </c>
      <c r="J93" s="206" t="s">
        <v>203</v>
      </c>
      <c r="K93" s="206" t="s">
        <v>54</v>
      </c>
      <c r="L93" s="140"/>
      <c r="M93" s="210" t="s">
        <v>38</v>
      </c>
      <c r="N93" s="224">
        <v>132</v>
      </c>
      <c r="O93" s="225"/>
      <c r="P93" s="213">
        <v>25</v>
      </c>
      <c r="Q93" s="214"/>
      <c r="R93" s="215">
        <f t="shared" si="22"/>
        <v>0</v>
      </c>
      <c r="S93" s="109" t="s">
        <v>1189</v>
      </c>
      <c r="T93" s="110">
        <f t="shared" si="23"/>
        <v>0</v>
      </c>
      <c r="U93" s="180">
        <f t="shared" si="24"/>
        <v>0</v>
      </c>
      <c r="V93" s="206" t="s">
        <v>64</v>
      </c>
      <c r="W93" s="206" t="s">
        <v>58</v>
      </c>
      <c r="X93" s="219" t="s">
        <v>201</v>
      </c>
      <c r="Y93" s="123">
        <v>2</v>
      </c>
      <c r="Z93" s="124" t="s">
        <v>47</v>
      </c>
      <c r="AA93" s="124" t="s">
        <v>203</v>
      </c>
      <c r="AB93" s="124" t="s">
        <v>54</v>
      </c>
      <c r="AC93" s="221" t="s">
        <v>2</v>
      </c>
    </row>
    <row r="94" spans="1:29" s="222" customFormat="1" hidden="1">
      <c r="A94" s="204">
        <v>0</v>
      </c>
      <c r="B94" s="37" t="s">
        <v>9</v>
      </c>
      <c r="C94" s="139" t="s">
        <v>204</v>
      </c>
      <c r="D94" s="183">
        <f t="shared" si="20"/>
        <v>0</v>
      </c>
      <c r="E94" s="184">
        <f t="shared" si="21"/>
        <v>0</v>
      </c>
      <c r="F94" s="205" t="s">
        <v>32</v>
      </c>
      <c r="G94" s="97"/>
      <c r="H94" s="206" t="s">
        <v>46</v>
      </c>
      <c r="I94" s="206" t="s">
        <v>47</v>
      </c>
      <c r="J94" s="206" t="s">
        <v>203</v>
      </c>
      <c r="K94" s="206" t="s">
        <v>36</v>
      </c>
      <c r="L94" s="140"/>
      <c r="M94" s="210" t="s">
        <v>38</v>
      </c>
      <c r="N94" s="224">
        <v>123</v>
      </c>
      <c r="O94" s="225"/>
      <c r="P94" s="213">
        <v>25</v>
      </c>
      <c r="Q94" s="214"/>
      <c r="R94" s="215">
        <f t="shared" si="22"/>
        <v>0</v>
      </c>
      <c r="S94" s="109" t="s">
        <v>1189</v>
      </c>
      <c r="T94" s="110">
        <f t="shared" si="23"/>
        <v>0</v>
      </c>
      <c r="U94" s="180">
        <f t="shared" si="24"/>
        <v>0</v>
      </c>
      <c r="V94" s="206" t="s">
        <v>64</v>
      </c>
      <c r="W94" s="206" t="s">
        <v>58</v>
      </c>
      <c r="X94" s="219" t="s">
        <v>201</v>
      </c>
      <c r="Y94" s="123">
        <v>2</v>
      </c>
      <c r="Z94" s="124" t="s">
        <v>47</v>
      </c>
      <c r="AA94" s="124" t="s">
        <v>203</v>
      </c>
      <c r="AB94" s="124" t="s">
        <v>36</v>
      </c>
      <c r="AC94" s="221" t="s">
        <v>2</v>
      </c>
    </row>
    <row r="95" spans="1:29" s="222" customFormat="1" hidden="1">
      <c r="A95" s="204">
        <v>0</v>
      </c>
      <c r="B95" s="139" t="s">
        <v>9</v>
      </c>
      <c r="C95" s="139" t="s">
        <v>205</v>
      </c>
      <c r="D95" s="183">
        <f t="shared" si="20"/>
        <v>0</v>
      </c>
      <c r="E95" s="184">
        <f t="shared" si="21"/>
        <v>0</v>
      </c>
      <c r="F95" s="205" t="s">
        <v>32</v>
      </c>
      <c r="G95" s="194"/>
      <c r="H95" s="206" t="s">
        <v>46</v>
      </c>
      <c r="I95" s="206" t="s">
        <v>47</v>
      </c>
      <c r="J95" s="206" t="s">
        <v>206</v>
      </c>
      <c r="K95" s="206" t="s">
        <v>36</v>
      </c>
      <c r="L95" s="140"/>
      <c r="M95" s="210" t="s">
        <v>38</v>
      </c>
      <c r="N95" s="224">
        <v>312</v>
      </c>
      <c r="O95" s="225"/>
      <c r="P95" s="213">
        <v>25</v>
      </c>
      <c r="Q95" s="214"/>
      <c r="R95" s="215">
        <f t="shared" si="22"/>
        <v>0</v>
      </c>
      <c r="S95" s="109" t="s">
        <v>1189</v>
      </c>
      <c r="T95" s="110">
        <f t="shared" si="23"/>
        <v>0</v>
      </c>
      <c r="U95" s="185">
        <f t="shared" si="24"/>
        <v>0</v>
      </c>
      <c r="V95" s="206" t="s">
        <v>69</v>
      </c>
      <c r="W95" s="206" t="s">
        <v>164</v>
      </c>
      <c r="X95" s="219" t="s">
        <v>207</v>
      </c>
      <c r="Y95" s="123">
        <v>2</v>
      </c>
      <c r="Z95" s="124" t="s">
        <v>47</v>
      </c>
      <c r="AA95" s="124" t="s">
        <v>206</v>
      </c>
      <c r="AB95" s="124" t="s">
        <v>36</v>
      </c>
      <c r="AC95" s="221"/>
    </row>
    <row r="96" spans="1:29" s="222" customFormat="1" hidden="1">
      <c r="A96" s="204">
        <v>0</v>
      </c>
      <c r="B96" s="139" t="s">
        <v>9</v>
      </c>
      <c r="C96" s="37" t="s">
        <v>1151</v>
      </c>
      <c r="D96" s="187">
        <f t="shared" si="20"/>
        <v>0</v>
      </c>
      <c r="E96" s="188">
        <f t="shared" si="21"/>
        <v>0</v>
      </c>
      <c r="F96" s="205"/>
      <c r="G96" s="194"/>
      <c r="H96" s="206" t="s">
        <v>46</v>
      </c>
      <c r="I96" s="206" t="s">
        <v>47</v>
      </c>
      <c r="J96" s="206" t="s">
        <v>206</v>
      </c>
      <c r="K96" s="206" t="s">
        <v>200</v>
      </c>
      <c r="L96" s="140"/>
      <c r="M96" s="210" t="s">
        <v>38</v>
      </c>
      <c r="N96" s="224">
        <v>421</v>
      </c>
      <c r="O96" s="225"/>
      <c r="P96" s="213">
        <v>25</v>
      </c>
      <c r="Q96" s="214"/>
      <c r="R96" s="215">
        <f t="shared" si="22"/>
        <v>0</v>
      </c>
      <c r="S96" s="109" t="s">
        <v>1189</v>
      </c>
      <c r="T96" s="110">
        <f t="shared" si="23"/>
        <v>0</v>
      </c>
      <c r="U96" s="180">
        <f t="shared" si="24"/>
        <v>0</v>
      </c>
      <c r="V96" s="206" t="s">
        <v>69</v>
      </c>
      <c r="W96" s="206" t="s">
        <v>164</v>
      </c>
      <c r="X96" s="219" t="s">
        <v>207</v>
      </c>
      <c r="Y96" s="123">
        <v>2</v>
      </c>
      <c r="Z96" s="124" t="s">
        <v>47</v>
      </c>
      <c r="AA96" s="124" t="s">
        <v>206</v>
      </c>
      <c r="AB96" s="124" t="s">
        <v>200</v>
      </c>
      <c r="AC96" s="221"/>
    </row>
    <row r="97" spans="1:31" s="222" customFormat="1" hidden="1">
      <c r="A97" s="204">
        <v>0</v>
      </c>
      <c r="B97" s="37" t="s">
        <v>9</v>
      </c>
      <c r="C97" s="139" t="s">
        <v>1333</v>
      </c>
      <c r="D97" s="183">
        <f t="shared" si="20"/>
        <v>0</v>
      </c>
      <c r="E97" s="184">
        <f t="shared" si="21"/>
        <v>0</v>
      </c>
      <c r="F97" s="205"/>
      <c r="G97" s="97"/>
      <c r="H97" s="206" t="s">
        <v>46</v>
      </c>
      <c r="I97" s="206" t="s">
        <v>47</v>
      </c>
      <c r="J97" s="206" t="s">
        <v>206</v>
      </c>
      <c r="K97" s="206" t="s">
        <v>54</v>
      </c>
      <c r="L97" s="39"/>
      <c r="M97" s="210" t="s">
        <v>55</v>
      </c>
      <c r="N97" s="224">
        <v>351</v>
      </c>
      <c r="O97" s="225"/>
      <c r="P97" s="213">
        <v>25</v>
      </c>
      <c r="Q97" s="214"/>
      <c r="R97" s="215">
        <f t="shared" si="22"/>
        <v>0</v>
      </c>
      <c r="S97" s="109" t="s">
        <v>1189</v>
      </c>
      <c r="T97" s="110">
        <f t="shared" si="23"/>
        <v>0</v>
      </c>
      <c r="U97" s="180">
        <f t="shared" si="24"/>
        <v>0</v>
      </c>
      <c r="V97" s="206"/>
      <c r="W97" s="206"/>
      <c r="X97" s="219"/>
      <c r="Y97" s="123">
        <v>2</v>
      </c>
      <c r="Z97" s="124" t="s">
        <v>47</v>
      </c>
      <c r="AA97" s="124" t="s">
        <v>206</v>
      </c>
      <c r="AB97" s="124" t="s">
        <v>54</v>
      </c>
      <c r="AC97" s="221"/>
    </row>
    <row r="98" spans="1:31" s="222" customFormat="1" hidden="1">
      <c r="A98" s="204">
        <v>0</v>
      </c>
      <c r="B98" s="139" t="s">
        <v>9</v>
      </c>
      <c r="C98" s="139" t="s">
        <v>209</v>
      </c>
      <c r="D98" s="183">
        <f t="shared" si="20"/>
        <v>0</v>
      </c>
      <c r="E98" s="184">
        <f t="shared" si="21"/>
        <v>0</v>
      </c>
      <c r="F98" s="205" t="s">
        <v>32</v>
      </c>
      <c r="G98" s="194"/>
      <c r="H98" s="206" t="s">
        <v>46</v>
      </c>
      <c r="I98" s="206" t="s">
        <v>47</v>
      </c>
      <c r="J98" s="206" t="s">
        <v>210</v>
      </c>
      <c r="K98" s="206" t="s">
        <v>54</v>
      </c>
      <c r="L98" s="140"/>
      <c r="M98" s="210" t="s">
        <v>44</v>
      </c>
      <c r="N98" s="224">
        <v>557</v>
      </c>
      <c r="O98" s="225"/>
      <c r="P98" s="213">
        <v>25</v>
      </c>
      <c r="Q98" s="214"/>
      <c r="R98" s="215">
        <f t="shared" si="22"/>
        <v>0</v>
      </c>
      <c r="S98" s="109" t="s">
        <v>1189</v>
      </c>
      <c r="T98" s="110">
        <f t="shared" si="23"/>
        <v>0</v>
      </c>
      <c r="U98" s="185">
        <f t="shared" si="24"/>
        <v>0</v>
      </c>
      <c r="V98" s="206" t="s">
        <v>64</v>
      </c>
      <c r="W98" s="206" t="s">
        <v>211</v>
      </c>
      <c r="X98" s="219" t="s">
        <v>212</v>
      </c>
      <c r="Y98" s="123">
        <v>2</v>
      </c>
      <c r="Z98" s="124" t="s">
        <v>47</v>
      </c>
      <c r="AA98" s="124" t="s">
        <v>210</v>
      </c>
      <c r="AB98" s="124" t="s">
        <v>54</v>
      </c>
      <c r="AC98" s="221"/>
    </row>
    <row r="99" spans="1:31" s="222" customFormat="1" hidden="1">
      <c r="A99" s="204">
        <v>0</v>
      </c>
      <c r="B99" s="139" t="s">
        <v>9</v>
      </c>
      <c r="C99" s="139" t="s">
        <v>1152</v>
      </c>
      <c r="D99" s="183">
        <f t="shared" si="20"/>
        <v>0</v>
      </c>
      <c r="E99" s="184">
        <f t="shared" si="21"/>
        <v>0</v>
      </c>
      <c r="F99" s="205" t="s">
        <v>32</v>
      </c>
      <c r="G99" s="194"/>
      <c r="H99" s="206" t="s">
        <v>46</v>
      </c>
      <c r="I99" s="206" t="s">
        <v>47</v>
      </c>
      <c r="J99" s="206" t="s">
        <v>1043</v>
      </c>
      <c r="K99" s="206" t="s">
        <v>54</v>
      </c>
      <c r="L99" s="140"/>
      <c r="M99" s="210" t="s">
        <v>44</v>
      </c>
      <c r="N99" s="224">
        <v>451</v>
      </c>
      <c r="O99" s="225"/>
      <c r="P99" s="213">
        <v>25</v>
      </c>
      <c r="Q99" s="214"/>
      <c r="R99" s="215">
        <f t="shared" si="22"/>
        <v>0</v>
      </c>
      <c r="S99" s="109" t="s">
        <v>1189</v>
      </c>
      <c r="T99" s="110">
        <f t="shared" si="23"/>
        <v>0</v>
      </c>
      <c r="U99" s="180">
        <f t="shared" si="24"/>
        <v>0</v>
      </c>
      <c r="V99" s="206" t="s">
        <v>69</v>
      </c>
      <c r="W99" s="206" t="s">
        <v>87</v>
      </c>
      <c r="X99" s="219" t="s">
        <v>214</v>
      </c>
      <c r="Y99" s="123">
        <v>2</v>
      </c>
      <c r="Z99" s="124" t="s">
        <v>47</v>
      </c>
      <c r="AA99" s="124" t="s">
        <v>1043</v>
      </c>
      <c r="AB99" s="124" t="s">
        <v>54</v>
      </c>
      <c r="AC99" s="221"/>
    </row>
    <row r="100" spans="1:31" s="222" customFormat="1" hidden="1">
      <c r="A100" s="204">
        <v>0</v>
      </c>
      <c r="B100" s="37" t="s">
        <v>9</v>
      </c>
      <c r="C100" s="139" t="s">
        <v>1340</v>
      </c>
      <c r="D100" s="183">
        <f t="shared" si="20"/>
        <v>0</v>
      </c>
      <c r="E100" s="184">
        <f t="shared" si="21"/>
        <v>0</v>
      </c>
      <c r="F100" s="205"/>
      <c r="G100" s="97"/>
      <c r="H100" s="206" t="s">
        <v>46</v>
      </c>
      <c r="I100" s="206" t="s">
        <v>47</v>
      </c>
      <c r="J100" s="206" t="s">
        <v>1043</v>
      </c>
      <c r="K100" s="206" t="s">
        <v>77</v>
      </c>
      <c r="L100" s="140"/>
      <c r="M100" s="210" t="s">
        <v>38</v>
      </c>
      <c r="N100" s="224">
        <v>391</v>
      </c>
      <c r="O100" s="225"/>
      <c r="P100" s="213">
        <v>25</v>
      </c>
      <c r="Q100" s="214"/>
      <c r="R100" s="215">
        <f t="shared" si="22"/>
        <v>0</v>
      </c>
      <c r="S100" s="109" t="s">
        <v>1189</v>
      </c>
      <c r="T100" s="110">
        <f t="shared" si="23"/>
        <v>0</v>
      </c>
      <c r="U100" s="180">
        <f t="shared" si="24"/>
        <v>0</v>
      </c>
      <c r="V100" s="206"/>
      <c r="W100" s="206"/>
      <c r="X100" s="219"/>
      <c r="Y100" s="123">
        <v>2</v>
      </c>
      <c r="Z100" s="124" t="s">
        <v>47</v>
      </c>
      <c r="AA100" s="124" t="s">
        <v>1043</v>
      </c>
      <c r="AB100" s="124" t="s">
        <v>77</v>
      </c>
      <c r="AC100" s="221"/>
    </row>
    <row r="101" spans="1:31" s="222" customFormat="1" hidden="1">
      <c r="A101" s="204">
        <v>0</v>
      </c>
      <c r="B101" s="139" t="s">
        <v>9</v>
      </c>
      <c r="C101" s="139" t="s">
        <v>215</v>
      </c>
      <c r="D101" s="183">
        <f t="shared" si="20"/>
        <v>0</v>
      </c>
      <c r="E101" s="184">
        <f t="shared" si="21"/>
        <v>0</v>
      </c>
      <c r="F101" s="205" t="s">
        <v>32</v>
      </c>
      <c r="G101" s="194"/>
      <c r="H101" s="206" t="s">
        <v>216</v>
      </c>
      <c r="I101" s="206" t="s">
        <v>217</v>
      </c>
      <c r="J101" s="206" t="s">
        <v>218</v>
      </c>
      <c r="K101" s="206" t="s">
        <v>49</v>
      </c>
      <c r="L101" s="140"/>
      <c r="M101" s="210" t="s">
        <v>44</v>
      </c>
      <c r="N101" s="224">
        <v>431</v>
      </c>
      <c r="O101" s="225"/>
      <c r="P101" s="213">
        <v>25</v>
      </c>
      <c r="Q101" s="214"/>
      <c r="R101" s="215">
        <f t="shared" si="22"/>
        <v>0</v>
      </c>
      <c r="S101" s="109" t="s">
        <v>1189</v>
      </c>
      <c r="T101" s="117">
        <f t="shared" si="23"/>
        <v>0</v>
      </c>
      <c r="U101" s="185">
        <f t="shared" si="24"/>
        <v>0</v>
      </c>
      <c r="V101" s="206" t="s">
        <v>50</v>
      </c>
      <c r="W101" s="206" t="s">
        <v>219</v>
      </c>
      <c r="X101" s="219" t="s">
        <v>220</v>
      </c>
      <c r="Y101" s="123">
        <v>2</v>
      </c>
      <c r="Z101" s="124" t="s">
        <v>217</v>
      </c>
      <c r="AA101" s="124" t="s">
        <v>218</v>
      </c>
      <c r="AB101" s="124" t="s">
        <v>49</v>
      </c>
      <c r="AC101" s="221"/>
    </row>
    <row r="102" spans="1:31">
      <c r="A102" s="193" t="s">
        <v>37</v>
      </c>
      <c r="F102" s="43"/>
      <c r="G102" s="43"/>
      <c r="L102" s="3"/>
      <c r="M102" s="3"/>
      <c r="N102" s="102"/>
      <c r="O102" s="102"/>
      <c r="Q102" s="2"/>
      <c r="R102" s="103"/>
      <c r="S102" s="103"/>
      <c r="T102" s="103"/>
      <c r="U102" s="103"/>
      <c r="V102"/>
      <c r="Y102" s="120">
        <v>3</v>
      </c>
      <c r="AC102" s="124" t="s">
        <v>2</v>
      </c>
    </row>
    <row r="103" spans="1:31">
      <c r="A103" s="193" t="s">
        <v>37</v>
      </c>
      <c r="F103" s="43"/>
      <c r="G103" s="43"/>
      <c r="L103" s="3"/>
      <c r="M103" s="3"/>
      <c r="N103" s="102"/>
      <c r="O103" s="102"/>
      <c r="Q103" s="2"/>
      <c r="R103" s="103"/>
      <c r="S103" s="103"/>
      <c r="T103" s="103"/>
      <c r="U103" s="103"/>
      <c r="V103"/>
      <c r="Y103" s="120">
        <v>3</v>
      </c>
      <c r="AC103" s="124" t="s">
        <v>2</v>
      </c>
    </row>
    <row r="104" spans="1:31" s="1" customFormat="1" ht="23.6" customHeight="1">
      <c r="A104" s="193" t="s">
        <v>37</v>
      </c>
      <c r="B104" s="29"/>
      <c r="C104" s="29"/>
      <c r="D104" s="29"/>
      <c r="E104" s="29"/>
      <c r="F104" s="162" t="s">
        <v>11</v>
      </c>
      <c r="G104" s="163"/>
      <c r="H104" s="163"/>
      <c r="I104" s="164"/>
      <c r="J104" s="164"/>
      <c r="K104" s="164"/>
      <c r="L104" s="164"/>
      <c r="M104" s="164"/>
      <c r="N104" s="164"/>
      <c r="O104" s="164"/>
      <c r="P104" s="164"/>
      <c r="Q104" s="164"/>
      <c r="R104" s="164"/>
      <c r="S104" s="164"/>
      <c r="T104" s="164"/>
      <c r="U104" s="164"/>
      <c r="V104" s="164"/>
      <c r="W104" s="164"/>
      <c r="X104" s="161"/>
      <c r="Y104" s="129">
        <v>1</v>
      </c>
      <c r="Z104" s="130"/>
      <c r="AA104" s="130"/>
      <c r="AB104" s="130"/>
      <c r="AC104" s="192"/>
      <c r="AD104" s="192"/>
      <c r="AE104" s="192"/>
    </row>
    <row r="105" spans="1:31" s="159" customFormat="1" ht="267.89999999999998" customHeight="1">
      <c r="A105" s="165" t="s">
        <v>37</v>
      </c>
      <c r="B105" s="152"/>
      <c r="C105" s="153"/>
      <c r="D105" s="153"/>
      <c r="E105" s="153"/>
      <c r="F105" s="154"/>
      <c r="G105" s="154"/>
      <c r="H105" s="152"/>
      <c r="I105" s="152"/>
      <c r="J105" s="152"/>
      <c r="K105" s="152"/>
      <c r="L105" s="155"/>
      <c r="M105" s="155"/>
      <c r="N105" s="156"/>
      <c r="O105" s="147"/>
      <c r="P105" s="157"/>
      <c r="Q105" s="158"/>
      <c r="R105" s="148"/>
      <c r="S105" s="149"/>
      <c r="T105" s="150"/>
      <c r="U105" s="150"/>
      <c r="V105" s="152"/>
      <c r="W105" s="152"/>
      <c r="X105" s="152"/>
      <c r="Y105" s="151"/>
      <c r="Z105" s="124"/>
      <c r="AA105" s="124"/>
      <c r="AB105" s="124"/>
      <c r="AC105" s="124"/>
      <c r="AD105" s="119"/>
      <c r="AE105" s="119"/>
    </row>
    <row r="106" spans="1:31" s="222" customFormat="1" hidden="1">
      <c r="A106" s="204">
        <v>0</v>
      </c>
      <c r="B106" s="37" t="s">
        <v>11</v>
      </c>
      <c r="C106" s="37" t="s">
        <v>227</v>
      </c>
      <c r="D106" s="178">
        <f t="shared" ref="D106:D143" si="25">Q106</f>
        <v>0</v>
      </c>
      <c r="E106" s="179">
        <f t="shared" ref="E106:E143" si="26">R106</f>
        <v>0</v>
      </c>
      <c r="F106" s="205" t="s">
        <v>32</v>
      </c>
      <c r="G106" s="97"/>
      <c r="H106" s="206" t="s">
        <v>222</v>
      </c>
      <c r="I106" s="207" t="s">
        <v>223</v>
      </c>
      <c r="J106" s="207" t="s">
        <v>1370</v>
      </c>
      <c r="K106" s="207" t="s">
        <v>225</v>
      </c>
      <c r="L106" s="39"/>
      <c r="M106" s="210" t="s">
        <v>38</v>
      </c>
      <c r="N106" s="211">
        <v>447</v>
      </c>
      <c r="O106" s="226">
        <v>391</v>
      </c>
      <c r="P106" s="227">
        <v>25</v>
      </c>
      <c r="Q106" s="228"/>
      <c r="R106" s="215">
        <f t="shared" ref="R106:R143" si="27">IF(O106&lt;&gt;"",Q106*O106,N106*Q106)</f>
        <v>0</v>
      </c>
      <c r="S106" s="109" t="s">
        <v>1189</v>
      </c>
      <c r="T106" s="110">
        <f>Q106/200</f>
        <v>0</v>
      </c>
      <c r="U106" s="180">
        <f t="shared" ref="U106:U143" si="28">IF(SUM($R$21:$R$5051)&gt;=100000,IF(O106&lt;&gt;"",R106,R106*0.95),R106)</f>
        <v>0</v>
      </c>
      <c r="V106" s="206"/>
      <c r="W106" s="206" t="s">
        <v>229</v>
      </c>
      <c r="X106" s="219"/>
      <c r="Y106" s="123">
        <v>5</v>
      </c>
      <c r="Z106" s="124" t="s">
        <v>223</v>
      </c>
      <c r="AA106" s="124" t="s">
        <v>228</v>
      </c>
      <c r="AB106" s="124" t="s">
        <v>225</v>
      </c>
      <c r="AC106" s="221" t="s">
        <v>2</v>
      </c>
    </row>
    <row r="107" spans="1:31">
      <c r="A107" s="3">
        <v>90</v>
      </c>
      <c r="B107" s="37" t="s">
        <v>11</v>
      </c>
      <c r="C107" s="37" t="s">
        <v>230</v>
      </c>
      <c r="D107" s="178">
        <f t="shared" si="25"/>
        <v>0</v>
      </c>
      <c r="E107" s="179">
        <f t="shared" si="26"/>
        <v>0</v>
      </c>
      <c r="F107" s="38" t="s">
        <v>32</v>
      </c>
      <c r="G107" s="97"/>
      <c r="H107" s="37" t="s">
        <v>222</v>
      </c>
      <c r="I107" s="170" t="s">
        <v>223</v>
      </c>
      <c r="J107" s="170" t="s">
        <v>1237</v>
      </c>
      <c r="K107" s="170" t="s">
        <v>232</v>
      </c>
      <c r="L107" s="39"/>
      <c r="M107" s="39" t="s">
        <v>44</v>
      </c>
      <c r="N107" s="146">
        <v>1430</v>
      </c>
      <c r="O107" s="166">
        <v>1100</v>
      </c>
      <c r="P107" s="40">
        <v>10</v>
      </c>
      <c r="Q107" s="41"/>
      <c r="R107" s="180">
        <f t="shared" si="27"/>
        <v>0</v>
      </c>
      <c r="S107" s="109" t="s">
        <v>1189</v>
      </c>
      <c r="T107" s="110">
        <f t="shared" ref="T107:T143" si="29">Q107/200</f>
        <v>0</v>
      </c>
      <c r="U107" s="180">
        <f t="shared" si="28"/>
        <v>0</v>
      </c>
      <c r="V107" s="37"/>
      <c r="W107" s="37" t="s">
        <v>233</v>
      </c>
      <c r="X107" s="108" t="s">
        <v>234</v>
      </c>
      <c r="Y107" s="123">
        <v>5</v>
      </c>
      <c r="Z107" s="124" t="s">
        <v>223</v>
      </c>
      <c r="AA107" s="124" t="s">
        <v>231</v>
      </c>
      <c r="AB107" s="124" t="s">
        <v>232</v>
      </c>
      <c r="AC107" s="124" t="s">
        <v>2</v>
      </c>
    </row>
    <row r="108" spans="1:31">
      <c r="A108" s="3">
        <v>10</v>
      </c>
      <c r="B108" s="37" t="s">
        <v>11</v>
      </c>
      <c r="C108" s="37" t="s">
        <v>238</v>
      </c>
      <c r="D108" s="178">
        <f t="shared" si="25"/>
        <v>0</v>
      </c>
      <c r="E108" s="179">
        <f t="shared" si="26"/>
        <v>0</v>
      </c>
      <c r="F108" s="38" t="s">
        <v>32</v>
      </c>
      <c r="G108" s="97"/>
      <c r="H108" s="37" t="s">
        <v>222</v>
      </c>
      <c r="I108" s="170" t="s">
        <v>223</v>
      </c>
      <c r="J108" s="170" t="s">
        <v>1238</v>
      </c>
      <c r="K108" s="170" t="s">
        <v>232</v>
      </c>
      <c r="L108" s="39"/>
      <c r="M108" s="39" t="s">
        <v>44</v>
      </c>
      <c r="N108" s="146">
        <v>1430</v>
      </c>
      <c r="O108" s="166">
        <v>1100</v>
      </c>
      <c r="P108" s="40">
        <v>10</v>
      </c>
      <c r="Q108" s="41"/>
      <c r="R108" s="180">
        <f t="shared" si="27"/>
        <v>0</v>
      </c>
      <c r="S108" s="109" t="s">
        <v>1189</v>
      </c>
      <c r="T108" s="110">
        <f t="shared" si="29"/>
        <v>0</v>
      </c>
      <c r="U108" s="180">
        <f t="shared" si="28"/>
        <v>0</v>
      </c>
      <c r="V108" s="37"/>
      <c r="W108" s="37" t="s">
        <v>240</v>
      </c>
      <c r="X108" s="108" t="s">
        <v>241</v>
      </c>
      <c r="Y108" s="123">
        <v>5</v>
      </c>
      <c r="Z108" s="124" t="s">
        <v>223</v>
      </c>
      <c r="AA108" s="124" t="s">
        <v>239</v>
      </c>
      <c r="AB108" s="124" t="s">
        <v>232</v>
      </c>
      <c r="AC108" s="124" t="s">
        <v>2</v>
      </c>
    </row>
    <row r="109" spans="1:31" s="222" customFormat="1" hidden="1">
      <c r="A109" s="204">
        <v>0</v>
      </c>
      <c r="B109" s="37" t="s">
        <v>11</v>
      </c>
      <c r="C109" s="37" t="s">
        <v>242</v>
      </c>
      <c r="D109" s="178">
        <f t="shared" si="25"/>
        <v>0</v>
      </c>
      <c r="E109" s="179">
        <f t="shared" si="26"/>
        <v>0</v>
      </c>
      <c r="F109" s="205" t="s">
        <v>32</v>
      </c>
      <c r="G109" s="97"/>
      <c r="H109" s="206" t="s">
        <v>222</v>
      </c>
      <c r="I109" s="207" t="s">
        <v>223</v>
      </c>
      <c r="J109" s="207" t="s">
        <v>1371</v>
      </c>
      <c r="K109" s="207" t="s">
        <v>225</v>
      </c>
      <c r="L109" s="39"/>
      <c r="M109" s="210" t="s">
        <v>38</v>
      </c>
      <c r="N109" s="211">
        <v>447</v>
      </c>
      <c r="O109" s="226">
        <v>391</v>
      </c>
      <c r="P109" s="213">
        <v>25</v>
      </c>
      <c r="Q109" s="214"/>
      <c r="R109" s="215">
        <f t="shared" si="27"/>
        <v>0</v>
      </c>
      <c r="S109" s="109" t="s">
        <v>1189</v>
      </c>
      <c r="T109" s="110">
        <f t="shared" si="29"/>
        <v>0</v>
      </c>
      <c r="U109" s="180">
        <f t="shared" si="28"/>
        <v>0</v>
      </c>
      <c r="V109" s="206"/>
      <c r="W109" s="206" t="s">
        <v>244</v>
      </c>
      <c r="X109" s="219"/>
      <c r="Y109" s="123">
        <v>5</v>
      </c>
      <c r="Z109" s="124" t="s">
        <v>223</v>
      </c>
      <c r="AA109" s="124" t="s">
        <v>243</v>
      </c>
      <c r="AB109" s="124" t="s">
        <v>225</v>
      </c>
      <c r="AC109" s="221" t="s">
        <v>2</v>
      </c>
    </row>
    <row r="110" spans="1:31" s="222" customFormat="1" hidden="1">
      <c r="A110" s="204">
        <v>0</v>
      </c>
      <c r="B110" s="37" t="s">
        <v>11</v>
      </c>
      <c r="C110" s="37" t="s">
        <v>245</v>
      </c>
      <c r="D110" s="178">
        <f t="shared" si="25"/>
        <v>0</v>
      </c>
      <c r="E110" s="179">
        <f t="shared" si="26"/>
        <v>0</v>
      </c>
      <c r="F110" s="205" t="s">
        <v>32</v>
      </c>
      <c r="G110" s="97"/>
      <c r="H110" s="206" t="s">
        <v>222</v>
      </c>
      <c r="I110" s="207" t="s">
        <v>223</v>
      </c>
      <c r="J110" s="207" t="s">
        <v>1372</v>
      </c>
      <c r="K110" s="207" t="s">
        <v>225</v>
      </c>
      <c r="L110" s="39"/>
      <c r="M110" s="210" t="s">
        <v>38</v>
      </c>
      <c r="N110" s="211">
        <v>447</v>
      </c>
      <c r="O110" s="226">
        <v>391</v>
      </c>
      <c r="P110" s="213">
        <v>25</v>
      </c>
      <c r="Q110" s="214"/>
      <c r="R110" s="215">
        <f t="shared" si="27"/>
        <v>0</v>
      </c>
      <c r="S110" s="109" t="s">
        <v>1189</v>
      </c>
      <c r="T110" s="110">
        <f t="shared" si="29"/>
        <v>0</v>
      </c>
      <c r="U110" s="180">
        <f t="shared" si="28"/>
        <v>0</v>
      </c>
      <c r="V110" s="206"/>
      <c r="W110" s="206" t="s">
        <v>247</v>
      </c>
      <c r="X110" s="219"/>
      <c r="Y110" s="123">
        <v>5</v>
      </c>
      <c r="Z110" s="124" t="s">
        <v>223</v>
      </c>
      <c r="AA110" s="124" t="s">
        <v>246</v>
      </c>
      <c r="AB110" s="124" t="s">
        <v>225</v>
      </c>
      <c r="AC110" s="221" t="s">
        <v>2</v>
      </c>
    </row>
    <row r="111" spans="1:31" s="222" customFormat="1" hidden="1">
      <c r="A111" s="204">
        <v>0</v>
      </c>
      <c r="B111" s="37" t="s">
        <v>11</v>
      </c>
      <c r="C111" s="37" t="s">
        <v>248</v>
      </c>
      <c r="D111" s="178">
        <f t="shared" si="25"/>
        <v>0</v>
      </c>
      <c r="E111" s="179">
        <f t="shared" si="26"/>
        <v>0</v>
      </c>
      <c r="F111" s="205" t="s">
        <v>32</v>
      </c>
      <c r="G111" s="97"/>
      <c r="H111" s="206" t="s">
        <v>222</v>
      </c>
      <c r="I111" s="207" t="s">
        <v>223</v>
      </c>
      <c r="J111" s="207" t="s">
        <v>1373</v>
      </c>
      <c r="K111" s="207" t="s">
        <v>225</v>
      </c>
      <c r="L111" s="39"/>
      <c r="M111" s="210" t="s">
        <v>38</v>
      </c>
      <c r="N111" s="211">
        <v>447</v>
      </c>
      <c r="O111" s="226">
        <v>391</v>
      </c>
      <c r="P111" s="213">
        <v>25</v>
      </c>
      <c r="Q111" s="214"/>
      <c r="R111" s="215">
        <f t="shared" si="27"/>
        <v>0</v>
      </c>
      <c r="S111" s="109" t="s">
        <v>1189</v>
      </c>
      <c r="T111" s="110">
        <f t="shared" si="29"/>
        <v>0</v>
      </c>
      <c r="U111" s="180">
        <f t="shared" si="28"/>
        <v>0</v>
      </c>
      <c r="V111" s="206"/>
      <c r="W111" s="206" t="s">
        <v>229</v>
      </c>
      <c r="X111" s="219"/>
      <c r="Y111" s="123">
        <v>5</v>
      </c>
      <c r="Z111" s="124" t="s">
        <v>223</v>
      </c>
      <c r="AA111" s="124" t="s">
        <v>249</v>
      </c>
      <c r="AB111" s="124" t="s">
        <v>225</v>
      </c>
      <c r="AC111" s="221" t="s">
        <v>2</v>
      </c>
    </row>
    <row r="112" spans="1:31">
      <c r="A112" s="3">
        <v>60</v>
      </c>
      <c r="B112" s="37" t="s">
        <v>11</v>
      </c>
      <c r="C112" s="37" t="s">
        <v>260</v>
      </c>
      <c r="D112" s="178">
        <f t="shared" si="25"/>
        <v>0</v>
      </c>
      <c r="E112" s="179">
        <f t="shared" si="26"/>
        <v>0</v>
      </c>
      <c r="F112" s="38" t="s">
        <v>32</v>
      </c>
      <c r="G112" s="97"/>
      <c r="H112" s="37" t="s">
        <v>222</v>
      </c>
      <c r="I112" s="170" t="s">
        <v>223</v>
      </c>
      <c r="J112" s="170" t="s">
        <v>1240</v>
      </c>
      <c r="K112" s="170" t="s">
        <v>232</v>
      </c>
      <c r="L112" s="39"/>
      <c r="M112" s="39" t="s">
        <v>44</v>
      </c>
      <c r="N112" s="146">
        <v>1430</v>
      </c>
      <c r="O112" s="166">
        <v>1100</v>
      </c>
      <c r="P112" s="40">
        <v>10</v>
      </c>
      <c r="Q112" s="41"/>
      <c r="R112" s="180">
        <f t="shared" si="27"/>
        <v>0</v>
      </c>
      <c r="S112" s="109" t="s">
        <v>1189</v>
      </c>
      <c r="T112" s="110">
        <f t="shared" si="29"/>
        <v>0</v>
      </c>
      <c r="U112" s="180">
        <f t="shared" si="28"/>
        <v>0</v>
      </c>
      <c r="V112" s="37"/>
      <c r="W112" s="37" t="s">
        <v>262</v>
      </c>
      <c r="X112" s="108" t="s">
        <v>263</v>
      </c>
      <c r="Y112" s="123">
        <v>5</v>
      </c>
      <c r="Z112" s="124" t="s">
        <v>223</v>
      </c>
      <c r="AA112" s="124" t="s">
        <v>261</v>
      </c>
      <c r="AB112" s="124" t="s">
        <v>232</v>
      </c>
      <c r="AC112" s="124" t="s">
        <v>2</v>
      </c>
    </row>
    <row r="113" spans="1:29" s="222" customFormat="1" hidden="1">
      <c r="A113" s="204">
        <v>0</v>
      </c>
      <c r="B113" s="37" t="s">
        <v>11</v>
      </c>
      <c r="C113" s="139" t="s">
        <v>267</v>
      </c>
      <c r="D113" s="183">
        <f t="shared" si="25"/>
        <v>0</v>
      </c>
      <c r="E113" s="184">
        <f t="shared" si="26"/>
        <v>0</v>
      </c>
      <c r="F113" s="205" t="s">
        <v>32</v>
      </c>
      <c r="G113" s="97"/>
      <c r="H113" s="206" t="s">
        <v>222</v>
      </c>
      <c r="I113" s="207" t="s">
        <v>223</v>
      </c>
      <c r="J113" s="207" t="s">
        <v>1374</v>
      </c>
      <c r="K113" s="207" t="s">
        <v>225</v>
      </c>
      <c r="L113" s="140"/>
      <c r="M113" s="210" t="s">
        <v>269</v>
      </c>
      <c r="N113" s="211">
        <v>301</v>
      </c>
      <c r="O113" s="226">
        <v>241</v>
      </c>
      <c r="P113" s="213">
        <v>20</v>
      </c>
      <c r="Q113" s="214"/>
      <c r="R113" s="215">
        <f t="shared" si="27"/>
        <v>0</v>
      </c>
      <c r="S113" s="109" t="s">
        <v>1189</v>
      </c>
      <c r="T113" s="110">
        <f t="shared" si="29"/>
        <v>0</v>
      </c>
      <c r="U113" s="180">
        <f t="shared" si="28"/>
        <v>0</v>
      </c>
      <c r="V113" s="206"/>
      <c r="W113" s="206" t="s">
        <v>270</v>
      </c>
      <c r="X113" s="219"/>
      <c r="Y113" s="123">
        <v>5</v>
      </c>
      <c r="Z113" s="124" t="s">
        <v>223</v>
      </c>
      <c r="AA113" s="124" t="s">
        <v>268</v>
      </c>
      <c r="AB113" s="124" t="s">
        <v>225</v>
      </c>
      <c r="AC113" s="221" t="s">
        <v>2</v>
      </c>
    </row>
    <row r="114" spans="1:29" s="222" customFormat="1" hidden="1">
      <c r="A114" s="204">
        <v>0</v>
      </c>
      <c r="B114" s="37" t="s">
        <v>11</v>
      </c>
      <c r="C114" s="37" t="s">
        <v>271</v>
      </c>
      <c r="D114" s="178">
        <f t="shared" si="25"/>
        <v>0</v>
      </c>
      <c r="E114" s="179">
        <f t="shared" si="26"/>
        <v>0</v>
      </c>
      <c r="F114" s="205" t="s">
        <v>32</v>
      </c>
      <c r="G114" s="97"/>
      <c r="H114" s="206" t="s">
        <v>222</v>
      </c>
      <c r="I114" s="207" t="s">
        <v>223</v>
      </c>
      <c r="J114" s="207" t="s">
        <v>1374</v>
      </c>
      <c r="K114" s="207" t="s">
        <v>225</v>
      </c>
      <c r="L114" s="39"/>
      <c r="M114" s="210" t="s">
        <v>38</v>
      </c>
      <c r="N114" s="211">
        <v>447</v>
      </c>
      <c r="O114" s="226">
        <v>391</v>
      </c>
      <c r="P114" s="213">
        <v>25</v>
      </c>
      <c r="Q114" s="214"/>
      <c r="R114" s="215">
        <f t="shared" si="27"/>
        <v>0</v>
      </c>
      <c r="S114" s="109" t="s">
        <v>1189</v>
      </c>
      <c r="T114" s="110">
        <f t="shared" si="29"/>
        <v>0</v>
      </c>
      <c r="U114" s="180">
        <f t="shared" si="28"/>
        <v>0</v>
      </c>
      <c r="V114" s="206"/>
      <c r="W114" s="206" t="s">
        <v>270</v>
      </c>
      <c r="X114" s="219"/>
      <c r="Y114" s="123">
        <v>5</v>
      </c>
      <c r="Z114" s="124" t="s">
        <v>223</v>
      </c>
      <c r="AA114" s="124" t="s">
        <v>272</v>
      </c>
      <c r="AB114" s="124" t="s">
        <v>225</v>
      </c>
      <c r="AC114" s="221" t="s">
        <v>2</v>
      </c>
    </row>
    <row r="115" spans="1:29">
      <c r="A115" s="3" t="s">
        <v>1366</v>
      </c>
      <c r="B115" s="37" t="s">
        <v>11</v>
      </c>
      <c r="C115" s="37" t="s">
        <v>273</v>
      </c>
      <c r="D115" s="178">
        <f t="shared" si="25"/>
        <v>0</v>
      </c>
      <c r="E115" s="179">
        <f t="shared" si="26"/>
        <v>0</v>
      </c>
      <c r="F115" s="38" t="s">
        <v>32</v>
      </c>
      <c r="G115" s="97"/>
      <c r="H115" s="133" t="s">
        <v>222</v>
      </c>
      <c r="I115" s="169" t="s">
        <v>223</v>
      </c>
      <c r="J115" s="169" t="s">
        <v>1241</v>
      </c>
      <c r="K115" s="169" t="s">
        <v>232</v>
      </c>
      <c r="L115" s="134"/>
      <c r="M115" s="134" t="s">
        <v>44</v>
      </c>
      <c r="N115" s="145">
        <v>1430</v>
      </c>
      <c r="O115" s="166">
        <v>1100</v>
      </c>
      <c r="P115" s="137">
        <v>10</v>
      </c>
      <c r="Q115" s="41"/>
      <c r="R115" s="180">
        <f t="shared" si="27"/>
        <v>0</v>
      </c>
      <c r="S115" s="109" t="s">
        <v>1189</v>
      </c>
      <c r="T115" s="110">
        <f t="shared" si="29"/>
        <v>0</v>
      </c>
      <c r="U115" s="180">
        <f t="shared" si="28"/>
        <v>0</v>
      </c>
      <c r="V115" s="133"/>
      <c r="W115" s="37" t="s">
        <v>262</v>
      </c>
      <c r="X115" s="136" t="s">
        <v>275</v>
      </c>
      <c r="Y115" s="123">
        <v>5</v>
      </c>
      <c r="Z115" s="124" t="s">
        <v>223</v>
      </c>
      <c r="AA115" s="124" t="s">
        <v>274</v>
      </c>
      <c r="AB115" s="124" t="s">
        <v>232</v>
      </c>
      <c r="AC115" s="124" t="s">
        <v>2</v>
      </c>
    </row>
    <row r="116" spans="1:29" s="222" customFormat="1" hidden="1">
      <c r="A116" s="204">
        <v>0</v>
      </c>
      <c r="B116" s="37" t="s">
        <v>11</v>
      </c>
      <c r="C116" s="37" t="s">
        <v>276</v>
      </c>
      <c r="D116" s="178">
        <f t="shared" si="25"/>
        <v>0</v>
      </c>
      <c r="E116" s="179">
        <f t="shared" si="26"/>
        <v>0</v>
      </c>
      <c r="F116" s="205" t="s">
        <v>32</v>
      </c>
      <c r="G116" s="97"/>
      <c r="H116" s="206" t="s">
        <v>222</v>
      </c>
      <c r="I116" s="207" t="s">
        <v>223</v>
      </c>
      <c r="J116" s="207" t="s">
        <v>1375</v>
      </c>
      <c r="K116" s="207" t="s">
        <v>225</v>
      </c>
      <c r="L116" s="39"/>
      <c r="M116" s="210" t="s">
        <v>38</v>
      </c>
      <c r="N116" s="211">
        <v>447</v>
      </c>
      <c r="O116" s="226">
        <v>391</v>
      </c>
      <c r="P116" s="213">
        <v>25</v>
      </c>
      <c r="Q116" s="214"/>
      <c r="R116" s="215">
        <f t="shared" si="27"/>
        <v>0</v>
      </c>
      <c r="S116" s="109" t="s">
        <v>1189</v>
      </c>
      <c r="T116" s="110">
        <f t="shared" si="29"/>
        <v>0</v>
      </c>
      <c r="U116" s="180">
        <f t="shared" si="28"/>
        <v>0</v>
      </c>
      <c r="V116" s="206"/>
      <c r="W116" s="206" t="s">
        <v>229</v>
      </c>
      <c r="X116" s="219"/>
      <c r="Y116" s="123">
        <v>5</v>
      </c>
      <c r="Z116" s="124" t="s">
        <v>223</v>
      </c>
      <c r="AA116" s="124" t="s">
        <v>277</v>
      </c>
      <c r="AB116" s="124" t="s">
        <v>225</v>
      </c>
      <c r="AC116" s="221" t="s">
        <v>2</v>
      </c>
    </row>
    <row r="117" spans="1:29" s="222" customFormat="1" hidden="1">
      <c r="A117" s="204">
        <v>0</v>
      </c>
      <c r="B117" s="37" t="s">
        <v>11</v>
      </c>
      <c r="C117" s="37" t="s">
        <v>278</v>
      </c>
      <c r="D117" s="178">
        <f t="shared" si="25"/>
        <v>0</v>
      </c>
      <c r="E117" s="179">
        <f t="shared" si="26"/>
        <v>0</v>
      </c>
      <c r="F117" s="205" t="s">
        <v>32</v>
      </c>
      <c r="G117" s="97"/>
      <c r="H117" s="206" t="s">
        <v>222</v>
      </c>
      <c r="I117" s="207" t="s">
        <v>223</v>
      </c>
      <c r="J117" s="207" t="s">
        <v>1376</v>
      </c>
      <c r="K117" s="207" t="s">
        <v>225</v>
      </c>
      <c r="L117" s="39"/>
      <c r="M117" s="210" t="s">
        <v>38</v>
      </c>
      <c r="N117" s="211">
        <v>447</v>
      </c>
      <c r="O117" s="226">
        <v>391</v>
      </c>
      <c r="P117" s="213">
        <v>25</v>
      </c>
      <c r="Q117" s="214"/>
      <c r="R117" s="215">
        <f t="shared" si="27"/>
        <v>0</v>
      </c>
      <c r="S117" s="109" t="s">
        <v>1189</v>
      </c>
      <c r="T117" s="110">
        <f t="shared" si="29"/>
        <v>0</v>
      </c>
      <c r="U117" s="180">
        <f t="shared" si="28"/>
        <v>0</v>
      </c>
      <c r="V117" s="206"/>
      <c r="W117" s="206" t="s">
        <v>280</v>
      </c>
      <c r="X117" s="219"/>
      <c r="Y117" s="123">
        <v>5</v>
      </c>
      <c r="Z117" s="124" t="s">
        <v>223</v>
      </c>
      <c r="AA117" s="124" t="s">
        <v>279</v>
      </c>
      <c r="AB117" s="124" t="s">
        <v>225</v>
      </c>
      <c r="AC117" s="221" t="s">
        <v>2</v>
      </c>
    </row>
    <row r="118" spans="1:29" s="222" customFormat="1" hidden="1">
      <c r="A118" s="204">
        <v>0</v>
      </c>
      <c r="B118" s="37" t="s">
        <v>11</v>
      </c>
      <c r="C118" s="37" t="s">
        <v>281</v>
      </c>
      <c r="D118" s="178">
        <f t="shared" si="25"/>
        <v>0</v>
      </c>
      <c r="E118" s="179">
        <f t="shared" si="26"/>
        <v>0</v>
      </c>
      <c r="F118" s="205" t="s">
        <v>32</v>
      </c>
      <c r="G118" s="97"/>
      <c r="H118" s="206" t="s">
        <v>222</v>
      </c>
      <c r="I118" s="207" t="s">
        <v>223</v>
      </c>
      <c r="J118" s="207" t="s">
        <v>1377</v>
      </c>
      <c r="K118" s="207" t="s">
        <v>225</v>
      </c>
      <c r="L118" s="39"/>
      <c r="M118" s="210" t="s">
        <v>38</v>
      </c>
      <c r="N118" s="211">
        <v>447</v>
      </c>
      <c r="O118" s="226">
        <v>391</v>
      </c>
      <c r="P118" s="213">
        <v>25</v>
      </c>
      <c r="Q118" s="214"/>
      <c r="R118" s="215">
        <f t="shared" si="27"/>
        <v>0</v>
      </c>
      <c r="S118" s="109" t="s">
        <v>1189</v>
      </c>
      <c r="T118" s="110">
        <f t="shared" si="29"/>
        <v>0</v>
      </c>
      <c r="U118" s="180">
        <f t="shared" si="28"/>
        <v>0</v>
      </c>
      <c r="V118" s="206"/>
      <c r="W118" s="206" t="s">
        <v>229</v>
      </c>
      <c r="X118" s="219"/>
      <c r="Y118" s="123">
        <v>5</v>
      </c>
      <c r="Z118" s="124" t="s">
        <v>223</v>
      </c>
      <c r="AA118" s="124" t="s">
        <v>282</v>
      </c>
      <c r="AB118" s="124" t="s">
        <v>225</v>
      </c>
      <c r="AC118" s="221" t="s">
        <v>2</v>
      </c>
    </row>
    <row r="119" spans="1:29">
      <c r="A119" s="3">
        <v>10</v>
      </c>
      <c r="B119" s="37" t="s">
        <v>11</v>
      </c>
      <c r="C119" s="37" t="s">
        <v>283</v>
      </c>
      <c r="D119" s="178">
        <f t="shared" si="25"/>
        <v>0</v>
      </c>
      <c r="E119" s="179">
        <f t="shared" si="26"/>
        <v>0</v>
      </c>
      <c r="F119" s="38" t="s">
        <v>32</v>
      </c>
      <c r="G119" s="97"/>
      <c r="H119" s="37" t="s">
        <v>222</v>
      </c>
      <c r="I119" s="170" t="s">
        <v>223</v>
      </c>
      <c r="J119" s="170" t="s">
        <v>1242</v>
      </c>
      <c r="K119" s="170" t="s">
        <v>232</v>
      </c>
      <c r="L119" s="39"/>
      <c r="M119" s="39" t="s">
        <v>44</v>
      </c>
      <c r="N119" s="146">
        <v>1430</v>
      </c>
      <c r="O119" s="166">
        <v>1100</v>
      </c>
      <c r="P119" s="40">
        <v>10</v>
      </c>
      <c r="Q119" s="41"/>
      <c r="R119" s="180">
        <f t="shared" si="27"/>
        <v>0</v>
      </c>
      <c r="S119" s="109" t="s">
        <v>1189</v>
      </c>
      <c r="T119" s="110">
        <f t="shared" si="29"/>
        <v>0</v>
      </c>
      <c r="U119" s="180">
        <f t="shared" si="28"/>
        <v>0</v>
      </c>
      <c r="V119" s="37"/>
      <c r="W119" s="37" t="s">
        <v>262</v>
      </c>
      <c r="X119" s="108" t="s">
        <v>285</v>
      </c>
      <c r="Y119" s="123">
        <v>5</v>
      </c>
      <c r="Z119" s="124" t="s">
        <v>223</v>
      </c>
      <c r="AA119" s="124" t="s">
        <v>284</v>
      </c>
      <c r="AB119" s="124" t="s">
        <v>232</v>
      </c>
      <c r="AC119" s="124" t="s">
        <v>2</v>
      </c>
    </row>
    <row r="120" spans="1:29">
      <c r="A120" s="3">
        <v>30</v>
      </c>
      <c r="B120" s="37" t="s">
        <v>11</v>
      </c>
      <c r="C120" s="37" t="s">
        <v>289</v>
      </c>
      <c r="D120" s="178">
        <f t="shared" si="25"/>
        <v>0</v>
      </c>
      <c r="E120" s="179">
        <f t="shared" si="26"/>
        <v>0</v>
      </c>
      <c r="F120" s="38" t="s">
        <v>32</v>
      </c>
      <c r="G120" s="97"/>
      <c r="H120" s="37" t="s">
        <v>222</v>
      </c>
      <c r="I120" s="170" t="s">
        <v>223</v>
      </c>
      <c r="J120" s="170" t="s">
        <v>1244</v>
      </c>
      <c r="K120" s="170" t="s">
        <v>232</v>
      </c>
      <c r="L120" s="39"/>
      <c r="M120" s="39" t="s">
        <v>44</v>
      </c>
      <c r="N120" s="146">
        <v>1430</v>
      </c>
      <c r="O120" s="166">
        <v>1100</v>
      </c>
      <c r="P120" s="40">
        <v>10</v>
      </c>
      <c r="Q120" s="41"/>
      <c r="R120" s="180">
        <f t="shared" si="27"/>
        <v>0</v>
      </c>
      <c r="S120" s="109" t="s">
        <v>1189</v>
      </c>
      <c r="T120" s="110">
        <f t="shared" si="29"/>
        <v>0</v>
      </c>
      <c r="U120" s="180">
        <f t="shared" si="28"/>
        <v>0</v>
      </c>
      <c r="V120" s="37"/>
      <c r="W120" s="37" t="s">
        <v>291</v>
      </c>
      <c r="X120" s="108" t="s">
        <v>292</v>
      </c>
      <c r="Y120" s="123">
        <v>5</v>
      </c>
      <c r="Z120" s="124" t="s">
        <v>223</v>
      </c>
      <c r="AA120" s="124" t="s">
        <v>290</v>
      </c>
      <c r="AB120" s="124" t="s">
        <v>232</v>
      </c>
      <c r="AC120" s="124" t="s">
        <v>2</v>
      </c>
    </row>
    <row r="121" spans="1:29" s="222" customFormat="1" hidden="1">
      <c r="A121" s="204">
        <v>0</v>
      </c>
      <c r="B121" s="37" t="s">
        <v>11</v>
      </c>
      <c r="C121" s="37" t="s">
        <v>293</v>
      </c>
      <c r="D121" s="178">
        <f t="shared" si="25"/>
        <v>0</v>
      </c>
      <c r="E121" s="179">
        <f t="shared" si="26"/>
        <v>0</v>
      </c>
      <c r="F121" s="205" t="s">
        <v>32</v>
      </c>
      <c r="G121" s="97"/>
      <c r="H121" s="206" t="s">
        <v>222</v>
      </c>
      <c r="I121" s="207" t="s">
        <v>223</v>
      </c>
      <c r="J121" s="207" t="s">
        <v>1378</v>
      </c>
      <c r="K121" s="207" t="s">
        <v>225</v>
      </c>
      <c r="L121" s="39"/>
      <c r="M121" s="210" t="s">
        <v>38</v>
      </c>
      <c r="N121" s="211">
        <v>447</v>
      </c>
      <c r="O121" s="226">
        <v>391</v>
      </c>
      <c r="P121" s="213">
        <v>25</v>
      </c>
      <c r="Q121" s="214"/>
      <c r="R121" s="215">
        <f t="shared" si="27"/>
        <v>0</v>
      </c>
      <c r="S121" s="109" t="s">
        <v>1189</v>
      </c>
      <c r="T121" s="110">
        <f t="shared" si="29"/>
        <v>0</v>
      </c>
      <c r="U121" s="180">
        <f t="shared" si="28"/>
        <v>0</v>
      </c>
      <c r="V121" s="206"/>
      <c r="W121" s="206" t="s">
        <v>295</v>
      </c>
      <c r="X121" s="219"/>
      <c r="Y121" s="123">
        <v>5</v>
      </c>
      <c r="Z121" s="124" t="s">
        <v>223</v>
      </c>
      <c r="AA121" s="124" t="s">
        <v>294</v>
      </c>
      <c r="AB121" s="124" t="s">
        <v>225</v>
      </c>
      <c r="AC121" s="221" t="s">
        <v>2</v>
      </c>
    </row>
    <row r="122" spans="1:29" s="222" customFormat="1" hidden="1">
      <c r="A122" s="204">
        <v>0</v>
      </c>
      <c r="B122" s="37" t="s">
        <v>11</v>
      </c>
      <c r="C122" s="37" t="s">
        <v>296</v>
      </c>
      <c r="D122" s="178">
        <f t="shared" si="25"/>
        <v>0</v>
      </c>
      <c r="E122" s="179">
        <f t="shared" si="26"/>
        <v>0</v>
      </c>
      <c r="F122" s="205" t="s">
        <v>32</v>
      </c>
      <c r="G122" s="97"/>
      <c r="H122" s="206" t="s">
        <v>222</v>
      </c>
      <c r="I122" s="207" t="s">
        <v>223</v>
      </c>
      <c r="J122" s="207" t="s">
        <v>1379</v>
      </c>
      <c r="K122" s="207" t="s">
        <v>225</v>
      </c>
      <c r="L122" s="39"/>
      <c r="M122" s="210" t="s">
        <v>38</v>
      </c>
      <c r="N122" s="211">
        <v>447</v>
      </c>
      <c r="O122" s="226">
        <v>391</v>
      </c>
      <c r="P122" s="213">
        <v>25</v>
      </c>
      <c r="Q122" s="214"/>
      <c r="R122" s="215">
        <f t="shared" si="27"/>
        <v>0</v>
      </c>
      <c r="S122" s="109" t="s">
        <v>1189</v>
      </c>
      <c r="T122" s="110">
        <f t="shared" si="29"/>
        <v>0</v>
      </c>
      <c r="U122" s="180">
        <f t="shared" si="28"/>
        <v>0</v>
      </c>
      <c r="V122" s="206"/>
      <c r="W122" s="206" t="s">
        <v>229</v>
      </c>
      <c r="X122" s="219"/>
      <c r="Y122" s="123">
        <v>5</v>
      </c>
      <c r="Z122" s="124" t="s">
        <v>223</v>
      </c>
      <c r="AA122" s="124" t="s">
        <v>297</v>
      </c>
      <c r="AB122" s="124" t="s">
        <v>225</v>
      </c>
      <c r="AC122" s="221" t="s">
        <v>2</v>
      </c>
    </row>
    <row r="123" spans="1:29" s="222" customFormat="1" hidden="1">
      <c r="A123" s="204">
        <v>0</v>
      </c>
      <c r="B123" s="37" t="s">
        <v>11</v>
      </c>
      <c r="C123" s="37" t="s">
        <v>301</v>
      </c>
      <c r="D123" s="178">
        <f t="shared" si="25"/>
        <v>0</v>
      </c>
      <c r="E123" s="179">
        <f t="shared" si="26"/>
        <v>0</v>
      </c>
      <c r="F123" s="205" t="s">
        <v>32</v>
      </c>
      <c r="G123" s="99"/>
      <c r="H123" s="206" t="s">
        <v>222</v>
      </c>
      <c r="I123" s="207" t="s">
        <v>223</v>
      </c>
      <c r="J123" s="207" t="s">
        <v>1380</v>
      </c>
      <c r="K123" s="207" t="s">
        <v>225</v>
      </c>
      <c r="L123" s="39"/>
      <c r="M123" s="210" t="s">
        <v>38</v>
      </c>
      <c r="N123" s="211">
        <v>447</v>
      </c>
      <c r="O123" s="226">
        <v>391</v>
      </c>
      <c r="P123" s="213">
        <v>25</v>
      </c>
      <c r="Q123" s="214"/>
      <c r="R123" s="215">
        <f t="shared" si="27"/>
        <v>0</v>
      </c>
      <c r="S123" s="109" t="s">
        <v>1189</v>
      </c>
      <c r="T123" s="110">
        <f t="shared" si="29"/>
        <v>0</v>
      </c>
      <c r="U123" s="180">
        <f t="shared" si="28"/>
        <v>0</v>
      </c>
      <c r="V123" s="206"/>
      <c r="W123" s="206" t="s">
        <v>247</v>
      </c>
      <c r="X123" s="219"/>
      <c r="Y123" s="123">
        <v>5</v>
      </c>
      <c r="Z123" s="124" t="s">
        <v>223</v>
      </c>
      <c r="AA123" s="124" t="s">
        <v>302</v>
      </c>
      <c r="AB123" s="124" t="s">
        <v>225</v>
      </c>
      <c r="AC123" s="221" t="s">
        <v>2</v>
      </c>
    </row>
    <row r="124" spans="1:29" s="222" customFormat="1" hidden="1">
      <c r="A124" s="204">
        <v>0</v>
      </c>
      <c r="B124" s="37" t="s">
        <v>11</v>
      </c>
      <c r="C124" s="37" t="s">
        <v>303</v>
      </c>
      <c r="D124" s="178">
        <f t="shared" si="25"/>
        <v>0</v>
      </c>
      <c r="E124" s="179">
        <f t="shared" si="26"/>
        <v>0</v>
      </c>
      <c r="F124" s="205" t="s">
        <v>32</v>
      </c>
      <c r="G124" s="99"/>
      <c r="H124" s="206" t="s">
        <v>222</v>
      </c>
      <c r="I124" s="207" t="s">
        <v>223</v>
      </c>
      <c r="J124" s="207" t="s">
        <v>1381</v>
      </c>
      <c r="K124" s="207" t="s">
        <v>225</v>
      </c>
      <c r="L124" s="39"/>
      <c r="M124" s="210" t="s">
        <v>38</v>
      </c>
      <c r="N124" s="211">
        <v>447</v>
      </c>
      <c r="O124" s="226">
        <v>391</v>
      </c>
      <c r="P124" s="213">
        <v>25</v>
      </c>
      <c r="Q124" s="214"/>
      <c r="R124" s="215">
        <f t="shared" si="27"/>
        <v>0</v>
      </c>
      <c r="S124" s="109" t="s">
        <v>1189</v>
      </c>
      <c r="T124" s="110">
        <f t="shared" si="29"/>
        <v>0</v>
      </c>
      <c r="U124" s="180">
        <f t="shared" si="28"/>
        <v>0</v>
      </c>
      <c r="V124" s="206"/>
      <c r="W124" s="206" t="s">
        <v>259</v>
      </c>
      <c r="X124" s="219"/>
      <c r="Y124" s="123">
        <v>5</v>
      </c>
      <c r="Z124" s="124" t="s">
        <v>223</v>
      </c>
      <c r="AA124" s="124" t="s">
        <v>304</v>
      </c>
      <c r="AB124" s="124" t="s">
        <v>225</v>
      </c>
      <c r="AC124" s="221" t="s">
        <v>2</v>
      </c>
    </row>
    <row r="125" spans="1:29" s="222" customFormat="1" hidden="1">
      <c r="A125" s="204">
        <v>0</v>
      </c>
      <c r="B125" s="37" t="s">
        <v>11</v>
      </c>
      <c r="C125" s="37" t="s">
        <v>305</v>
      </c>
      <c r="D125" s="178">
        <f t="shared" si="25"/>
        <v>0</v>
      </c>
      <c r="E125" s="179">
        <f t="shared" si="26"/>
        <v>0</v>
      </c>
      <c r="F125" s="205" t="s">
        <v>32</v>
      </c>
      <c r="G125" s="99"/>
      <c r="H125" s="206" t="s">
        <v>222</v>
      </c>
      <c r="I125" s="207" t="s">
        <v>223</v>
      </c>
      <c r="J125" s="207" t="s">
        <v>1382</v>
      </c>
      <c r="K125" s="207" t="s">
        <v>225</v>
      </c>
      <c r="L125" s="39"/>
      <c r="M125" s="210" t="s">
        <v>38</v>
      </c>
      <c r="N125" s="211">
        <v>447</v>
      </c>
      <c r="O125" s="226">
        <v>391</v>
      </c>
      <c r="P125" s="213">
        <v>25</v>
      </c>
      <c r="Q125" s="214"/>
      <c r="R125" s="215">
        <f t="shared" si="27"/>
        <v>0</v>
      </c>
      <c r="S125" s="109" t="s">
        <v>1189</v>
      </c>
      <c r="T125" s="110">
        <f t="shared" si="29"/>
        <v>0</v>
      </c>
      <c r="U125" s="180">
        <f t="shared" si="28"/>
        <v>0</v>
      </c>
      <c r="V125" s="206"/>
      <c r="W125" s="206" t="s">
        <v>229</v>
      </c>
      <c r="X125" s="219"/>
      <c r="Y125" s="123">
        <v>5</v>
      </c>
      <c r="Z125" s="124" t="s">
        <v>223</v>
      </c>
      <c r="AA125" s="124" t="s">
        <v>306</v>
      </c>
      <c r="AB125" s="124" t="s">
        <v>225</v>
      </c>
      <c r="AC125" s="221" t="s">
        <v>2</v>
      </c>
    </row>
    <row r="126" spans="1:29" s="222" customFormat="1" hidden="1">
      <c r="A126" s="204">
        <v>0</v>
      </c>
      <c r="B126" s="37" t="s">
        <v>11</v>
      </c>
      <c r="C126" s="37" t="s">
        <v>307</v>
      </c>
      <c r="D126" s="178">
        <f t="shared" si="25"/>
        <v>0</v>
      </c>
      <c r="E126" s="179">
        <f t="shared" si="26"/>
        <v>0</v>
      </c>
      <c r="F126" s="205" t="s">
        <v>32</v>
      </c>
      <c r="G126" s="99"/>
      <c r="H126" s="206" t="s">
        <v>222</v>
      </c>
      <c r="I126" s="207" t="s">
        <v>223</v>
      </c>
      <c r="J126" s="207" t="s">
        <v>1383</v>
      </c>
      <c r="K126" s="207" t="s">
        <v>225</v>
      </c>
      <c r="L126" s="39"/>
      <c r="M126" s="210" t="s">
        <v>269</v>
      </c>
      <c r="N126" s="211">
        <v>301</v>
      </c>
      <c r="O126" s="226">
        <v>241</v>
      </c>
      <c r="P126" s="213">
        <v>20</v>
      </c>
      <c r="Q126" s="214"/>
      <c r="R126" s="215">
        <f t="shared" si="27"/>
        <v>0</v>
      </c>
      <c r="S126" s="109" t="s">
        <v>1189</v>
      </c>
      <c r="T126" s="110">
        <f t="shared" si="29"/>
        <v>0</v>
      </c>
      <c r="U126" s="180">
        <f t="shared" si="28"/>
        <v>0</v>
      </c>
      <c r="V126" s="206"/>
      <c r="W126" s="206" t="s">
        <v>309</v>
      </c>
      <c r="X126" s="219"/>
      <c r="Y126" s="123">
        <v>5</v>
      </c>
      <c r="Z126" s="124" t="s">
        <v>223</v>
      </c>
      <c r="AA126" s="124" t="s">
        <v>308</v>
      </c>
      <c r="AB126" s="124" t="s">
        <v>225</v>
      </c>
      <c r="AC126" s="221" t="s">
        <v>2</v>
      </c>
    </row>
    <row r="127" spans="1:29">
      <c r="A127" s="3">
        <v>30</v>
      </c>
      <c r="B127" s="37" t="s">
        <v>11</v>
      </c>
      <c r="C127" s="37" t="s">
        <v>310</v>
      </c>
      <c r="D127" s="178">
        <f t="shared" si="25"/>
        <v>0</v>
      </c>
      <c r="E127" s="179">
        <f t="shared" si="26"/>
        <v>0</v>
      </c>
      <c r="F127" s="38" t="s">
        <v>32</v>
      </c>
      <c r="G127" s="99"/>
      <c r="H127" s="37" t="s">
        <v>222</v>
      </c>
      <c r="I127" s="170" t="s">
        <v>223</v>
      </c>
      <c r="J127" s="170" t="s">
        <v>1245</v>
      </c>
      <c r="K127" s="170" t="s">
        <v>232</v>
      </c>
      <c r="L127" s="39"/>
      <c r="M127" s="39" t="s">
        <v>44</v>
      </c>
      <c r="N127" s="146">
        <v>1430</v>
      </c>
      <c r="O127" s="166">
        <v>1100</v>
      </c>
      <c r="P127" s="40">
        <v>10</v>
      </c>
      <c r="Q127" s="41"/>
      <c r="R127" s="180">
        <f t="shared" si="27"/>
        <v>0</v>
      </c>
      <c r="S127" s="109" t="s">
        <v>1189</v>
      </c>
      <c r="T127" s="110">
        <f t="shared" si="29"/>
        <v>0</v>
      </c>
      <c r="U127" s="180">
        <f t="shared" si="28"/>
        <v>0</v>
      </c>
      <c r="V127" s="37"/>
      <c r="W127" s="37" t="s">
        <v>312</v>
      </c>
      <c r="X127" s="108" t="s">
        <v>313</v>
      </c>
      <c r="Y127" s="123">
        <v>5</v>
      </c>
      <c r="Z127" s="124" t="s">
        <v>223</v>
      </c>
      <c r="AA127" s="124" t="s">
        <v>311</v>
      </c>
      <c r="AB127" s="124" t="s">
        <v>232</v>
      </c>
      <c r="AC127" s="124" t="s">
        <v>2</v>
      </c>
    </row>
    <row r="128" spans="1:29" s="222" customFormat="1" hidden="1">
      <c r="A128" s="204">
        <v>0</v>
      </c>
      <c r="B128" s="37" t="s">
        <v>11</v>
      </c>
      <c r="C128" s="37" t="s">
        <v>317</v>
      </c>
      <c r="D128" s="178">
        <f t="shared" si="25"/>
        <v>0</v>
      </c>
      <c r="E128" s="179">
        <f t="shared" si="26"/>
        <v>0</v>
      </c>
      <c r="F128" s="205" t="s">
        <v>32</v>
      </c>
      <c r="G128" s="99"/>
      <c r="H128" s="206" t="s">
        <v>222</v>
      </c>
      <c r="I128" s="207" t="s">
        <v>223</v>
      </c>
      <c r="J128" s="207" t="s">
        <v>1384</v>
      </c>
      <c r="K128" s="207" t="s">
        <v>225</v>
      </c>
      <c r="L128" s="39"/>
      <c r="M128" s="210" t="s">
        <v>38</v>
      </c>
      <c r="N128" s="211">
        <v>447</v>
      </c>
      <c r="O128" s="226">
        <v>391</v>
      </c>
      <c r="P128" s="213">
        <v>25</v>
      </c>
      <c r="Q128" s="214"/>
      <c r="R128" s="215">
        <f t="shared" si="27"/>
        <v>0</v>
      </c>
      <c r="S128" s="109" t="s">
        <v>1189</v>
      </c>
      <c r="T128" s="110">
        <f t="shared" si="29"/>
        <v>0</v>
      </c>
      <c r="U128" s="180">
        <f t="shared" si="28"/>
        <v>0</v>
      </c>
      <c r="V128" s="206"/>
      <c r="W128" s="206" t="s">
        <v>259</v>
      </c>
      <c r="X128" s="219"/>
      <c r="Y128" s="123">
        <v>5</v>
      </c>
      <c r="Z128" s="124" t="s">
        <v>223</v>
      </c>
      <c r="AA128" s="124" t="s">
        <v>318</v>
      </c>
      <c r="AB128" s="124" t="s">
        <v>225</v>
      </c>
      <c r="AC128" s="221" t="s">
        <v>2</v>
      </c>
    </row>
    <row r="129" spans="1:29" s="222" customFormat="1" hidden="1">
      <c r="A129" s="204">
        <v>0</v>
      </c>
      <c r="B129" s="37" t="s">
        <v>11</v>
      </c>
      <c r="C129" s="37" t="s">
        <v>319</v>
      </c>
      <c r="D129" s="178">
        <f t="shared" si="25"/>
        <v>0</v>
      </c>
      <c r="E129" s="179">
        <f t="shared" si="26"/>
        <v>0</v>
      </c>
      <c r="F129" s="205" t="s">
        <v>32</v>
      </c>
      <c r="G129" s="99"/>
      <c r="H129" s="206" t="s">
        <v>222</v>
      </c>
      <c r="I129" s="207" t="s">
        <v>223</v>
      </c>
      <c r="J129" s="207" t="s">
        <v>1385</v>
      </c>
      <c r="K129" s="207" t="s">
        <v>225</v>
      </c>
      <c r="L129" s="39"/>
      <c r="M129" s="210" t="s">
        <v>38</v>
      </c>
      <c r="N129" s="211">
        <v>447</v>
      </c>
      <c r="O129" s="226">
        <v>391</v>
      </c>
      <c r="P129" s="213">
        <v>25</v>
      </c>
      <c r="Q129" s="214"/>
      <c r="R129" s="215">
        <f t="shared" si="27"/>
        <v>0</v>
      </c>
      <c r="S129" s="109" t="s">
        <v>1189</v>
      </c>
      <c r="T129" s="110">
        <f t="shared" si="29"/>
        <v>0</v>
      </c>
      <c r="U129" s="180">
        <f t="shared" si="28"/>
        <v>0</v>
      </c>
      <c r="V129" s="206"/>
      <c r="W129" s="206" t="s">
        <v>40</v>
      </c>
      <c r="X129" s="219"/>
      <c r="Y129" s="123">
        <v>5</v>
      </c>
      <c r="Z129" s="124" t="s">
        <v>223</v>
      </c>
      <c r="AA129" s="124" t="s">
        <v>320</v>
      </c>
      <c r="AB129" s="124" t="s">
        <v>225</v>
      </c>
      <c r="AC129" s="221" t="s">
        <v>2</v>
      </c>
    </row>
    <row r="130" spans="1:29" s="222" customFormat="1" hidden="1">
      <c r="A130" s="204">
        <v>0</v>
      </c>
      <c r="B130" s="37" t="s">
        <v>11</v>
      </c>
      <c r="C130" s="37" t="s">
        <v>321</v>
      </c>
      <c r="D130" s="178">
        <f t="shared" si="25"/>
        <v>0</v>
      </c>
      <c r="E130" s="179">
        <f t="shared" si="26"/>
        <v>0</v>
      </c>
      <c r="F130" s="205" t="s">
        <v>32</v>
      </c>
      <c r="G130" s="99"/>
      <c r="H130" s="206" t="s">
        <v>222</v>
      </c>
      <c r="I130" s="207" t="s">
        <v>223</v>
      </c>
      <c r="J130" s="207" t="s">
        <v>1386</v>
      </c>
      <c r="K130" s="207" t="s">
        <v>225</v>
      </c>
      <c r="L130" s="39"/>
      <c r="M130" s="210" t="s">
        <v>38</v>
      </c>
      <c r="N130" s="211">
        <v>447</v>
      </c>
      <c r="O130" s="226">
        <v>391</v>
      </c>
      <c r="P130" s="213">
        <v>25</v>
      </c>
      <c r="Q130" s="214"/>
      <c r="R130" s="215">
        <f t="shared" si="27"/>
        <v>0</v>
      </c>
      <c r="S130" s="109" t="s">
        <v>1189</v>
      </c>
      <c r="T130" s="110">
        <f t="shared" si="29"/>
        <v>0</v>
      </c>
      <c r="U130" s="180">
        <f t="shared" si="28"/>
        <v>0</v>
      </c>
      <c r="V130" s="206"/>
      <c r="W130" s="206" t="s">
        <v>295</v>
      </c>
      <c r="X130" s="219"/>
      <c r="Y130" s="123">
        <v>5</v>
      </c>
      <c r="Z130" s="124" t="s">
        <v>223</v>
      </c>
      <c r="AA130" s="124" t="s">
        <v>322</v>
      </c>
      <c r="AB130" s="124" t="s">
        <v>225</v>
      </c>
      <c r="AC130" s="221" t="s">
        <v>2</v>
      </c>
    </row>
    <row r="131" spans="1:29">
      <c r="A131" s="3" t="s">
        <v>1366</v>
      </c>
      <c r="B131" s="37" t="s">
        <v>11</v>
      </c>
      <c r="C131" s="37" t="s">
        <v>333</v>
      </c>
      <c r="D131" s="178">
        <f t="shared" si="25"/>
        <v>0</v>
      </c>
      <c r="E131" s="179">
        <f t="shared" si="26"/>
        <v>0</v>
      </c>
      <c r="F131" s="38" t="s">
        <v>32</v>
      </c>
      <c r="G131" s="99"/>
      <c r="H131" s="37" t="s">
        <v>334</v>
      </c>
      <c r="I131" s="170" t="s">
        <v>335</v>
      </c>
      <c r="J131" s="170" t="s">
        <v>336</v>
      </c>
      <c r="K131" s="170" t="s">
        <v>225</v>
      </c>
      <c r="L131" s="39"/>
      <c r="M131" s="39" t="s">
        <v>269</v>
      </c>
      <c r="N131" s="146">
        <v>237</v>
      </c>
      <c r="O131" s="166">
        <v>191</v>
      </c>
      <c r="P131" s="40">
        <v>20</v>
      </c>
      <c r="Q131" s="41"/>
      <c r="R131" s="180">
        <f t="shared" si="27"/>
        <v>0</v>
      </c>
      <c r="S131" s="109" t="s">
        <v>1189</v>
      </c>
      <c r="T131" s="110">
        <f t="shared" si="29"/>
        <v>0</v>
      </c>
      <c r="U131" s="180">
        <f t="shared" si="28"/>
        <v>0</v>
      </c>
      <c r="V131" s="37"/>
      <c r="W131" s="37" t="s">
        <v>337</v>
      </c>
      <c r="X131" s="108"/>
      <c r="Y131" s="123">
        <v>5</v>
      </c>
      <c r="Z131" s="124" t="s">
        <v>335</v>
      </c>
      <c r="AA131" s="124" t="s">
        <v>336</v>
      </c>
      <c r="AB131" s="124" t="s">
        <v>225</v>
      </c>
      <c r="AC131" s="124" t="s">
        <v>2</v>
      </c>
    </row>
    <row r="132" spans="1:29" s="222" customFormat="1" hidden="1">
      <c r="A132" s="204">
        <v>0</v>
      </c>
      <c r="B132" s="37" t="s">
        <v>11</v>
      </c>
      <c r="C132" s="139" t="s">
        <v>340</v>
      </c>
      <c r="D132" s="183">
        <f t="shared" si="25"/>
        <v>0</v>
      </c>
      <c r="E132" s="184">
        <f t="shared" si="26"/>
        <v>0</v>
      </c>
      <c r="F132" s="205" t="s">
        <v>32</v>
      </c>
      <c r="G132" s="99"/>
      <c r="H132" s="206" t="s">
        <v>334</v>
      </c>
      <c r="I132" s="207" t="s">
        <v>335</v>
      </c>
      <c r="J132" s="207" t="s">
        <v>341</v>
      </c>
      <c r="K132" s="207" t="s">
        <v>342</v>
      </c>
      <c r="L132" s="39"/>
      <c r="M132" s="210" t="s">
        <v>269</v>
      </c>
      <c r="N132" s="211">
        <v>303</v>
      </c>
      <c r="O132" s="226">
        <v>243</v>
      </c>
      <c r="P132" s="213">
        <v>20</v>
      </c>
      <c r="Q132" s="214"/>
      <c r="R132" s="215">
        <f t="shared" si="27"/>
        <v>0</v>
      </c>
      <c r="S132" s="109" t="s">
        <v>1189</v>
      </c>
      <c r="T132" s="110">
        <f t="shared" si="29"/>
        <v>0</v>
      </c>
      <c r="U132" s="180">
        <f t="shared" si="28"/>
        <v>0</v>
      </c>
      <c r="V132" s="206"/>
      <c r="W132" s="206" t="s">
        <v>247</v>
      </c>
      <c r="X132" s="219"/>
      <c r="Y132" s="123">
        <v>5</v>
      </c>
      <c r="Z132" s="124" t="s">
        <v>335</v>
      </c>
      <c r="AA132" s="124" t="s">
        <v>341</v>
      </c>
      <c r="AB132" s="124" t="s">
        <v>342</v>
      </c>
      <c r="AC132" s="221" t="s">
        <v>2</v>
      </c>
    </row>
    <row r="133" spans="1:29">
      <c r="A133" s="3" t="s">
        <v>1366</v>
      </c>
      <c r="B133" s="37" t="s">
        <v>11</v>
      </c>
      <c r="C133" s="37" t="s">
        <v>343</v>
      </c>
      <c r="D133" s="178">
        <f t="shared" si="25"/>
        <v>0</v>
      </c>
      <c r="E133" s="179">
        <f t="shared" si="26"/>
        <v>0</v>
      </c>
      <c r="F133" s="38" t="s">
        <v>32</v>
      </c>
      <c r="G133" s="99"/>
      <c r="H133" s="37" t="s">
        <v>334</v>
      </c>
      <c r="I133" s="170" t="s">
        <v>335</v>
      </c>
      <c r="J133" s="170" t="s">
        <v>344</v>
      </c>
      <c r="K133" s="170" t="s">
        <v>225</v>
      </c>
      <c r="L133" s="39"/>
      <c r="M133" s="39" t="s">
        <v>269</v>
      </c>
      <c r="N133" s="146">
        <v>237</v>
      </c>
      <c r="O133" s="166">
        <v>191</v>
      </c>
      <c r="P133" s="40">
        <v>20</v>
      </c>
      <c r="Q133" s="41"/>
      <c r="R133" s="180">
        <f t="shared" si="27"/>
        <v>0</v>
      </c>
      <c r="S133" s="109" t="s">
        <v>1189</v>
      </c>
      <c r="T133" s="110">
        <f t="shared" si="29"/>
        <v>0</v>
      </c>
      <c r="U133" s="180">
        <f t="shared" si="28"/>
        <v>0</v>
      </c>
      <c r="V133" s="37"/>
      <c r="W133" s="37" t="s">
        <v>328</v>
      </c>
      <c r="X133" s="108"/>
      <c r="Y133" s="123">
        <v>5</v>
      </c>
      <c r="Z133" s="124" t="s">
        <v>335</v>
      </c>
      <c r="AA133" s="124" t="s">
        <v>344</v>
      </c>
      <c r="AB133" s="124" t="s">
        <v>225</v>
      </c>
      <c r="AC133" s="124" t="s">
        <v>2</v>
      </c>
    </row>
    <row r="134" spans="1:29" s="222" customFormat="1" hidden="1">
      <c r="A134" s="204">
        <v>0</v>
      </c>
      <c r="B134" s="37" t="s">
        <v>11</v>
      </c>
      <c r="C134" s="139" t="s">
        <v>397</v>
      </c>
      <c r="D134" s="183">
        <f t="shared" si="25"/>
        <v>0</v>
      </c>
      <c r="E134" s="184">
        <f t="shared" si="26"/>
        <v>0</v>
      </c>
      <c r="F134" s="205" t="s">
        <v>32</v>
      </c>
      <c r="G134" s="99"/>
      <c r="H134" s="206" t="s">
        <v>393</v>
      </c>
      <c r="I134" s="207" t="s">
        <v>394</v>
      </c>
      <c r="J134" s="207" t="s">
        <v>398</v>
      </c>
      <c r="K134" s="207" t="s">
        <v>225</v>
      </c>
      <c r="L134" s="39"/>
      <c r="M134" s="210" t="s">
        <v>269</v>
      </c>
      <c r="N134" s="211">
        <v>237</v>
      </c>
      <c r="O134" s="226">
        <v>191</v>
      </c>
      <c r="P134" s="213">
        <v>20</v>
      </c>
      <c r="Q134" s="214"/>
      <c r="R134" s="215">
        <f t="shared" si="27"/>
        <v>0</v>
      </c>
      <c r="S134" s="109" t="s">
        <v>1189</v>
      </c>
      <c r="T134" s="110">
        <f t="shared" si="29"/>
        <v>0</v>
      </c>
      <c r="U134" s="180">
        <f t="shared" si="28"/>
        <v>0</v>
      </c>
      <c r="V134" s="206"/>
      <c r="W134" s="206" t="s">
        <v>399</v>
      </c>
      <c r="X134" s="219"/>
      <c r="Y134" s="123">
        <v>5</v>
      </c>
      <c r="Z134" s="124" t="s">
        <v>394</v>
      </c>
      <c r="AA134" s="124" t="s">
        <v>398</v>
      </c>
      <c r="AB134" s="124" t="s">
        <v>225</v>
      </c>
      <c r="AC134" s="221" t="s">
        <v>2</v>
      </c>
    </row>
    <row r="135" spans="1:29" s="222" customFormat="1" hidden="1">
      <c r="A135" s="204">
        <v>0</v>
      </c>
      <c r="B135" s="37" t="s">
        <v>11</v>
      </c>
      <c r="C135" s="139" t="s">
        <v>406</v>
      </c>
      <c r="D135" s="183">
        <f t="shared" si="25"/>
        <v>0</v>
      </c>
      <c r="E135" s="184">
        <f t="shared" si="26"/>
        <v>0</v>
      </c>
      <c r="F135" s="205" t="s">
        <v>32</v>
      </c>
      <c r="G135" s="99"/>
      <c r="H135" s="206" t="s">
        <v>393</v>
      </c>
      <c r="I135" s="207" t="s">
        <v>394</v>
      </c>
      <c r="J135" s="207" t="s">
        <v>407</v>
      </c>
      <c r="K135" s="207" t="s">
        <v>225</v>
      </c>
      <c r="L135" s="39"/>
      <c r="M135" s="210" t="s">
        <v>269</v>
      </c>
      <c r="N135" s="211">
        <v>237</v>
      </c>
      <c r="O135" s="226">
        <v>191</v>
      </c>
      <c r="P135" s="213">
        <v>20</v>
      </c>
      <c r="Q135" s="214"/>
      <c r="R135" s="215">
        <f t="shared" si="27"/>
        <v>0</v>
      </c>
      <c r="S135" s="109" t="s">
        <v>1189</v>
      </c>
      <c r="T135" s="110">
        <f t="shared" si="29"/>
        <v>0</v>
      </c>
      <c r="U135" s="180">
        <f t="shared" si="28"/>
        <v>0</v>
      </c>
      <c r="V135" s="206"/>
      <c r="W135" s="206" t="s">
        <v>408</v>
      </c>
      <c r="X135" s="219"/>
      <c r="Y135" s="123">
        <v>5</v>
      </c>
      <c r="Z135" s="124" t="s">
        <v>394</v>
      </c>
      <c r="AA135" s="124" t="s">
        <v>407</v>
      </c>
      <c r="AB135" s="124" t="s">
        <v>225</v>
      </c>
      <c r="AC135" s="221" t="s">
        <v>2</v>
      </c>
    </row>
    <row r="136" spans="1:29" s="222" customFormat="1" hidden="1">
      <c r="A136" s="204">
        <v>0</v>
      </c>
      <c r="B136" s="37" t="s">
        <v>11</v>
      </c>
      <c r="C136" s="139" t="s">
        <v>409</v>
      </c>
      <c r="D136" s="183">
        <f t="shared" si="25"/>
        <v>0</v>
      </c>
      <c r="E136" s="184">
        <f t="shared" si="26"/>
        <v>0</v>
      </c>
      <c r="F136" s="205"/>
      <c r="G136" s="99"/>
      <c r="H136" s="206" t="s">
        <v>393</v>
      </c>
      <c r="I136" s="207" t="s">
        <v>394</v>
      </c>
      <c r="J136" s="207" t="s">
        <v>410</v>
      </c>
      <c r="K136" s="207" t="s">
        <v>225</v>
      </c>
      <c r="L136" s="39"/>
      <c r="M136" s="210" t="s">
        <v>269</v>
      </c>
      <c r="N136" s="211">
        <v>237</v>
      </c>
      <c r="O136" s="226">
        <v>191</v>
      </c>
      <c r="P136" s="213">
        <v>20</v>
      </c>
      <c r="Q136" s="214"/>
      <c r="R136" s="215">
        <f t="shared" si="27"/>
        <v>0</v>
      </c>
      <c r="S136" s="109" t="s">
        <v>1189</v>
      </c>
      <c r="T136" s="110">
        <f t="shared" si="29"/>
        <v>0</v>
      </c>
      <c r="U136" s="180">
        <f t="shared" si="28"/>
        <v>0</v>
      </c>
      <c r="V136" s="206"/>
      <c r="W136" s="206" t="s">
        <v>411</v>
      </c>
      <c r="X136" s="219"/>
      <c r="Y136" s="123">
        <v>5</v>
      </c>
      <c r="Z136" s="124" t="s">
        <v>394</v>
      </c>
      <c r="AA136" s="124" t="s">
        <v>410</v>
      </c>
      <c r="AB136" s="124" t="s">
        <v>225</v>
      </c>
      <c r="AC136" s="221" t="s">
        <v>2</v>
      </c>
    </row>
    <row r="137" spans="1:29">
      <c r="A137" s="3" t="s">
        <v>1366</v>
      </c>
      <c r="B137" s="37" t="s">
        <v>11</v>
      </c>
      <c r="C137" s="37" t="s">
        <v>436</v>
      </c>
      <c r="D137" s="178">
        <f t="shared" si="25"/>
        <v>0</v>
      </c>
      <c r="E137" s="179">
        <f t="shared" si="26"/>
        <v>0</v>
      </c>
      <c r="F137" s="38" t="s">
        <v>32</v>
      </c>
      <c r="G137" s="99"/>
      <c r="H137" s="37" t="s">
        <v>430</v>
      </c>
      <c r="I137" s="170" t="s">
        <v>431</v>
      </c>
      <c r="J137" s="170" t="s">
        <v>437</v>
      </c>
      <c r="K137" s="170" t="s">
        <v>342</v>
      </c>
      <c r="L137" s="39"/>
      <c r="M137" s="39" t="s">
        <v>269</v>
      </c>
      <c r="N137" s="146">
        <v>297</v>
      </c>
      <c r="O137" s="166">
        <v>239</v>
      </c>
      <c r="P137" s="40">
        <v>20</v>
      </c>
      <c r="Q137" s="41"/>
      <c r="R137" s="180">
        <f t="shared" si="27"/>
        <v>0</v>
      </c>
      <c r="S137" s="109" t="s">
        <v>1189</v>
      </c>
      <c r="T137" s="110">
        <f t="shared" si="29"/>
        <v>0</v>
      </c>
      <c r="U137" s="180">
        <f t="shared" si="28"/>
        <v>0</v>
      </c>
      <c r="V137" s="37"/>
      <c r="W137" s="37" t="s">
        <v>309</v>
      </c>
      <c r="X137" s="108"/>
      <c r="Y137" s="123">
        <v>5</v>
      </c>
      <c r="Z137" s="124" t="s">
        <v>431</v>
      </c>
      <c r="AA137" s="124" t="s">
        <v>437</v>
      </c>
      <c r="AB137" s="124" t="s">
        <v>342</v>
      </c>
      <c r="AC137" s="124" t="s">
        <v>2</v>
      </c>
    </row>
    <row r="138" spans="1:29" s="127" customFormat="1">
      <c r="A138" s="182">
        <v>20</v>
      </c>
      <c r="B138" s="37" t="s">
        <v>11</v>
      </c>
      <c r="C138" s="139" t="s">
        <v>440</v>
      </c>
      <c r="D138" s="183">
        <f t="shared" si="25"/>
        <v>0</v>
      </c>
      <c r="E138" s="184">
        <f t="shared" si="26"/>
        <v>0</v>
      </c>
      <c r="F138" s="131" t="s">
        <v>32</v>
      </c>
      <c r="G138" s="99"/>
      <c r="H138" s="37" t="s">
        <v>430</v>
      </c>
      <c r="I138" s="170" t="s">
        <v>431</v>
      </c>
      <c r="J138" s="170" t="s">
        <v>441</v>
      </c>
      <c r="K138" s="170" t="s">
        <v>225</v>
      </c>
      <c r="L138" s="140"/>
      <c r="M138" s="39" t="s">
        <v>269</v>
      </c>
      <c r="N138" s="146">
        <v>237</v>
      </c>
      <c r="O138" s="200">
        <v>191</v>
      </c>
      <c r="P138" s="40">
        <v>20</v>
      </c>
      <c r="Q138" s="41"/>
      <c r="R138" s="180">
        <f t="shared" si="27"/>
        <v>0</v>
      </c>
      <c r="S138" s="109" t="s">
        <v>1189</v>
      </c>
      <c r="T138" s="110">
        <f t="shared" si="29"/>
        <v>0</v>
      </c>
      <c r="U138" s="180">
        <f t="shared" si="28"/>
        <v>0</v>
      </c>
      <c r="V138" s="37"/>
      <c r="W138" s="37" t="s">
        <v>309</v>
      </c>
      <c r="X138" s="108"/>
      <c r="Y138" s="123">
        <v>5</v>
      </c>
      <c r="Z138" s="124" t="s">
        <v>431</v>
      </c>
      <c r="AA138" s="124" t="s">
        <v>441</v>
      </c>
      <c r="AB138" s="124" t="s">
        <v>225</v>
      </c>
      <c r="AC138" s="128" t="s">
        <v>2</v>
      </c>
    </row>
    <row r="139" spans="1:29" s="222" customFormat="1" hidden="1">
      <c r="A139" s="204">
        <v>0</v>
      </c>
      <c r="B139" s="37" t="s">
        <v>11</v>
      </c>
      <c r="C139" s="139" t="s">
        <v>444</v>
      </c>
      <c r="D139" s="183">
        <f t="shared" si="25"/>
        <v>0</v>
      </c>
      <c r="E139" s="184">
        <f t="shared" si="26"/>
        <v>0</v>
      </c>
      <c r="F139" s="205"/>
      <c r="G139" s="99"/>
      <c r="H139" s="206" t="s">
        <v>430</v>
      </c>
      <c r="I139" s="207" t="s">
        <v>431</v>
      </c>
      <c r="J139" s="207" t="s">
        <v>445</v>
      </c>
      <c r="K139" s="207" t="s">
        <v>225</v>
      </c>
      <c r="L139" s="39"/>
      <c r="M139" s="210" t="s">
        <v>269</v>
      </c>
      <c r="N139" s="211">
        <v>237</v>
      </c>
      <c r="O139" s="226">
        <v>191</v>
      </c>
      <c r="P139" s="213">
        <v>20</v>
      </c>
      <c r="Q139" s="214"/>
      <c r="R139" s="215">
        <f t="shared" si="27"/>
        <v>0</v>
      </c>
      <c r="S139" s="109" t="s">
        <v>1189</v>
      </c>
      <c r="T139" s="110">
        <f t="shared" si="29"/>
        <v>0</v>
      </c>
      <c r="U139" s="180">
        <f t="shared" si="28"/>
        <v>0</v>
      </c>
      <c r="V139" s="206"/>
      <c r="W139" s="206" t="s">
        <v>328</v>
      </c>
      <c r="X139" s="219"/>
      <c r="Y139" s="123">
        <v>5</v>
      </c>
      <c r="Z139" s="124" t="s">
        <v>431</v>
      </c>
      <c r="AA139" s="124" t="s">
        <v>445</v>
      </c>
      <c r="AB139" s="124" t="s">
        <v>225</v>
      </c>
      <c r="AC139" s="221" t="s">
        <v>2</v>
      </c>
    </row>
    <row r="140" spans="1:29">
      <c r="A140" s="3">
        <v>60</v>
      </c>
      <c r="B140" s="37" t="s">
        <v>11</v>
      </c>
      <c r="C140" s="37" t="s">
        <v>451</v>
      </c>
      <c r="D140" s="178">
        <f t="shared" si="25"/>
        <v>0</v>
      </c>
      <c r="E140" s="179">
        <f t="shared" si="26"/>
        <v>0</v>
      </c>
      <c r="F140" s="38" t="s">
        <v>32</v>
      </c>
      <c r="G140" s="99"/>
      <c r="H140" s="37" t="s">
        <v>430</v>
      </c>
      <c r="I140" s="170" t="s">
        <v>431</v>
      </c>
      <c r="J140" s="170" t="s">
        <v>452</v>
      </c>
      <c r="K140" s="170" t="s">
        <v>342</v>
      </c>
      <c r="L140" s="39"/>
      <c r="M140" s="39" t="s">
        <v>269</v>
      </c>
      <c r="N140" s="146">
        <v>315</v>
      </c>
      <c r="O140" s="166">
        <v>253</v>
      </c>
      <c r="P140" s="40">
        <v>20</v>
      </c>
      <c r="Q140" s="41"/>
      <c r="R140" s="180">
        <f t="shared" si="27"/>
        <v>0</v>
      </c>
      <c r="S140" s="109" t="s">
        <v>1189</v>
      </c>
      <c r="T140" s="110">
        <f t="shared" si="29"/>
        <v>0</v>
      </c>
      <c r="U140" s="180">
        <f t="shared" si="28"/>
        <v>0</v>
      </c>
      <c r="V140" s="37"/>
      <c r="W140" s="37" t="s">
        <v>453</v>
      </c>
      <c r="X140" s="108"/>
      <c r="Y140" s="123">
        <v>5</v>
      </c>
      <c r="Z140" s="124" t="s">
        <v>431</v>
      </c>
      <c r="AA140" s="124" t="s">
        <v>452</v>
      </c>
      <c r="AB140" s="124" t="s">
        <v>342</v>
      </c>
      <c r="AC140" s="124" t="s">
        <v>2</v>
      </c>
    </row>
    <row r="141" spans="1:29" s="222" customFormat="1" hidden="1">
      <c r="A141" s="204">
        <v>0</v>
      </c>
      <c r="B141" s="37" t="s">
        <v>11</v>
      </c>
      <c r="C141" s="139" t="s">
        <v>457</v>
      </c>
      <c r="D141" s="183">
        <f t="shared" si="25"/>
        <v>0</v>
      </c>
      <c r="E141" s="184">
        <f t="shared" si="26"/>
        <v>0</v>
      </c>
      <c r="F141" s="205" t="s">
        <v>32</v>
      </c>
      <c r="G141" s="99"/>
      <c r="H141" s="206" t="s">
        <v>458</v>
      </c>
      <c r="I141" s="207" t="s">
        <v>459</v>
      </c>
      <c r="J141" s="207" t="s">
        <v>460</v>
      </c>
      <c r="K141" s="207" t="s">
        <v>225</v>
      </c>
      <c r="L141" s="140"/>
      <c r="M141" s="210" t="s">
        <v>327</v>
      </c>
      <c r="N141" s="211">
        <v>583</v>
      </c>
      <c r="O141" s="226">
        <v>467</v>
      </c>
      <c r="P141" s="213">
        <v>10</v>
      </c>
      <c r="Q141" s="214"/>
      <c r="R141" s="215">
        <f t="shared" si="27"/>
        <v>0</v>
      </c>
      <c r="S141" s="109" t="s">
        <v>1189</v>
      </c>
      <c r="T141" s="110">
        <f t="shared" si="29"/>
        <v>0</v>
      </c>
      <c r="U141" s="180">
        <f t="shared" si="28"/>
        <v>0</v>
      </c>
      <c r="V141" s="206"/>
      <c r="W141" s="206" t="s">
        <v>328</v>
      </c>
      <c r="X141" s="219"/>
      <c r="Y141" s="123">
        <v>5</v>
      </c>
      <c r="Z141" s="124" t="s">
        <v>459</v>
      </c>
      <c r="AA141" s="124" t="s">
        <v>460</v>
      </c>
      <c r="AB141" s="124" t="s">
        <v>225</v>
      </c>
      <c r="AC141" s="221" t="s">
        <v>2</v>
      </c>
    </row>
    <row r="142" spans="1:29">
      <c r="A142" s="3">
        <v>50</v>
      </c>
      <c r="B142" s="37" t="s">
        <v>11</v>
      </c>
      <c r="C142" s="37" t="s">
        <v>461</v>
      </c>
      <c r="D142" s="178">
        <f t="shared" si="25"/>
        <v>0</v>
      </c>
      <c r="E142" s="179">
        <f t="shared" si="26"/>
        <v>0</v>
      </c>
      <c r="F142" s="38" t="s">
        <v>32</v>
      </c>
      <c r="G142" s="99"/>
      <c r="H142" s="37" t="s">
        <v>458</v>
      </c>
      <c r="I142" s="170" t="s">
        <v>459</v>
      </c>
      <c r="J142" s="170" t="s">
        <v>462</v>
      </c>
      <c r="K142" s="170" t="s">
        <v>225</v>
      </c>
      <c r="L142" s="39"/>
      <c r="M142" s="39" t="s">
        <v>327</v>
      </c>
      <c r="N142" s="146">
        <v>583</v>
      </c>
      <c r="O142" s="166">
        <v>467</v>
      </c>
      <c r="P142" s="40">
        <v>10</v>
      </c>
      <c r="Q142" s="41"/>
      <c r="R142" s="180">
        <f t="shared" si="27"/>
        <v>0</v>
      </c>
      <c r="S142" s="109" t="s">
        <v>1189</v>
      </c>
      <c r="T142" s="110">
        <f t="shared" si="29"/>
        <v>0</v>
      </c>
      <c r="U142" s="180">
        <f t="shared" si="28"/>
        <v>0</v>
      </c>
      <c r="V142" s="37"/>
      <c r="W142" s="37" t="s">
        <v>350</v>
      </c>
      <c r="X142" s="108"/>
      <c r="Y142" s="123">
        <v>5</v>
      </c>
      <c r="Z142" s="124" t="s">
        <v>459</v>
      </c>
      <c r="AA142" s="124" t="s">
        <v>462</v>
      </c>
      <c r="AB142" s="124" t="s">
        <v>225</v>
      </c>
      <c r="AC142" s="124" t="s">
        <v>2</v>
      </c>
    </row>
    <row r="143" spans="1:29">
      <c r="A143" s="3" t="s">
        <v>1366</v>
      </c>
      <c r="B143" s="37" t="s">
        <v>11</v>
      </c>
      <c r="C143" s="37" t="s">
        <v>466</v>
      </c>
      <c r="D143" s="178">
        <f t="shared" si="25"/>
        <v>0</v>
      </c>
      <c r="E143" s="179">
        <f t="shared" si="26"/>
        <v>0</v>
      </c>
      <c r="F143" s="38" t="s">
        <v>32</v>
      </c>
      <c r="G143" s="99"/>
      <c r="H143" s="37" t="s">
        <v>467</v>
      </c>
      <c r="I143" s="170" t="s">
        <v>468</v>
      </c>
      <c r="J143" s="170" t="s">
        <v>469</v>
      </c>
      <c r="K143" s="170" t="s">
        <v>225</v>
      </c>
      <c r="L143" s="39"/>
      <c r="M143" s="39" t="s">
        <v>269</v>
      </c>
      <c r="N143" s="146">
        <v>237</v>
      </c>
      <c r="O143" s="166">
        <v>191</v>
      </c>
      <c r="P143" s="40">
        <v>20</v>
      </c>
      <c r="Q143" s="41"/>
      <c r="R143" s="180">
        <f t="shared" si="27"/>
        <v>0</v>
      </c>
      <c r="S143" s="109" t="s">
        <v>1189</v>
      </c>
      <c r="T143" s="110">
        <f t="shared" si="29"/>
        <v>0</v>
      </c>
      <c r="U143" s="180">
        <f t="shared" si="28"/>
        <v>0</v>
      </c>
      <c r="V143" s="37"/>
      <c r="W143" s="37" t="s">
        <v>470</v>
      </c>
      <c r="X143" s="108"/>
      <c r="Y143" s="123">
        <v>5</v>
      </c>
      <c r="Z143" s="124" t="s">
        <v>468</v>
      </c>
      <c r="AA143" s="124" t="s">
        <v>469</v>
      </c>
      <c r="AB143" s="124" t="s">
        <v>225</v>
      </c>
      <c r="AC143" s="124" t="s">
        <v>2</v>
      </c>
    </row>
    <row r="144" spans="1:29">
      <c r="A144" s="3">
        <v>1</v>
      </c>
      <c r="B144" s="37" t="s">
        <v>11</v>
      </c>
      <c r="C144" s="37" t="s">
        <v>1256</v>
      </c>
      <c r="D144" s="178">
        <f t="shared" ref="D144:D176" si="30">Q144</f>
        <v>0</v>
      </c>
      <c r="E144" s="179">
        <f t="shared" ref="E144:E176" si="31">R144</f>
        <v>0</v>
      </c>
      <c r="F144" s="38" t="s">
        <v>32</v>
      </c>
      <c r="G144" s="97"/>
      <c r="H144" s="37" t="s">
        <v>1292</v>
      </c>
      <c r="I144" s="37" t="s">
        <v>1293</v>
      </c>
      <c r="J144" s="37" t="s">
        <v>339</v>
      </c>
      <c r="K144" s="37" t="s">
        <v>422</v>
      </c>
      <c r="L144" s="39"/>
      <c r="M144" s="39"/>
      <c r="N144" s="101">
        <v>1700</v>
      </c>
      <c r="O144" s="101"/>
      <c r="P144" s="172">
        <v>10</v>
      </c>
      <c r="Q144" s="168"/>
      <c r="R144" s="180">
        <f t="shared" ref="R144:R176" si="32">IF(O144&lt;&gt;"",Q144*O144,N144*Q144)</f>
        <v>0</v>
      </c>
      <c r="S144" s="109" t="s">
        <v>1189</v>
      </c>
      <c r="T144" s="110">
        <f t="shared" ref="T144:T176" si="33">Q144/200</f>
        <v>0</v>
      </c>
      <c r="U144" s="180">
        <f t="shared" ref="U144:U176" si="34">IF(SUM($R$21:$R$5051)&gt;=100000,IF(O144&lt;&gt;"",R144,R144*0.95),R144)</f>
        <v>0</v>
      </c>
      <c r="V144" s="37"/>
      <c r="W144" s="37" t="s">
        <v>40</v>
      </c>
      <c r="X144" s="108"/>
      <c r="Y144" s="123">
        <v>5</v>
      </c>
      <c r="Z144" s="124" t="s">
        <v>1293</v>
      </c>
      <c r="AA144" s="124" t="s">
        <v>339</v>
      </c>
      <c r="AB144" s="124" t="s">
        <v>422</v>
      </c>
      <c r="AC144" s="124" t="s">
        <v>2</v>
      </c>
    </row>
    <row r="145" spans="1:31" s="222" customFormat="1" hidden="1">
      <c r="A145" s="204">
        <v>0</v>
      </c>
      <c r="B145" s="37" t="s">
        <v>11</v>
      </c>
      <c r="C145" s="37" t="s">
        <v>221</v>
      </c>
      <c r="D145" s="178">
        <f t="shared" si="30"/>
        <v>0</v>
      </c>
      <c r="E145" s="179">
        <f t="shared" si="31"/>
        <v>0</v>
      </c>
      <c r="F145" s="205" t="s">
        <v>32</v>
      </c>
      <c r="G145" s="97"/>
      <c r="H145" s="206" t="s">
        <v>222</v>
      </c>
      <c r="I145" s="206" t="s">
        <v>223</v>
      </c>
      <c r="J145" s="206" t="s">
        <v>1387</v>
      </c>
      <c r="K145" s="206" t="s">
        <v>225</v>
      </c>
      <c r="L145" s="39"/>
      <c r="M145" s="210" t="s">
        <v>38</v>
      </c>
      <c r="N145" s="224">
        <v>447</v>
      </c>
      <c r="O145" s="225"/>
      <c r="P145" s="213">
        <v>25</v>
      </c>
      <c r="Q145" s="214"/>
      <c r="R145" s="215">
        <f t="shared" si="32"/>
        <v>0</v>
      </c>
      <c r="S145" s="109" t="s">
        <v>1189</v>
      </c>
      <c r="T145" s="110">
        <f t="shared" si="33"/>
        <v>0</v>
      </c>
      <c r="U145" s="180">
        <f t="shared" si="34"/>
        <v>0</v>
      </c>
      <c r="V145" s="206"/>
      <c r="W145" s="206" t="s">
        <v>226</v>
      </c>
      <c r="X145" s="219"/>
      <c r="Y145" s="123">
        <v>5</v>
      </c>
      <c r="Z145" s="124" t="s">
        <v>223</v>
      </c>
      <c r="AA145" s="124" t="s">
        <v>224</v>
      </c>
      <c r="AB145" s="124" t="s">
        <v>225</v>
      </c>
      <c r="AC145" s="221" t="s">
        <v>2</v>
      </c>
    </row>
    <row r="146" spans="1:31" s="222" customFormat="1" hidden="1">
      <c r="A146" s="204">
        <v>0</v>
      </c>
      <c r="B146" s="37" t="s">
        <v>11</v>
      </c>
      <c r="C146" s="37" t="s">
        <v>1368</v>
      </c>
      <c r="D146" s="178">
        <f t="shared" ref="D146" si="35">Q146</f>
        <v>0</v>
      </c>
      <c r="E146" s="179">
        <f t="shared" ref="E146" si="36">R146</f>
        <v>0</v>
      </c>
      <c r="F146" s="205" t="s">
        <v>32</v>
      </c>
      <c r="G146" s="97"/>
      <c r="H146" s="206" t="s">
        <v>222</v>
      </c>
      <c r="I146" s="206" t="s">
        <v>223</v>
      </c>
      <c r="J146" s="206" t="s">
        <v>1387</v>
      </c>
      <c r="K146" s="206" t="s">
        <v>225</v>
      </c>
      <c r="L146" s="39"/>
      <c r="M146" s="210" t="s">
        <v>269</v>
      </c>
      <c r="N146" s="224">
        <v>301</v>
      </c>
      <c r="O146" s="225"/>
      <c r="P146" s="213">
        <v>20</v>
      </c>
      <c r="Q146" s="214"/>
      <c r="R146" s="215">
        <f t="shared" ref="R146" si="37">IF(O146&lt;&gt;"",Q146*O146,N146*Q146)</f>
        <v>0</v>
      </c>
      <c r="S146" s="109" t="s">
        <v>1189</v>
      </c>
      <c r="T146" s="110">
        <f t="shared" ref="T146" si="38">Q146/200</f>
        <v>0</v>
      </c>
      <c r="U146" s="180">
        <f t="shared" ref="U146" si="39">IF(SUM($R$21:$R$5051)&gt;=100000,IF(O146&lt;&gt;"",R146,R146*0.95),R146)</f>
        <v>0</v>
      </c>
      <c r="V146" s="206"/>
      <c r="W146" s="206" t="s">
        <v>226</v>
      </c>
      <c r="X146" s="219"/>
      <c r="Y146" s="123">
        <v>5</v>
      </c>
      <c r="Z146" s="124" t="s">
        <v>223</v>
      </c>
      <c r="AA146" s="124" t="s">
        <v>224</v>
      </c>
      <c r="AB146" s="124" t="s">
        <v>225</v>
      </c>
      <c r="AC146" s="221" t="s">
        <v>2</v>
      </c>
    </row>
    <row r="147" spans="1:31" s="222" customFormat="1" hidden="1">
      <c r="A147" s="204">
        <v>0</v>
      </c>
      <c r="B147" s="139" t="s">
        <v>11</v>
      </c>
      <c r="C147" s="139" t="s">
        <v>235</v>
      </c>
      <c r="D147" s="183">
        <f t="shared" si="30"/>
        <v>0</v>
      </c>
      <c r="E147" s="184">
        <f t="shared" si="31"/>
        <v>0</v>
      </c>
      <c r="F147" s="205" t="s">
        <v>32</v>
      </c>
      <c r="G147" s="194"/>
      <c r="H147" s="206" t="s">
        <v>222</v>
      </c>
      <c r="I147" s="206" t="s">
        <v>223</v>
      </c>
      <c r="J147" s="206" t="s">
        <v>1388</v>
      </c>
      <c r="K147" s="206" t="s">
        <v>225</v>
      </c>
      <c r="L147" s="140"/>
      <c r="M147" s="210" t="s">
        <v>38</v>
      </c>
      <c r="N147" s="224">
        <v>447</v>
      </c>
      <c r="O147" s="225"/>
      <c r="P147" s="213">
        <v>25</v>
      </c>
      <c r="Q147" s="214"/>
      <c r="R147" s="215">
        <f t="shared" si="32"/>
        <v>0</v>
      </c>
      <c r="S147" s="109" t="s">
        <v>1189</v>
      </c>
      <c r="T147" s="110">
        <f t="shared" si="33"/>
        <v>0</v>
      </c>
      <c r="U147" s="185">
        <f t="shared" si="34"/>
        <v>0</v>
      </c>
      <c r="V147" s="206"/>
      <c r="W147" s="206" t="s">
        <v>237</v>
      </c>
      <c r="X147" s="219"/>
      <c r="Y147" s="123">
        <v>5</v>
      </c>
      <c r="Z147" s="124" t="s">
        <v>223</v>
      </c>
      <c r="AA147" s="124" t="s">
        <v>236</v>
      </c>
      <c r="AB147" s="124" t="s">
        <v>225</v>
      </c>
      <c r="AC147" s="221" t="s">
        <v>2</v>
      </c>
    </row>
    <row r="148" spans="1:31">
      <c r="A148" s="3">
        <v>10</v>
      </c>
      <c r="B148" s="37" t="s">
        <v>11</v>
      </c>
      <c r="C148" s="37" t="s">
        <v>250</v>
      </c>
      <c r="D148" s="178">
        <f t="shared" si="30"/>
        <v>0</v>
      </c>
      <c r="E148" s="179">
        <f t="shared" si="31"/>
        <v>0</v>
      </c>
      <c r="F148" s="38" t="s">
        <v>32</v>
      </c>
      <c r="G148" s="97"/>
      <c r="H148" s="37" t="s">
        <v>222</v>
      </c>
      <c r="I148" s="37" t="s">
        <v>223</v>
      </c>
      <c r="J148" s="37" t="s">
        <v>1239</v>
      </c>
      <c r="K148" s="37" t="s">
        <v>232</v>
      </c>
      <c r="L148" s="39"/>
      <c r="M148" s="39" t="s">
        <v>44</v>
      </c>
      <c r="N148" s="101">
        <v>1430</v>
      </c>
      <c r="O148" s="143"/>
      <c r="P148" s="40">
        <v>10</v>
      </c>
      <c r="Q148" s="41"/>
      <c r="R148" s="180">
        <f t="shared" si="32"/>
        <v>0</v>
      </c>
      <c r="S148" s="109" t="s">
        <v>1189</v>
      </c>
      <c r="T148" s="110">
        <f t="shared" si="33"/>
        <v>0</v>
      </c>
      <c r="U148" s="180">
        <f t="shared" si="34"/>
        <v>0</v>
      </c>
      <c r="V148" s="37"/>
      <c r="W148" s="37" t="s">
        <v>252</v>
      </c>
      <c r="X148" s="108" t="s">
        <v>253</v>
      </c>
      <c r="Y148" s="123">
        <v>5</v>
      </c>
      <c r="Z148" s="124" t="s">
        <v>223</v>
      </c>
      <c r="AA148" s="124" t="s">
        <v>251</v>
      </c>
      <c r="AB148" s="124" t="s">
        <v>232</v>
      </c>
      <c r="AC148" s="124" t="s">
        <v>2</v>
      </c>
    </row>
    <row r="149" spans="1:31" s="222" customFormat="1" hidden="1">
      <c r="A149" s="204">
        <v>0</v>
      </c>
      <c r="B149" s="37" t="s">
        <v>11</v>
      </c>
      <c r="C149" s="37" t="s">
        <v>254</v>
      </c>
      <c r="D149" s="178">
        <f t="shared" si="30"/>
        <v>0</v>
      </c>
      <c r="E149" s="179">
        <f t="shared" si="31"/>
        <v>0</v>
      </c>
      <c r="F149" s="205" t="s">
        <v>32</v>
      </c>
      <c r="G149" s="97"/>
      <c r="H149" s="206" t="s">
        <v>222</v>
      </c>
      <c r="I149" s="206" t="s">
        <v>223</v>
      </c>
      <c r="J149" s="206" t="s">
        <v>1389</v>
      </c>
      <c r="K149" s="206" t="s">
        <v>225</v>
      </c>
      <c r="L149" s="39"/>
      <c r="M149" s="210" t="s">
        <v>38</v>
      </c>
      <c r="N149" s="224">
        <v>447</v>
      </c>
      <c r="O149" s="225"/>
      <c r="P149" s="213">
        <v>25</v>
      </c>
      <c r="Q149" s="214"/>
      <c r="R149" s="215">
        <f t="shared" si="32"/>
        <v>0</v>
      </c>
      <c r="S149" s="109" t="s">
        <v>1189</v>
      </c>
      <c r="T149" s="110">
        <f t="shared" si="33"/>
        <v>0</v>
      </c>
      <c r="U149" s="180">
        <f t="shared" si="34"/>
        <v>0</v>
      </c>
      <c r="V149" s="206"/>
      <c r="W149" s="206" t="s">
        <v>256</v>
      </c>
      <c r="X149" s="219"/>
      <c r="Y149" s="123">
        <v>5</v>
      </c>
      <c r="Z149" s="124" t="s">
        <v>223</v>
      </c>
      <c r="AA149" s="124" t="s">
        <v>255</v>
      </c>
      <c r="AB149" s="124" t="s">
        <v>225</v>
      </c>
      <c r="AC149" s="221" t="s">
        <v>2</v>
      </c>
    </row>
    <row r="150" spans="1:31" s="127" customFormat="1">
      <c r="A150" s="182">
        <v>10</v>
      </c>
      <c r="B150" s="37" t="s">
        <v>11</v>
      </c>
      <c r="C150" s="139" t="s">
        <v>1257</v>
      </c>
      <c r="D150" s="183">
        <f t="shared" si="30"/>
        <v>0</v>
      </c>
      <c r="E150" s="184">
        <f t="shared" si="31"/>
        <v>0</v>
      </c>
      <c r="F150" s="131" t="s">
        <v>32</v>
      </c>
      <c r="G150" s="97"/>
      <c r="H150" s="37" t="s">
        <v>222</v>
      </c>
      <c r="I150" s="37" t="s">
        <v>223</v>
      </c>
      <c r="J150" s="37" t="s">
        <v>1294</v>
      </c>
      <c r="K150" s="37" t="s">
        <v>232</v>
      </c>
      <c r="L150" s="39"/>
      <c r="M150" s="39" t="s">
        <v>327</v>
      </c>
      <c r="N150" s="101">
        <v>1430</v>
      </c>
      <c r="O150" s="143"/>
      <c r="P150" s="40">
        <v>10</v>
      </c>
      <c r="Q150" s="41"/>
      <c r="R150" s="180">
        <f t="shared" si="32"/>
        <v>0</v>
      </c>
      <c r="S150" s="109" t="s">
        <v>1189</v>
      </c>
      <c r="T150" s="110">
        <f t="shared" si="33"/>
        <v>0</v>
      </c>
      <c r="U150" s="180">
        <f t="shared" si="34"/>
        <v>0</v>
      </c>
      <c r="V150" s="37"/>
      <c r="W150" s="37" t="s">
        <v>233</v>
      </c>
      <c r="X150" s="108"/>
      <c r="Y150" s="123">
        <v>5</v>
      </c>
      <c r="Z150" s="124" t="s">
        <v>223</v>
      </c>
      <c r="AA150" s="124" t="s">
        <v>1294</v>
      </c>
      <c r="AB150" s="124" t="s">
        <v>232</v>
      </c>
      <c r="AC150" s="128" t="s">
        <v>2</v>
      </c>
    </row>
    <row r="151" spans="1:31" s="222" customFormat="1" hidden="1">
      <c r="A151" s="204">
        <v>0</v>
      </c>
      <c r="B151" s="37" t="s">
        <v>11</v>
      </c>
      <c r="C151" s="37" t="s">
        <v>257</v>
      </c>
      <c r="D151" s="178">
        <f t="shared" si="30"/>
        <v>0</v>
      </c>
      <c r="E151" s="179">
        <f t="shared" si="31"/>
        <v>0</v>
      </c>
      <c r="F151" s="205" t="s">
        <v>32</v>
      </c>
      <c r="G151" s="97"/>
      <c r="H151" s="206" t="s">
        <v>222</v>
      </c>
      <c r="I151" s="206" t="s">
        <v>223</v>
      </c>
      <c r="J151" s="206" t="s">
        <v>1390</v>
      </c>
      <c r="K151" s="206" t="s">
        <v>225</v>
      </c>
      <c r="L151" s="39"/>
      <c r="M151" s="210" t="s">
        <v>38</v>
      </c>
      <c r="N151" s="224">
        <v>447</v>
      </c>
      <c r="O151" s="225"/>
      <c r="P151" s="213">
        <v>25</v>
      </c>
      <c r="Q151" s="214"/>
      <c r="R151" s="215">
        <f t="shared" si="32"/>
        <v>0</v>
      </c>
      <c r="S151" s="109" t="s">
        <v>1189</v>
      </c>
      <c r="T151" s="110">
        <f t="shared" si="33"/>
        <v>0</v>
      </c>
      <c r="U151" s="180">
        <f t="shared" si="34"/>
        <v>0</v>
      </c>
      <c r="V151" s="206"/>
      <c r="W151" s="206" t="s">
        <v>259</v>
      </c>
      <c r="X151" s="219"/>
      <c r="Y151" s="123">
        <v>5</v>
      </c>
      <c r="Z151" s="124" t="s">
        <v>223</v>
      </c>
      <c r="AA151" s="124" t="s">
        <v>258</v>
      </c>
      <c r="AB151" s="124" t="s">
        <v>225</v>
      </c>
      <c r="AC151" s="221" t="s">
        <v>2</v>
      </c>
    </row>
    <row r="152" spans="1:31" s="222" customFormat="1" hidden="1">
      <c r="A152" s="204">
        <v>0</v>
      </c>
      <c r="B152" s="37" t="s">
        <v>11</v>
      </c>
      <c r="C152" s="37" t="s">
        <v>264</v>
      </c>
      <c r="D152" s="178">
        <f t="shared" si="30"/>
        <v>0</v>
      </c>
      <c r="E152" s="179">
        <f t="shared" si="31"/>
        <v>0</v>
      </c>
      <c r="F152" s="205" t="s">
        <v>32</v>
      </c>
      <c r="G152" s="97"/>
      <c r="H152" s="206" t="s">
        <v>222</v>
      </c>
      <c r="I152" s="206" t="s">
        <v>223</v>
      </c>
      <c r="J152" s="206" t="s">
        <v>1391</v>
      </c>
      <c r="K152" s="206" t="s">
        <v>225</v>
      </c>
      <c r="L152" s="39"/>
      <c r="M152" s="210" t="s">
        <v>38</v>
      </c>
      <c r="N152" s="224">
        <v>447</v>
      </c>
      <c r="O152" s="225"/>
      <c r="P152" s="213">
        <v>25</v>
      </c>
      <c r="Q152" s="214"/>
      <c r="R152" s="215">
        <f t="shared" si="32"/>
        <v>0</v>
      </c>
      <c r="S152" s="109" t="s">
        <v>1189</v>
      </c>
      <c r="T152" s="110">
        <f t="shared" si="33"/>
        <v>0</v>
      </c>
      <c r="U152" s="180">
        <f t="shared" si="34"/>
        <v>0</v>
      </c>
      <c r="V152" s="206"/>
      <c r="W152" s="206" t="s">
        <v>266</v>
      </c>
      <c r="X152" s="219"/>
      <c r="Y152" s="123">
        <v>5</v>
      </c>
      <c r="Z152" s="124" t="s">
        <v>223</v>
      </c>
      <c r="AA152" s="124" t="s">
        <v>265</v>
      </c>
      <c r="AB152" s="124" t="s">
        <v>225</v>
      </c>
      <c r="AC152" s="221" t="s">
        <v>2</v>
      </c>
    </row>
    <row r="153" spans="1:31" s="222" customFormat="1" hidden="1">
      <c r="A153" s="204">
        <v>0</v>
      </c>
      <c r="B153" s="37" t="s">
        <v>11</v>
      </c>
      <c r="C153" s="139" t="s">
        <v>298</v>
      </c>
      <c r="D153" s="183">
        <f t="shared" si="30"/>
        <v>0</v>
      </c>
      <c r="E153" s="184">
        <f t="shared" si="31"/>
        <v>0</v>
      </c>
      <c r="F153" s="205" t="s">
        <v>32</v>
      </c>
      <c r="G153" s="99"/>
      <c r="H153" s="206" t="s">
        <v>222</v>
      </c>
      <c r="I153" s="206" t="s">
        <v>223</v>
      </c>
      <c r="J153" s="206" t="s">
        <v>1392</v>
      </c>
      <c r="K153" s="206" t="s">
        <v>225</v>
      </c>
      <c r="L153" s="140"/>
      <c r="M153" s="210" t="s">
        <v>269</v>
      </c>
      <c r="N153" s="224">
        <v>237</v>
      </c>
      <c r="O153" s="225"/>
      <c r="P153" s="213">
        <v>20</v>
      </c>
      <c r="Q153" s="214"/>
      <c r="R153" s="215">
        <f t="shared" si="32"/>
        <v>0</v>
      </c>
      <c r="S153" s="109" t="s">
        <v>1189</v>
      </c>
      <c r="T153" s="110">
        <f t="shared" si="33"/>
        <v>0</v>
      </c>
      <c r="U153" s="180">
        <f t="shared" si="34"/>
        <v>0</v>
      </c>
      <c r="V153" s="206"/>
      <c r="W153" s="206" t="s">
        <v>300</v>
      </c>
      <c r="X153" s="219"/>
      <c r="Y153" s="123">
        <v>5</v>
      </c>
      <c r="Z153" s="124" t="s">
        <v>223</v>
      </c>
      <c r="AA153" s="124" t="s">
        <v>299</v>
      </c>
      <c r="AB153" s="124" t="s">
        <v>225</v>
      </c>
      <c r="AC153" s="221" t="s">
        <v>2</v>
      </c>
    </row>
    <row r="154" spans="1:31">
      <c r="A154" s="3">
        <v>10</v>
      </c>
      <c r="B154" s="37" t="s">
        <v>11</v>
      </c>
      <c r="C154" s="37" t="s">
        <v>286</v>
      </c>
      <c r="D154" s="178">
        <f t="shared" si="30"/>
        <v>0</v>
      </c>
      <c r="E154" s="179">
        <f t="shared" si="31"/>
        <v>0</v>
      </c>
      <c r="F154" s="38" t="s">
        <v>32</v>
      </c>
      <c r="G154" s="99"/>
      <c r="H154" s="37" t="s">
        <v>222</v>
      </c>
      <c r="I154" s="37" t="s">
        <v>223</v>
      </c>
      <c r="J154" s="37" t="s">
        <v>1243</v>
      </c>
      <c r="K154" s="37" t="s">
        <v>232</v>
      </c>
      <c r="L154" s="39"/>
      <c r="M154" s="39" t="s">
        <v>44</v>
      </c>
      <c r="N154" s="101">
        <v>1430</v>
      </c>
      <c r="O154" s="143"/>
      <c r="P154" s="40">
        <v>10</v>
      </c>
      <c r="Q154" s="41"/>
      <c r="R154" s="180">
        <f t="shared" si="32"/>
        <v>0</v>
      </c>
      <c r="S154" s="109" t="s">
        <v>1189</v>
      </c>
      <c r="T154" s="110">
        <f t="shared" si="33"/>
        <v>0</v>
      </c>
      <c r="U154" s="180">
        <f t="shared" si="34"/>
        <v>0</v>
      </c>
      <c r="V154" s="37"/>
      <c r="W154" s="37" t="s">
        <v>288</v>
      </c>
      <c r="X154" s="108"/>
      <c r="Y154" s="123">
        <v>5</v>
      </c>
      <c r="Z154" s="124" t="s">
        <v>223</v>
      </c>
      <c r="AA154" s="124" t="s">
        <v>287</v>
      </c>
      <c r="AB154" s="124" t="s">
        <v>232</v>
      </c>
      <c r="AC154" s="124" t="s">
        <v>2</v>
      </c>
    </row>
    <row r="155" spans="1:31" s="222" customFormat="1" hidden="1">
      <c r="A155" s="204">
        <v>0</v>
      </c>
      <c r="B155" s="139" t="s">
        <v>11</v>
      </c>
      <c r="C155" s="139" t="s">
        <v>314</v>
      </c>
      <c r="D155" s="183">
        <f t="shared" si="30"/>
        <v>0</v>
      </c>
      <c r="E155" s="184">
        <f t="shared" si="31"/>
        <v>0</v>
      </c>
      <c r="F155" s="205" t="s">
        <v>32</v>
      </c>
      <c r="G155" s="197"/>
      <c r="H155" s="206" t="s">
        <v>222</v>
      </c>
      <c r="I155" s="206" t="s">
        <v>223</v>
      </c>
      <c r="J155" s="206" t="s">
        <v>315</v>
      </c>
      <c r="K155" s="206" t="s">
        <v>232</v>
      </c>
      <c r="L155" s="140"/>
      <c r="M155" s="210" t="s">
        <v>44</v>
      </c>
      <c r="N155" s="224">
        <v>1430</v>
      </c>
      <c r="O155" s="225"/>
      <c r="P155" s="213">
        <v>10</v>
      </c>
      <c r="Q155" s="214"/>
      <c r="R155" s="215">
        <f t="shared" si="32"/>
        <v>0</v>
      </c>
      <c r="S155" s="109" t="s">
        <v>1189</v>
      </c>
      <c r="T155" s="110">
        <f t="shared" si="33"/>
        <v>0</v>
      </c>
      <c r="U155" s="185">
        <f t="shared" si="34"/>
        <v>0</v>
      </c>
      <c r="V155" s="206"/>
      <c r="W155" s="206" t="s">
        <v>288</v>
      </c>
      <c r="X155" s="219" t="s">
        <v>316</v>
      </c>
      <c r="Y155" s="123">
        <v>5</v>
      </c>
      <c r="Z155" s="124" t="s">
        <v>223</v>
      </c>
      <c r="AA155" s="124" t="s">
        <v>315</v>
      </c>
      <c r="AB155" s="124" t="s">
        <v>232</v>
      </c>
      <c r="AC155" s="221" t="s">
        <v>2</v>
      </c>
    </row>
    <row r="156" spans="1:31" s="222" customFormat="1" hidden="1">
      <c r="A156" s="204">
        <v>0</v>
      </c>
      <c r="B156" s="37" t="s">
        <v>11</v>
      </c>
      <c r="C156" s="139" t="s">
        <v>323</v>
      </c>
      <c r="D156" s="183">
        <f t="shared" si="30"/>
        <v>0</v>
      </c>
      <c r="E156" s="184">
        <f t="shared" si="31"/>
        <v>0</v>
      </c>
      <c r="F156" s="205" t="s">
        <v>32</v>
      </c>
      <c r="G156" s="99"/>
      <c r="H156" s="206" t="s">
        <v>324</v>
      </c>
      <c r="I156" s="206" t="s">
        <v>325</v>
      </c>
      <c r="J156" s="206" t="s">
        <v>326</v>
      </c>
      <c r="K156" s="206" t="s">
        <v>225</v>
      </c>
      <c r="L156" s="39"/>
      <c r="M156" s="210" t="s">
        <v>327</v>
      </c>
      <c r="N156" s="224">
        <v>585</v>
      </c>
      <c r="O156" s="225"/>
      <c r="P156" s="213">
        <v>10</v>
      </c>
      <c r="Q156" s="214"/>
      <c r="R156" s="215">
        <f t="shared" si="32"/>
        <v>0</v>
      </c>
      <c r="S156" s="109" t="s">
        <v>1189</v>
      </c>
      <c r="T156" s="110">
        <f t="shared" si="33"/>
        <v>0</v>
      </c>
      <c r="U156" s="180">
        <f t="shared" si="34"/>
        <v>0</v>
      </c>
      <c r="V156" s="206"/>
      <c r="W156" s="206" t="s">
        <v>328</v>
      </c>
      <c r="X156" s="219"/>
      <c r="Y156" s="123">
        <v>5</v>
      </c>
      <c r="Z156" s="124" t="s">
        <v>325</v>
      </c>
      <c r="AA156" s="124" t="s">
        <v>326</v>
      </c>
      <c r="AB156" s="124" t="s">
        <v>225</v>
      </c>
      <c r="AC156" s="221" t="s">
        <v>2</v>
      </c>
    </row>
    <row r="157" spans="1:31">
      <c r="A157" s="3">
        <v>7</v>
      </c>
      <c r="B157" s="37" t="s">
        <v>11</v>
      </c>
      <c r="C157" s="37" t="s">
        <v>329</v>
      </c>
      <c r="D157" s="178">
        <f t="shared" si="30"/>
        <v>0</v>
      </c>
      <c r="E157" s="179">
        <f t="shared" si="31"/>
        <v>0</v>
      </c>
      <c r="F157" s="38" t="s">
        <v>32</v>
      </c>
      <c r="G157" s="99"/>
      <c r="H157" s="37" t="s">
        <v>324</v>
      </c>
      <c r="I157" s="37" t="s">
        <v>325</v>
      </c>
      <c r="J157" s="37" t="s">
        <v>330</v>
      </c>
      <c r="K157" s="37" t="s">
        <v>225</v>
      </c>
      <c r="L157" s="39"/>
      <c r="M157" s="39" t="s">
        <v>327</v>
      </c>
      <c r="N157" s="101">
        <v>585</v>
      </c>
      <c r="O157" s="143"/>
      <c r="P157" s="40">
        <v>10</v>
      </c>
      <c r="Q157" s="41"/>
      <c r="R157" s="180">
        <f t="shared" si="32"/>
        <v>0</v>
      </c>
      <c r="S157" s="109" t="s">
        <v>1189</v>
      </c>
      <c r="T157" s="110">
        <f t="shared" si="33"/>
        <v>0</v>
      </c>
      <c r="U157" s="180">
        <f t="shared" si="34"/>
        <v>0</v>
      </c>
      <c r="V157" s="37"/>
      <c r="W157" s="37" t="s">
        <v>328</v>
      </c>
      <c r="X157" s="108"/>
      <c r="Y157" s="123">
        <v>5</v>
      </c>
      <c r="Z157" s="124" t="s">
        <v>325</v>
      </c>
      <c r="AA157" s="124" t="s">
        <v>330</v>
      </c>
      <c r="AB157" s="124" t="s">
        <v>225</v>
      </c>
      <c r="AC157" s="124" t="s">
        <v>2</v>
      </c>
    </row>
    <row r="158" spans="1:31" s="186" customFormat="1">
      <c r="A158" s="3">
        <v>10</v>
      </c>
      <c r="B158" s="37" t="s">
        <v>11</v>
      </c>
      <c r="C158" s="37" t="s">
        <v>331</v>
      </c>
      <c r="D158" s="178">
        <f t="shared" si="30"/>
        <v>0</v>
      </c>
      <c r="E158" s="179">
        <f t="shared" si="31"/>
        <v>0</v>
      </c>
      <c r="F158" s="38" t="s">
        <v>32</v>
      </c>
      <c r="G158" s="99"/>
      <c r="H158" s="37" t="s">
        <v>324</v>
      </c>
      <c r="I158" s="37" t="s">
        <v>325</v>
      </c>
      <c r="J158" s="37" t="s">
        <v>332</v>
      </c>
      <c r="K158" s="37" t="s">
        <v>225</v>
      </c>
      <c r="L158" s="39"/>
      <c r="M158" s="39" t="s">
        <v>327</v>
      </c>
      <c r="N158" s="101">
        <v>585</v>
      </c>
      <c r="O158" s="143"/>
      <c r="P158" s="40">
        <v>10</v>
      </c>
      <c r="Q158" s="41"/>
      <c r="R158" s="180">
        <f t="shared" si="32"/>
        <v>0</v>
      </c>
      <c r="S158" s="109" t="s">
        <v>1189</v>
      </c>
      <c r="T158" s="110">
        <f t="shared" si="33"/>
        <v>0</v>
      </c>
      <c r="U158" s="180">
        <f t="shared" si="34"/>
        <v>0</v>
      </c>
      <c r="V158" s="37"/>
      <c r="W158" s="37" t="s">
        <v>328</v>
      </c>
      <c r="X158" s="108"/>
      <c r="Y158" s="123">
        <v>5</v>
      </c>
      <c r="Z158" s="124" t="s">
        <v>325</v>
      </c>
      <c r="AA158" s="124" t="s">
        <v>332</v>
      </c>
      <c r="AB158" s="124" t="s">
        <v>225</v>
      </c>
      <c r="AC158" s="124" t="s">
        <v>2</v>
      </c>
      <c r="AD158" s="191"/>
      <c r="AE158" s="191"/>
    </row>
    <row r="159" spans="1:31" s="222" customFormat="1" hidden="1">
      <c r="A159" s="204">
        <v>0</v>
      </c>
      <c r="B159" s="37" t="s">
        <v>11</v>
      </c>
      <c r="C159" s="37" t="s">
        <v>1258</v>
      </c>
      <c r="D159" s="178">
        <f t="shared" si="30"/>
        <v>0</v>
      </c>
      <c r="E159" s="179">
        <f t="shared" si="31"/>
        <v>0</v>
      </c>
      <c r="F159" s="205" t="s">
        <v>32</v>
      </c>
      <c r="G159" s="97"/>
      <c r="H159" s="206" t="s">
        <v>334</v>
      </c>
      <c r="I159" s="206" t="s">
        <v>335</v>
      </c>
      <c r="J159" s="206" t="s">
        <v>1295</v>
      </c>
      <c r="K159" s="206" t="s">
        <v>225</v>
      </c>
      <c r="L159" s="39"/>
      <c r="M159" s="210" t="s">
        <v>269</v>
      </c>
      <c r="N159" s="224">
        <v>237</v>
      </c>
      <c r="O159" s="225"/>
      <c r="P159" s="213">
        <v>20</v>
      </c>
      <c r="Q159" s="214"/>
      <c r="R159" s="215">
        <f t="shared" si="32"/>
        <v>0</v>
      </c>
      <c r="S159" s="109" t="s">
        <v>1189</v>
      </c>
      <c r="T159" s="110">
        <f t="shared" si="33"/>
        <v>0</v>
      </c>
      <c r="U159" s="180">
        <f t="shared" si="34"/>
        <v>0</v>
      </c>
      <c r="V159" s="206"/>
      <c r="W159" s="206" t="s">
        <v>328</v>
      </c>
      <c r="X159" s="219"/>
      <c r="Y159" s="123">
        <v>5</v>
      </c>
      <c r="Z159" s="124" t="s">
        <v>335</v>
      </c>
      <c r="AA159" s="124" t="s">
        <v>1295</v>
      </c>
      <c r="AB159" s="124" t="s">
        <v>225</v>
      </c>
      <c r="AC159" s="221" t="s">
        <v>2</v>
      </c>
    </row>
    <row r="160" spans="1:31" s="186" customFormat="1">
      <c r="A160" s="3">
        <v>40</v>
      </c>
      <c r="B160" s="37" t="s">
        <v>11</v>
      </c>
      <c r="C160" s="37" t="s">
        <v>1259</v>
      </c>
      <c r="D160" s="178">
        <f t="shared" si="30"/>
        <v>0</v>
      </c>
      <c r="E160" s="179">
        <f t="shared" si="31"/>
        <v>0</v>
      </c>
      <c r="F160" s="38" t="s">
        <v>32</v>
      </c>
      <c r="G160" s="97"/>
      <c r="H160" s="37" t="s">
        <v>334</v>
      </c>
      <c r="I160" s="37" t="s">
        <v>335</v>
      </c>
      <c r="J160" s="37" t="s">
        <v>1296</v>
      </c>
      <c r="K160" s="37" t="s">
        <v>225</v>
      </c>
      <c r="L160" s="39"/>
      <c r="M160" s="39" t="s">
        <v>269</v>
      </c>
      <c r="N160" s="101">
        <v>237</v>
      </c>
      <c r="O160" s="143"/>
      <c r="P160" s="40">
        <v>20</v>
      </c>
      <c r="Q160" s="41"/>
      <c r="R160" s="180">
        <f t="shared" si="32"/>
        <v>0</v>
      </c>
      <c r="S160" s="109" t="s">
        <v>1189</v>
      </c>
      <c r="T160" s="110">
        <f t="shared" si="33"/>
        <v>0</v>
      </c>
      <c r="U160" s="180">
        <f t="shared" si="34"/>
        <v>0</v>
      </c>
      <c r="V160" s="37"/>
      <c r="W160" s="37" t="s">
        <v>1354</v>
      </c>
      <c r="X160" s="108"/>
      <c r="Y160" s="123">
        <v>5</v>
      </c>
      <c r="Z160" s="124" t="s">
        <v>335</v>
      </c>
      <c r="AA160" s="124" t="s">
        <v>1296</v>
      </c>
      <c r="AB160" s="124" t="s">
        <v>225</v>
      </c>
      <c r="AC160" s="124" t="s">
        <v>2</v>
      </c>
      <c r="AD160" s="191"/>
      <c r="AE160" s="191"/>
    </row>
    <row r="161" spans="1:31">
      <c r="A161" s="3">
        <v>40</v>
      </c>
      <c r="B161" s="37" t="s">
        <v>11</v>
      </c>
      <c r="C161" s="37" t="s">
        <v>1260</v>
      </c>
      <c r="D161" s="178">
        <f t="shared" si="30"/>
        <v>0</v>
      </c>
      <c r="E161" s="179">
        <f t="shared" si="31"/>
        <v>0</v>
      </c>
      <c r="F161" s="38" t="s">
        <v>32</v>
      </c>
      <c r="G161" s="97"/>
      <c r="H161" s="37" t="s">
        <v>334</v>
      </c>
      <c r="I161" s="37" t="s">
        <v>335</v>
      </c>
      <c r="J161" s="37" t="s">
        <v>1297</v>
      </c>
      <c r="K161" s="37" t="s">
        <v>225</v>
      </c>
      <c r="L161" s="39"/>
      <c r="M161" s="39" t="s">
        <v>269</v>
      </c>
      <c r="N161" s="101">
        <v>237</v>
      </c>
      <c r="O161" s="143"/>
      <c r="P161" s="40">
        <v>20</v>
      </c>
      <c r="Q161" s="41"/>
      <c r="R161" s="180">
        <f t="shared" si="32"/>
        <v>0</v>
      </c>
      <c r="S161" s="109" t="s">
        <v>1189</v>
      </c>
      <c r="T161" s="110">
        <f t="shared" si="33"/>
        <v>0</v>
      </c>
      <c r="U161" s="180">
        <f t="shared" si="34"/>
        <v>0</v>
      </c>
      <c r="V161" s="37"/>
      <c r="W161" s="37" t="s">
        <v>309</v>
      </c>
      <c r="X161" s="108"/>
      <c r="Y161" s="123">
        <v>5</v>
      </c>
      <c r="Z161" s="124" t="s">
        <v>335</v>
      </c>
      <c r="AA161" s="124" t="s">
        <v>1297</v>
      </c>
      <c r="AB161" s="124" t="s">
        <v>225</v>
      </c>
      <c r="AC161" s="124" t="s">
        <v>2</v>
      </c>
    </row>
    <row r="162" spans="1:31">
      <c r="A162" s="3">
        <v>40</v>
      </c>
      <c r="B162" s="37" t="s">
        <v>11</v>
      </c>
      <c r="C162" s="37" t="s">
        <v>338</v>
      </c>
      <c r="D162" s="178">
        <f t="shared" si="30"/>
        <v>0</v>
      </c>
      <c r="E162" s="179">
        <f t="shared" si="31"/>
        <v>0</v>
      </c>
      <c r="F162" s="38" t="s">
        <v>32</v>
      </c>
      <c r="G162" s="99"/>
      <c r="H162" s="37" t="s">
        <v>334</v>
      </c>
      <c r="I162" s="37" t="s">
        <v>335</v>
      </c>
      <c r="J162" s="37" t="s">
        <v>339</v>
      </c>
      <c r="K162" s="37" t="s">
        <v>225</v>
      </c>
      <c r="L162" s="39"/>
      <c r="M162" s="39" t="s">
        <v>269</v>
      </c>
      <c r="N162" s="101">
        <v>237</v>
      </c>
      <c r="O162" s="143"/>
      <c r="P162" s="40">
        <v>20</v>
      </c>
      <c r="Q162" s="41"/>
      <c r="R162" s="180">
        <f t="shared" si="32"/>
        <v>0</v>
      </c>
      <c r="S162" s="109" t="s">
        <v>1189</v>
      </c>
      <c r="T162" s="110">
        <f t="shared" si="33"/>
        <v>0</v>
      </c>
      <c r="U162" s="180">
        <f t="shared" si="34"/>
        <v>0</v>
      </c>
      <c r="V162" s="37"/>
      <c r="W162" s="37" t="s">
        <v>40</v>
      </c>
      <c r="X162" s="108"/>
      <c r="Y162" s="123">
        <v>5</v>
      </c>
      <c r="Z162" s="124" t="s">
        <v>335</v>
      </c>
      <c r="AA162" s="124" t="s">
        <v>339</v>
      </c>
      <c r="AB162" s="124" t="s">
        <v>225</v>
      </c>
      <c r="AC162" s="124" t="s">
        <v>2</v>
      </c>
    </row>
    <row r="163" spans="1:31" s="186" customFormat="1">
      <c r="A163" s="3">
        <v>80</v>
      </c>
      <c r="B163" s="37" t="s">
        <v>11</v>
      </c>
      <c r="C163" s="37" t="s">
        <v>1261</v>
      </c>
      <c r="D163" s="178">
        <f t="shared" si="30"/>
        <v>0</v>
      </c>
      <c r="E163" s="179">
        <f t="shared" si="31"/>
        <v>0</v>
      </c>
      <c r="F163" s="38" t="s">
        <v>32</v>
      </c>
      <c r="G163" s="97"/>
      <c r="H163" s="37" t="s">
        <v>334</v>
      </c>
      <c r="I163" s="37" t="s">
        <v>335</v>
      </c>
      <c r="J163" s="37" t="s">
        <v>1298</v>
      </c>
      <c r="K163" s="37" t="s">
        <v>225</v>
      </c>
      <c r="L163" s="39"/>
      <c r="M163" s="39" t="s">
        <v>269</v>
      </c>
      <c r="N163" s="101">
        <v>237</v>
      </c>
      <c r="O163" s="143"/>
      <c r="P163" s="40">
        <v>20</v>
      </c>
      <c r="Q163" s="41"/>
      <c r="R163" s="180">
        <f t="shared" si="32"/>
        <v>0</v>
      </c>
      <c r="S163" s="109" t="s">
        <v>1189</v>
      </c>
      <c r="T163" s="110">
        <f t="shared" si="33"/>
        <v>0</v>
      </c>
      <c r="U163" s="180">
        <f t="shared" si="34"/>
        <v>0</v>
      </c>
      <c r="V163" s="37"/>
      <c r="W163" s="37" t="s">
        <v>1355</v>
      </c>
      <c r="X163" s="108"/>
      <c r="Y163" s="123">
        <v>5</v>
      </c>
      <c r="Z163" s="124" t="s">
        <v>335</v>
      </c>
      <c r="AA163" s="124" t="s">
        <v>1298</v>
      </c>
      <c r="AB163" s="124" t="s">
        <v>225</v>
      </c>
      <c r="AC163" s="124" t="s">
        <v>2</v>
      </c>
      <c r="AD163" s="191"/>
      <c r="AE163" s="191"/>
    </row>
    <row r="164" spans="1:31" s="222" customFormat="1" hidden="1">
      <c r="A164" s="204">
        <v>0</v>
      </c>
      <c r="B164" s="139" t="s">
        <v>11</v>
      </c>
      <c r="C164" s="139" t="s">
        <v>1154</v>
      </c>
      <c r="D164" s="183">
        <f t="shared" si="30"/>
        <v>0</v>
      </c>
      <c r="E164" s="184">
        <f t="shared" si="31"/>
        <v>0</v>
      </c>
      <c r="F164" s="205"/>
      <c r="G164" s="197"/>
      <c r="H164" s="206" t="s">
        <v>346</v>
      </c>
      <c r="I164" s="206" t="s">
        <v>347</v>
      </c>
      <c r="J164" s="206" t="s">
        <v>1157</v>
      </c>
      <c r="K164" s="206" t="s">
        <v>349</v>
      </c>
      <c r="L164" s="140"/>
      <c r="M164" s="210" t="s">
        <v>327</v>
      </c>
      <c r="N164" s="224">
        <v>365</v>
      </c>
      <c r="O164" s="225"/>
      <c r="P164" s="213">
        <v>20</v>
      </c>
      <c r="Q164" s="214"/>
      <c r="R164" s="215">
        <f t="shared" si="32"/>
        <v>0</v>
      </c>
      <c r="S164" s="109" t="s">
        <v>1189</v>
      </c>
      <c r="T164" s="110">
        <f t="shared" si="33"/>
        <v>0</v>
      </c>
      <c r="U164" s="185">
        <f t="shared" si="34"/>
        <v>0</v>
      </c>
      <c r="V164" s="206"/>
      <c r="W164" s="206" t="s">
        <v>328</v>
      </c>
      <c r="X164" s="219"/>
      <c r="Y164" s="123">
        <v>5</v>
      </c>
      <c r="Z164" s="124" t="s">
        <v>347</v>
      </c>
      <c r="AA164" s="124" t="s">
        <v>1157</v>
      </c>
      <c r="AB164" s="124" t="s">
        <v>349</v>
      </c>
      <c r="AC164" s="221" t="s">
        <v>2</v>
      </c>
    </row>
    <row r="165" spans="1:31" s="222" customFormat="1" hidden="1">
      <c r="A165" s="204">
        <v>0</v>
      </c>
      <c r="B165" s="37" t="s">
        <v>11</v>
      </c>
      <c r="C165" s="139" t="s">
        <v>345</v>
      </c>
      <c r="D165" s="183">
        <f t="shared" si="30"/>
        <v>0</v>
      </c>
      <c r="E165" s="184">
        <f t="shared" si="31"/>
        <v>0</v>
      </c>
      <c r="F165" s="205" t="s">
        <v>32</v>
      </c>
      <c r="G165" s="99"/>
      <c r="H165" s="206" t="s">
        <v>346</v>
      </c>
      <c r="I165" s="206" t="s">
        <v>347</v>
      </c>
      <c r="J165" s="206" t="s">
        <v>348</v>
      </c>
      <c r="K165" s="206" t="s">
        <v>349</v>
      </c>
      <c r="L165" s="39"/>
      <c r="M165" s="210" t="s">
        <v>327</v>
      </c>
      <c r="N165" s="224">
        <v>365</v>
      </c>
      <c r="O165" s="225"/>
      <c r="P165" s="213">
        <v>20</v>
      </c>
      <c r="Q165" s="214"/>
      <c r="R165" s="215">
        <f t="shared" si="32"/>
        <v>0</v>
      </c>
      <c r="S165" s="109" t="s">
        <v>1189</v>
      </c>
      <c r="T165" s="110">
        <f t="shared" si="33"/>
        <v>0</v>
      </c>
      <c r="U165" s="180">
        <f t="shared" si="34"/>
        <v>0</v>
      </c>
      <c r="V165" s="206"/>
      <c r="W165" s="206" t="s">
        <v>350</v>
      </c>
      <c r="X165" s="219"/>
      <c r="Y165" s="123">
        <v>5</v>
      </c>
      <c r="Z165" s="124" t="s">
        <v>347</v>
      </c>
      <c r="AA165" s="124" t="s">
        <v>348</v>
      </c>
      <c r="AB165" s="124" t="s">
        <v>349</v>
      </c>
      <c r="AC165" s="221" t="s">
        <v>2</v>
      </c>
    </row>
    <row r="166" spans="1:31" s="222" customFormat="1" hidden="1">
      <c r="A166" s="204">
        <v>0</v>
      </c>
      <c r="B166" s="139" t="s">
        <v>11</v>
      </c>
      <c r="C166" s="139" t="s">
        <v>1155</v>
      </c>
      <c r="D166" s="183">
        <f t="shared" si="30"/>
        <v>0</v>
      </c>
      <c r="E166" s="184">
        <f t="shared" si="31"/>
        <v>0</v>
      </c>
      <c r="F166" s="205"/>
      <c r="G166" s="197"/>
      <c r="H166" s="206" t="s">
        <v>346</v>
      </c>
      <c r="I166" s="206" t="s">
        <v>347</v>
      </c>
      <c r="J166" s="206" t="s">
        <v>1158</v>
      </c>
      <c r="K166" s="206" t="s">
        <v>349</v>
      </c>
      <c r="L166" s="140"/>
      <c r="M166" s="210" t="s">
        <v>327</v>
      </c>
      <c r="N166" s="224">
        <v>365</v>
      </c>
      <c r="O166" s="225"/>
      <c r="P166" s="213">
        <v>20</v>
      </c>
      <c r="Q166" s="214"/>
      <c r="R166" s="215">
        <f t="shared" si="32"/>
        <v>0</v>
      </c>
      <c r="S166" s="109" t="s">
        <v>1189</v>
      </c>
      <c r="T166" s="110">
        <f t="shared" si="33"/>
        <v>0</v>
      </c>
      <c r="U166" s="185">
        <f t="shared" si="34"/>
        <v>0</v>
      </c>
      <c r="V166" s="206"/>
      <c r="W166" s="206" t="s">
        <v>350</v>
      </c>
      <c r="X166" s="219"/>
      <c r="Y166" s="123">
        <v>5</v>
      </c>
      <c r="Z166" s="124" t="s">
        <v>347</v>
      </c>
      <c r="AA166" s="124" t="s">
        <v>1158</v>
      </c>
      <c r="AB166" s="124" t="s">
        <v>349</v>
      </c>
      <c r="AC166" s="221" t="s">
        <v>2</v>
      </c>
    </row>
    <row r="167" spans="1:31" s="222" customFormat="1" hidden="1">
      <c r="A167" s="204">
        <v>0</v>
      </c>
      <c r="B167" s="139" t="s">
        <v>11</v>
      </c>
      <c r="C167" s="139" t="s">
        <v>351</v>
      </c>
      <c r="D167" s="183">
        <f t="shared" si="30"/>
        <v>0</v>
      </c>
      <c r="E167" s="184">
        <f t="shared" si="31"/>
        <v>0</v>
      </c>
      <c r="F167" s="205" t="s">
        <v>32</v>
      </c>
      <c r="G167" s="197"/>
      <c r="H167" s="206" t="s">
        <v>346</v>
      </c>
      <c r="I167" s="206" t="s">
        <v>347</v>
      </c>
      <c r="J167" s="206" t="s">
        <v>352</v>
      </c>
      <c r="K167" s="206" t="s">
        <v>349</v>
      </c>
      <c r="L167" s="140"/>
      <c r="M167" s="210" t="s">
        <v>327</v>
      </c>
      <c r="N167" s="224">
        <v>365</v>
      </c>
      <c r="O167" s="225"/>
      <c r="P167" s="213">
        <v>20</v>
      </c>
      <c r="Q167" s="214"/>
      <c r="R167" s="215">
        <f t="shared" si="32"/>
        <v>0</v>
      </c>
      <c r="S167" s="109" t="s">
        <v>1189</v>
      </c>
      <c r="T167" s="110">
        <f t="shared" si="33"/>
        <v>0</v>
      </c>
      <c r="U167" s="180">
        <f t="shared" si="34"/>
        <v>0</v>
      </c>
      <c r="V167" s="206"/>
      <c r="W167" s="206" t="s">
        <v>350</v>
      </c>
      <c r="X167" s="219"/>
      <c r="Y167" s="123">
        <v>5</v>
      </c>
      <c r="Z167" s="124" t="s">
        <v>347</v>
      </c>
      <c r="AA167" s="124" t="s">
        <v>352</v>
      </c>
      <c r="AB167" s="124" t="s">
        <v>349</v>
      </c>
      <c r="AC167" s="221" t="s">
        <v>2</v>
      </c>
    </row>
    <row r="168" spans="1:31" s="186" customFormat="1">
      <c r="A168" s="3">
        <v>70</v>
      </c>
      <c r="B168" s="37" t="s">
        <v>11</v>
      </c>
      <c r="C168" s="37" t="s">
        <v>353</v>
      </c>
      <c r="D168" s="178">
        <f t="shared" si="30"/>
        <v>0</v>
      </c>
      <c r="E168" s="179">
        <f t="shared" si="31"/>
        <v>0</v>
      </c>
      <c r="F168" s="38" t="s">
        <v>32</v>
      </c>
      <c r="G168" s="99"/>
      <c r="H168" s="37" t="s">
        <v>346</v>
      </c>
      <c r="I168" s="37" t="s">
        <v>347</v>
      </c>
      <c r="J168" s="37" t="s">
        <v>354</v>
      </c>
      <c r="K168" s="37" t="s">
        <v>225</v>
      </c>
      <c r="L168" s="39"/>
      <c r="M168" s="39" t="s">
        <v>327</v>
      </c>
      <c r="N168" s="101">
        <v>447</v>
      </c>
      <c r="O168" s="143"/>
      <c r="P168" s="40">
        <v>10</v>
      </c>
      <c r="Q168" s="41"/>
      <c r="R168" s="180">
        <f t="shared" si="32"/>
        <v>0</v>
      </c>
      <c r="S168" s="109" t="s">
        <v>1189</v>
      </c>
      <c r="T168" s="110">
        <f t="shared" si="33"/>
        <v>0</v>
      </c>
      <c r="U168" s="180">
        <f t="shared" si="34"/>
        <v>0</v>
      </c>
      <c r="V168" s="37"/>
      <c r="W168" s="37" t="s">
        <v>328</v>
      </c>
      <c r="X168" s="108"/>
      <c r="Y168" s="123">
        <v>5</v>
      </c>
      <c r="Z168" s="124" t="s">
        <v>347</v>
      </c>
      <c r="AA168" s="124" t="s">
        <v>354</v>
      </c>
      <c r="AB168" s="124" t="s">
        <v>225</v>
      </c>
      <c r="AC168" s="124" t="s">
        <v>2</v>
      </c>
      <c r="AD168" s="191"/>
      <c r="AE168" s="191"/>
    </row>
    <row r="169" spans="1:31" s="222" customFormat="1" hidden="1">
      <c r="A169" s="204">
        <v>0</v>
      </c>
      <c r="B169" s="139" t="s">
        <v>11</v>
      </c>
      <c r="C169" s="139" t="s">
        <v>1217</v>
      </c>
      <c r="D169" s="183">
        <f t="shared" si="30"/>
        <v>0</v>
      </c>
      <c r="E169" s="184">
        <f t="shared" si="31"/>
        <v>0</v>
      </c>
      <c r="F169" s="205"/>
      <c r="G169" s="197"/>
      <c r="H169" s="206" t="s">
        <v>346</v>
      </c>
      <c r="I169" s="206" t="s">
        <v>347</v>
      </c>
      <c r="J169" s="206" t="s">
        <v>1215</v>
      </c>
      <c r="K169" s="206" t="s">
        <v>349</v>
      </c>
      <c r="L169" s="140"/>
      <c r="M169" s="210" t="s">
        <v>327</v>
      </c>
      <c r="N169" s="224">
        <v>365</v>
      </c>
      <c r="O169" s="225"/>
      <c r="P169" s="213">
        <v>20</v>
      </c>
      <c r="Q169" s="214"/>
      <c r="R169" s="215">
        <f t="shared" si="32"/>
        <v>0</v>
      </c>
      <c r="S169" s="109" t="s">
        <v>1193</v>
      </c>
      <c r="T169" s="110">
        <f t="shared" si="33"/>
        <v>0</v>
      </c>
      <c r="U169" s="185">
        <f t="shared" si="34"/>
        <v>0</v>
      </c>
      <c r="V169" s="206"/>
      <c r="W169" s="206" t="s">
        <v>328</v>
      </c>
      <c r="X169" s="219"/>
      <c r="Y169" s="123">
        <v>5</v>
      </c>
      <c r="Z169" s="124" t="s">
        <v>347</v>
      </c>
      <c r="AA169" s="124" t="s">
        <v>1215</v>
      </c>
      <c r="AB169" s="124" t="s">
        <v>349</v>
      </c>
      <c r="AC169" s="221" t="s">
        <v>2</v>
      </c>
    </row>
    <row r="170" spans="1:31" s="222" customFormat="1" hidden="1">
      <c r="A170" s="204">
        <v>0</v>
      </c>
      <c r="B170" s="37" t="s">
        <v>11</v>
      </c>
      <c r="C170" s="37" t="s">
        <v>355</v>
      </c>
      <c r="D170" s="187">
        <f t="shared" si="30"/>
        <v>0</v>
      </c>
      <c r="E170" s="188">
        <f t="shared" si="31"/>
        <v>0</v>
      </c>
      <c r="F170" s="205" t="s">
        <v>32</v>
      </c>
      <c r="G170" s="199"/>
      <c r="H170" s="206" t="s">
        <v>346</v>
      </c>
      <c r="I170" s="206" t="s">
        <v>347</v>
      </c>
      <c r="J170" s="206" t="s">
        <v>356</v>
      </c>
      <c r="K170" s="206" t="s">
        <v>349</v>
      </c>
      <c r="L170" s="39"/>
      <c r="M170" s="210" t="s">
        <v>327</v>
      </c>
      <c r="N170" s="224">
        <v>365</v>
      </c>
      <c r="O170" s="225"/>
      <c r="P170" s="213">
        <v>20</v>
      </c>
      <c r="Q170" s="214"/>
      <c r="R170" s="215">
        <f t="shared" si="32"/>
        <v>0</v>
      </c>
      <c r="S170" s="109" t="s">
        <v>1194</v>
      </c>
      <c r="T170" s="110">
        <f t="shared" si="33"/>
        <v>0</v>
      </c>
      <c r="U170" s="185">
        <f t="shared" si="34"/>
        <v>0</v>
      </c>
      <c r="V170" s="206"/>
      <c r="W170" s="206" t="s">
        <v>350</v>
      </c>
      <c r="X170" s="219"/>
      <c r="Y170" s="123">
        <v>5</v>
      </c>
      <c r="Z170" s="124" t="s">
        <v>347</v>
      </c>
      <c r="AA170" s="124" t="s">
        <v>356</v>
      </c>
      <c r="AB170" s="124" t="s">
        <v>349</v>
      </c>
      <c r="AC170" s="221" t="s">
        <v>2</v>
      </c>
    </row>
    <row r="171" spans="1:31" s="186" customFormat="1">
      <c r="A171" s="3">
        <v>10</v>
      </c>
      <c r="B171" s="37" t="s">
        <v>11</v>
      </c>
      <c r="C171" s="37" t="s">
        <v>357</v>
      </c>
      <c r="D171" s="178">
        <f t="shared" si="30"/>
        <v>0</v>
      </c>
      <c r="E171" s="179">
        <f t="shared" si="31"/>
        <v>0</v>
      </c>
      <c r="F171" s="38" t="s">
        <v>32</v>
      </c>
      <c r="G171" s="99"/>
      <c r="H171" s="37" t="s">
        <v>346</v>
      </c>
      <c r="I171" s="37" t="s">
        <v>347</v>
      </c>
      <c r="J171" s="37" t="s">
        <v>358</v>
      </c>
      <c r="K171" s="37" t="s">
        <v>225</v>
      </c>
      <c r="L171" s="39"/>
      <c r="M171" s="39" t="s">
        <v>327</v>
      </c>
      <c r="N171" s="101">
        <v>447</v>
      </c>
      <c r="O171" s="143"/>
      <c r="P171" s="40">
        <v>10</v>
      </c>
      <c r="Q171" s="41"/>
      <c r="R171" s="180">
        <f t="shared" si="32"/>
        <v>0</v>
      </c>
      <c r="S171" s="109" t="s">
        <v>1195</v>
      </c>
      <c r="T171" s="110">
        <f t="shared" si="33"/>
        <v>0</v>
      </c>
      <c r="U171" s="180">
        <f t="shared" si="34"/>
        <v>0</v>
      </c>
      <c r="V171" s="37"/>
      <c r="W171" s="37" t="s">
        <v>328</v>
      </c>
      <c r="X171" s="108"/>
      <c r="Y171" s="123">
        <v>5</v>
      </c>
      <c r="Z171" s="124" t="s">
        <v>347</v>
      </c>
      <c r="AA171" s="124" t="s">
        <v>358</v>
      </c>
      <c r="AB171" s="124" t="s">
        <v>225</v>
      </c>
      <c r="AC171" s="124" t="s">
        <v>2</v>
      </c>
      <c r="AD171" s="191"/>
      <c r="AE171" s="191"/>
    </row>
    <row r="172" spans="1:31" s="222" customFormat="1" hidden="1">
      <c r="A172" s="204">
        <v>0</v>
      </c>
      <c r="B172" s="139" t="s">
        <v>11</v>
      </c>
      <c r="C172" s="139" t="s">
        <v>359</v>
      </c>
      <c r="D172" s="183">
        <f t="shared" si="30"/>
        <v>0</v>
      </c>
      <c r="E172" s="184">
        <f t="shared" si="31"/>
        <v>0</v>
      </c>
      <c r="F172" s="205"/>
      <c r="G172" s="197"/>
      <c r="H172" s="206" t="s">
        <v>346</v>
      </c>
      <c r="I172" s="206" t="s">
        <v>347</v>
      </c>
      <c r="J172" s="206" t="s">
        <v>360</v>
      </c>
      <c r="K172" s="206" t="s">
        <v>349</v>
      </c>
      <c r="L172" s="140"/>
      <c r="M172" s="210" t="s">
        <v>327</v>
      </c>
      <c r="N172" s="224">
        <v>365</v>
      </c>
      <c r="O172" s="225"/>
      <c r="P172" s="213">
        <v>20</v>
      </c>
      <c r="Q172" s="214"/>
      <c r="R172" s="215">
        <f t="shared" si="32"/>
        <v>0</v>
      </c>
      <c r="S172" s="109" t="s">
        <v>1196</v>
      </c>
      <c r="T172" s="110">
        <f t="shared" si="33"/>
        <v>0</v>
      </c>
      <c r="U172" s="180">
        <f t="shared" si="34"/>
        <v>0</v>
      </c>
      <c r="V172" s="206"/>
      <c r="W172" s="206" t="s">
        <v>350</v>
      </c>
      <c r="X172" s="219"/>
      <c r="Y172" s="123">
        <v>5</v>
      </c>
      <c r="Z172" s="124" t="s">
        <v>347</v>
      </c>
      <c r="AA172" s="124" t="s">
        <v>360</v>
      </c>
      <c r="AB172" s="124" t="s">
        <v>349</v>
      </c>
      <c r="AC172" s="221" t="s">
        <v>2</v>
      </c>
    </row>
    <row r="173" spans="1:31" s="222" customFormat="1" hidden="1">
      <c r="A173" s="204">
        <v>0</v>
      </c>
      <c r="B173" s="139" t="s">
        <v>11</v>
      </c>
      <c r="C173" s="139" t="s">
        <v>361</v>
      </c>
      <c r="D173" s="183">
        <f t="shared" si="30"/>
        <v>0</v>
      </c>
      <c r="E173" s="184">
        <f t="shared" si="31"/>
        <v>0</v>
      </c>
      <c r="F173" s="205" t="s">
        <v>32</v>
      </c>
      <c r="G173" s="197"/>
      <c r="H173" s="206" t="s">
        <v>346</v>
      </c>
      <c r="I173" s="206" t="s">
        <v>347</v>
      </c>
      <c r="J173" s="206" t="s">
        <v>362</v>
      </c>
      <c r="K173" s="206" t="s">
        <v>349</v>
      </c>
      <c r="L173" s="140"/>
      <c r="M173" s="210" t="s">
        <v>327</v>
      </c>
      <c r="N173" s="224">
        <v>365</v>
      </c>
      <c r="O173" s="225"/>
      <c r="P173" s="213">
        <v>20</v>
      </c>
      <c r="Q173" s="214"/>
      <c r="R173" s="215">
        <f t="shared" si="32"/>
        <v>0</v>
      </c>
      <c r="S173" s="109" t="s">
        <v>1197</v>
      </c>
      <c r="T173" s="110">
        <f t="shared" si="33"/>
        <v>0</v>
      </c>
      <c r="U173" s="185">
        <f t="shared" si="34"/>
        <v>0</v>
      </c>
      <c r="V173" s="206"/>
      <c r="W173" s="206" t="s">
        <v>350</v>
      </c>
      <c r="X173" s="219"/>
      <c r="Y173" s="123">
        <v>5</v>
      </c>
      <c r="Z173" s="124" t="s">
        <v>347</v>
      </c>
      <c r="AA173" s="124" t="s">
        <v>362</v>
      </c>
      <c r="AB173" s="124" t="s">
        <v>349</v>
      </c>
      <c r="AC173" s="221" t="s">
        <v>2</v>
      </c>
    </row>
    <row r="174" spans="1:31" s="222" customFormat="1" hidden="1">
      <c r="A174" s="204">
        <v>0</v>
      </c>
      <c r="B174" s="139" t="s">
        <v>11</v>
      </c>
      <c r="C174" s="139" t="s">
        <v>363</v>
      </c>
      <c r="D174" s="183">
        <f t="shared" si="30"/>
        <v>0</v>
      </c>
      <c r="E174" s="184">
        <f t="shared" si="31"/>
        <v>0</v>
      </c>
      <c r="F174" s="205" t="s">
        <v>32</v>
      </c>
      <c r="G174" s="197"/>
      <c r="H174" s="206" t="s">
        <v>346</v>
      </c>
      <c r="I174" s="206" t="s">
        <v>347</v>
      </c>
      <c r="J174" s="206" t="s">
        <v>364</v>
      </c>
      <c r="K174" s="206" t="s">
        <v>349</v>
      </c>
      <c r="L174" s="140"/>
      <c r="M174" s="210" t="s">
        <v>327</v>
      </c>
      <c r="N174" s="224">
        <v>365</v>
      </c>
      <c r="O174" s="225"/>
      <c r="P174" s="213">
        <v>20</v>
      </c>
      <c r="Q174" s="214"/>
      <c r="R174" s="215">
        <f t="shared" si="32"/>
        <v>0</v>
      </c>
      <c r="S174" s="109" t="s">
        <v>1198</v>
      </c>
      <c r="T174" s="110">
        <f t="shared" si="33"/>
        <v>0</v>
      </c>
      <c r="U174" s="185">
        <f t="shared" si="34"/>
        <v>0</v>
      </c>
      <c r="V174" s="206"/>
      <c r="W174" s="206" t="s">
        <v>40</v>
      </c>
      <c r="X174" s="219"/>
      <c r="Y174" s="123">
        <v>5</v>
      </c>
      <c r="Z174" s="124" t="s">
        <v>347</v>
      </c>
      <c r="AA174" s="124" t="s">
        <v>364</v>
      </c>
      <c r="AB174" s="124" t="s">
        <v>349</v>
      </c>
      <c r="AC174" s="221" t="s">
        <v>2</v>
      </c>
    </row>
    <row r="175" spans="1:31" s="222" customFormat="1" hidden="1">
      <c r="A175" s="204">
        <v>0</v>
      </c>
      <c r="B175" s="139" t="s">
        <v>11</v>
      </c>
      <c r="C175" s="139" t="s">
        <v>365</v>
      </c>
      <c r="D175" s="183">
        <f t="shared" si="30"/>
        <v>0</v>
      </c>
      <c r="E175" s="184">
        <f t="shared" si="31"/>
        <v>0</v>
      </c>
      <c r="F175" s="205" t="s">
        <v>32</v>
      </c>
      <c r="G175" s="197"/>
      <c r="H175" s="206" t="s">
        <v>346</v>
      </c>
      <c r="I175" s="206" t="s">
        <v>347</v>
      </c>
      <c r="J175" s="206" t="s">
        <v>366</v>
      </c>
      <c r="K175" s="206" t="s">
        <v>349</v>
      </c>
      <c r="L175" s="140"/>
      <c r="M175" s="210" t="s">
        <v>327</v>
      </c>
      <c r="N175" s="224">
        <v>365</v>
      </c>
      <c r="O175" s="225"/>
      <c r="P175" s="213">
        <v>20</v>
      </c>
      <c r="Q175" s="214"/>
      <c r="R175" s="215">
        <f t="shared" si="32"/>
        <v>0</v>
      </c>
      <c r="S175" s="109" t="s">
        <v>1199</v>
      </c>
      <c r="T175" s="110">
        <f t="shared" si="33"/>
        <v>0</v>
      </c>
      <c r="U175" s="185">
        <f t="shared" si="34"/>
        <v>0</v>
      </c>
      <c r="V175" s="206"/>
      <c r="W175" s="206" t="s">
        <v>328</v>
      </c>
      <c r="X175" s="219"/>
      <c r="Y175" s="123">
        <v>5</v>
      </c>
      <c r="Z175" s="124" t="s">
        <v>347</v>
      </c>
      <c r="AA175" s="124" t="s">
        <v>366</v>
      </c>
      <c r="AB175" s="124" t="s">
        <v>349</v>
      </c>
      <c r="AC175" s="221" t="s">
        <v>2</v>
      </c>
    </row>
    <row r="176" spans="1:31" s="186" customFormat="1">
      <c r="A176" s="3">
        <v>40</v>
      </c>
      <c r="B176" s="37" t="s">
        <v>11</v>
      </c>
      <c r="C176" s="37" t="s">
        <v>367</v>
      </c>
      <c r="D176" s="178">
        <f t="shared" si="30"/>
        <v>0</v>
      </c>
      <c r="E176" s="179">
        <f t="shared" si="31"/>
        <v>0</v>
      </c>
      <c r="F176" s="38" t="s">
        <v>32</v>
      </c>
      <c r="G176" s="99"/>
      <c r="H176" s="37" t="s">
        <v>346</v>
      </c>
      <c r="I176" s="37" t="s">
        <v>347</v>
      </c>
      <c r="J176" s="37" t="s">
        <v>368</v>
      </c>
      <c r="K176" s="37" t="s">
        <v>349</v>
      </c>
      <c r="L176" s="39"/>
      <c r="M176" s="39" t="s">
        <v>327</v>
      </c>
      <c r="N176" s="101">
        <v>365</v>
      </c>
      <c r="O176" s="143"/>
      <c r="P176" s="40">
        <v>20</v>
      </c>
      <c r="Q176" s="41"/>
      <c r="R176" s="180">
        <f t="shared" si="32"/>
        <v>0</v>
      </c>
      <c r="S176" s="109" t="s">
        <v>1200</v>
      </c>
      <c r="T176" s="110">
        <f t="shared" si="33"/>
        <v>0</v>
      </c>
      <c r="U176" s="180">
        <f t="shared" si="34"/>
        <v>0</v>
      </c>
      <c r="V176" s="37"/>
      <c r="W176" s="37" t="s">
        <v>328</v>
      </c>
      <c r="X176" s="108"/>
      <c r="Y176" s="123">
        <v>5</v>
      </c>
      <c r="Z176" s="124" t="s">
        <v>347</v>
      </c>
      <c r="AA176" s="124" t="s">
        <v>368</v>
      </c>
      <c r="AB176" s="124" t="s">
        <v>349</v>
      </c>
      <c r="AC176" s="124" t="s">
        <v>2</v>
      </c>
      <c r="AD176" s="191"/>
      <c r="AE176" s="191"/>
    </row>
    <row r="177" spans="1:29" s="222" customFormat="1" hidden="1">
      <c r="A177" s="204">
        <v>0</v>
      </c>
      <c r="B177" s="139" t="s">
        <v>11</v>
      </c>
      <c r="C177" s="139" t="s">
        <v>1218</v>
      </c>
      <c r="D177" s="183">
        <f t="shared" ref="D177:D208" si="40">Q177</f>
        <v>0</v>
      </c>
      <c r="E177" s="184">
        <f t="shared" ref="E177:E208" si="41">R177</f>
        <v>0</v>
      </c>
      <c r="F177" s="205"/>
      <c r="G177" s="197"/>
      <c r="H177" s="206" t="s">
        <v>346</v>
      </c>
      <c r="I177" s="206" t="s">
        <v>347</v>
      </c>
      <c r="J177" s="206" t="s">
        <v>1216</v>
      </c>
      <c r="K177" s="206" t="s">
        <v>349</v>
      </c>
      <c r="L177" s="140"/>
      <c r="M177" s="210" t="s">
        <v>327</v>
      </c>
      <c r="N177" s="224">
        <v>365</v>
      </c>
      <c r="O177" s="225"/>
      <c r="P177" s="213">
        <v>20</v>
      </c>
      <c r="Q177" s="214"/>
      <c r="R177" s="215">
        <f t="shared" ref="R177:R208" si="42">IF(O177&lt;&gt;"",Q177*O177,N177*Q177)</f>
        <v>0</v>
      </c>
      <c r="S177" s="109" t="s">
        <v>1203</v>
      </c>
      <c r="T177" s="110">
        <f t="shared" ref="T177:T206" si="43">Q177/200</f>
        <v>0</v>
      </c>
      <c r="U177" s="185">
        <f t="shared" ref="U177:U208" si="44">IF(SUM($R$21:$R$5051)&gt;=100000,IF(O177&lt;&gt;"",R177,R177*0.95),R177)</f>
        <v>0</v>
      </c>
      <c r="V177" s="206"/>
      <c r="W177" s="206" t="s">
        <v>328</v>
      </c>
      <c r="X177" s="219"/>
      <c r="Y177" s="123">
        <v>5</v>
      </c>
      <c r="Z177" s="124" t="s">
        <v>347</v>
      </c>
      <c r="AA177" s="124" t="s">
        <v>1216</v>
      </c>
      <c r="AB177" s="124" t="s">
        <v>349</v>
      </c>
      <c r="AC177" s="221" t="s">
        <v>2</v>
      </c>
    </row>
    <row r="178" spans="1:29" s="222" customFormat="1" hidden="1">
      <c r="A178" s="204">
        <v>0</v>
      </c>
      <c r="B178" s="139" t="s">
        <v>11</v>
      </c>
      <c r="C178" s="139" t="s">
        <v>369</v>
      </c>
      <c r="D178" s="183">
        <f t="shared" si="40"/>
        <v>0</v>
      </c>
      <c r="E178" s="184">
        <f t="shared" si="41"/>
        <v>0</v>
      </c>
      <c r="F178" s="205" t="s">
        <v>32</v>
      </c>
      <c r="G178" s="197"/>
      <c r="H178" s="206" t="s">
        <v>346</v>
      </c>
      <c r="I178" s="206" t="s">
        <v>347</v>
      </c>
      <c r="J178" s="206" t="s">
        <v>370</v>
      </c>
      <c r="K178" s="206" t="s">
        <v>349</v>
      </c>
      <c r="L178" s="140"/>
      <c r="M178" s="210" t="s">
        <v>327</v>
      </c>
      <c r="N178" s="224">
        <v>365</v>
      </c>
      <c r="O178" s="225"/>
      <c r="P178" s="213">
        <v>20</v>
      </c>
      <c r="Q178" s="214"/>
      <c r="R178" s="215">
        <f t="shared" si="42"/>
        <v>0</v>
      </c>
      <c r="S178" s="109" t="s">
        <v>1201</v>
      </c>
      <c r="T178" s="110">
        <f t="shared" si="43"/>
        <v>0</v>
      </c>
      <c r="U178" s="185">
        <f t="shared" si="44"/>
        <v>0</v>
      </c>
      <c r="V178" s="206"/>
      <c r="W178" s="206" t="s">
        <v>328</v>
      </c>
      <c r="X178" s="219"/>
      <c r="Y178" s="123">
        <v>5</v>
      </c>
      <c r="Z178" s="124" t="s">
        <v>347</v>
      </c>
      <c r="AA178" s="124" t="s">
        <v>370</v>
      </c>
      <c r="AB178" s="124" t="s">
        <v>349</v>
      </c>
      <c r="AC178" s="221" t="s">
        <v>2</v>
      </c>
    </row>
    <row r="179" spans="1:29" s="222" customFormat="1" hidden="1">
      <c r="A179" s="204">
        <v>0</v>
      </c>
      <c r="B179" s="139" t="s">
        <v>11</v>
      </c>
      <c r="C179" s="139" t="s">
        <v>371</v>
      </c>
      <c r="D179" s="183">
        <f t="shared" si="40"/>
        <v>0</v>
      </c>
      <c r="E179" s="184">
        <f t="shared" si="41"/>
        <v>0</v>
      </c>
      <c r="F179" s="205" t="s">
        <v>32</v>
      </c>
      <c r="G179" s="197"/>
      <c r="H179" s="206" t="s">
        <v>346</v>
      </c>
      <c r="I179" s="206" t="s">
        <v>347</v>
      </c>
      <c r="J179" s="206" t="s">
        <v>370</v>
      </c>
      <c r="K179" s="206" t="s">
        <v>225</v>
      </c>
      <c r="L179" s="140"/>
      <c r="M179" s="210" t="s">
        <v>327</v>
      </c>
      <c r="N179" s="224">
        <v>447</v>
      </c>
      <c r="O179" s="225"/>
      <c r="P179" s="213">
        <v>10</v>
      </c>
      <c r="Q179" s="214"/>
      <c r="R179" s="215">
        <f t="shared" si="42"/>
        <v>0</v>
      </c>
      <c r="S179" s="116" t="s">
        <v>1202</v>
      </c>
      <c r="T179" s="110">
        <f t="shared" si="43"/>
        <v>0</v>
      </c>
      <c r="U179" s="185">
        <f t="shared" si="44"/>
        <v>0</v>
      </c>
      <c r="V179" s="206"/>
      <c r="W179" s="206" t="s">
        <v>328</v>
      </c>
      <c r="X179" s="219"/>
      <c r="Y179" s="123">
        <v>5</v>
      </c>
      <c r="Z179" s="124" t="s">
        <v>347</v>
      </c>
      <c r="AA179" s="124" t="s">
        <v>370</v>
      </c>
      <c r="AB179" s="124" t="s">
        <v>225</v>
      </c>
      <c r="AC179" s="221" t="s">
        <v>2</v>
      </c>
    </row>
    <row r="180" spans="1:29" s="222" customFormat="1" hidden="1">
      <c r="A180" s="204">
        <v>0</v>
      </c>
      <c r="B180" s="139" t="s">
        <v>11</v>
      </c>
      <c r="C180" s="139" t="s">
        <v>372</v>
      </c>
      <c r="D180" s="183">
        <f t="shared" si="40"/>
        <v>0</v>
      </c>
      <c r="E180" s="184">
        <f t="shared" si="41"/>
        <v>0</v>
      </c>
      <c r="F180" s="205" t="s">
        <v>32</v>
      </c>
      <c r="G180" s="197"/>
      <c r="H180" s="206" t="s">
        <v>346</v>
      </c>
      <c r="I180" s="206" t="s">
        <v>347</v>
      </c>
      <c r="J180" s="206" t="s">
        <v>373</v>
      </c>
      <c r="K180" s="206" t="s">
        <v>225</v>
      </c>
      <c r="L180" s="140"/>
      <c r="M180" s="210" t="s">
        <v>327</v>
      </c>
      <c r="N180" s="224">
        <v>447</v>
      </c>
      <c r="O180" s="225"/>
      <c r="P180" s="213">
        <v>10</v>
      </c>
      <c r="Q180" s="214"/>
      <c r="R180" s="215">
        <f t="shared" si="42"/>
        <v>0</v>
      </c>
      <c r="S180" s="109" t="s">
        <v>1204</v>
      </c>
      <c r="T180" s="110">
        <f t="shared" si="43"/>
        <v>0</v>
      </c>
      <c r="U180" s="185">
        <f t="shared" si="44"/>
        <v>0</v>
      </c>
      <c r="V180" s="206"/>
      <c r="W180" s="206" t="s">
        <v>350</v>
      </c>
      <c r="X180" s="219"/>
      <c r="Y180" s="123">
        <v>5</v>
      </c>
      <c r="Z180" s="124" t="s">
        <v>347</v>
      </c>
      <c r="AA180" s="124" t="s">
        <v>373</v>
      </c>
      <c r="AB180" s="124" t="s">
        <v>225</v>
      </c>
      <c r="AC180" s="221" t="s">
        <v>2</v>
      </c>
    </row>
    <row r="181" spans="1:29" s="222" customFormat="1" hidden="1">
      <c r="A181" s="204">
        <v>0</v>
      </c>
      <c r="B181" s="139" t="s">
        <v>11</v>
      </c>
      <c r="C181" s="139" t="s">
        <v>374</v>
      </c>
      <c r="D181" s="183">
        <f t="shared" si="40"/>
        <v>0</v>
      </c>
      <c r="E181" s="184">
        <f t="shared" si="41"/>
        <v>0</v>
      </c>
      <c r="F181" s="205" t="s">
        <v>32</v>
      </c>
      <c r="G181" s="197"/>
      <c r="H181" s="206" t="s">
        <v>346</v>
      </c>
      <c r="I181" s="206" t="s">
        <v>347</v>
      </c>
      <c r="J181" s="206" t="s">
        <v>375</v>
      </c>
      <c r="K181" s="206" t="s">
        <v>349</v>
      </c>
      <c r="L181" s="140"/>
      <c r="M181" s="210" t="s">
        <v>327</v>
      </c>
      <c r="N181" s="224">
        <v>395</v>
      </c>
      <c r="O181" s="225"/>
      <c r="P181" s="213">
        <v>20</v>
      </c>
      <c r="Q181" s="214"/>
      <c r="R181" s="215">
        <f t="shared" si="42"/>
        <v>0</v>
      </c>
      <c r="S181" s="109" t="s">
        <v>1205</v>
      </c>
      <c r="T181" s="110">
        <f t="shared" si="43"/>
        <v>0</v>
      </c>
      <c r="U181" s="185">
        <f t="shared" si="44"/>
        <v>0</v>
      </c>
      <c r="V181" s="206"/>
      <c r="W181" s="206" t="s">
        <v>328</v>
      </c>
      <c r="X181" s="219"/>
      <c r="Y181" s="123">
        <v>5</v>
      </c>
      <c r="Z181" s="124" t="s">
        <v>347</v>
      </c>
      <c r="AA181" s="124" t="s">
        <v>375</v>
      </c>
      <c r="AB181" s="190" t="s">
        <v>349</v>
      </c>
      <c r="AC181" s="221" t="s">
        <v>2</v>
      </c>
    </row>
    <row r="182" spans="1:29" s="222" customFormat="1" hidden="1">
      <c r="A182" s="204">
        <v>0</v>
      </c>
      <c r="B182" s="139" t="s">
        <v>11</v>
      </c>
      <c r="C182" s="139" t="s">
        <v>1222</v>
      </c>
      <c r="D182" s="183">
        <f t="shared" si="40"/>
        <v>0</v>
      </c>
      <c r="E182" s="184">
        <f t="shared" si="41"/>
        <v>0</v>
      </c>
      <c r="F182" s="205" t="s">
        <v>32</v>
      </c>
      <c r="G182" s="197"/>
      <c r="H182" s="206" t="s">
        <v>346</v>
      </c>
      <c r="I182" s="206" t="s">
        <v>347</v>
      </c>
      <c r="J182" s="206" t="s">
        <v>1221</v>
      </c>
      <c r="K182" s="206" t="s">
        <v>225</v>
      </c>
      <c r="L182" s="140"/>
      <c r="M182" s="210" t="s">
        <v>327</v>
      </c>
      <c r="N182" s="224">
        <v>447</v>
      </c>
      <c r="O182" s="225"/>
      <c r="P182" s="213">
        <v>10</v>
      </c>
      <c r="Q182" s="214"/>
      <c r="R182" s="215">
        <f t="shared" si="42"/>
        <v>0</v>
      </c>
      <c r="S182" s="109" t="s">
        <v>1204</v>
      </c>
      <c r="T182" s="110">
        <f t="shared" si="43"/>
        <v>0</v>
      </c>
      <c r="U182" s="185">
        <f t="shared" si="44"/>
        <v>0</v>
      </c>
      <c r="V182" s="206"/>
      <c r="W182" s="206" t="s">
        <v>1355</v>
      </c>
      <c r="X182" s="219"/>
      <c r="Y182" s="123">
        <v>5</v>
      </c>
      <c r="Z182" s="124" t="s">
        <v>347</v>
      </c>
      <c r="AA182" s="124" t="s">
        <v>1221</v>
      </c>
      <c r="AB182" s="124" t="s">
        <v>225</v>
      </c>
      <c r="AC182" s="221" t="s">
        <v>2</v>
      </c>
    </row>
    <row r="183" spans="1:29" s="222" customFormat="1" hidden="1">
      <c r="A183" s="204">
        <v>0</v>
      </c>
      <c r="B183" s="139" t="s">
        <v>11</v>
      </c>
      <c r="C183" s="139" t="s">
        <v>1219</v>
      </c>
      <c r="D183" s="183">
        <f t="shared" si="40"/>
        <v>0</v>
      </c>
      <c r="E183" s="184">
        <f t="shared" si="41"/>
        <v>0</v>
      </c>
      <c r="F183" s="205"/>
      <c r="G183" s="197"/>
      <c r="H183" s="206" t="s">
        <v>346</v>
      </c>
      <c r="I183" s="206" t="s">
        <v>347</v>
      </c>
      <c r="J183" s="206" t="s">
        <v>377</v>
      </c>
      <c r="K183" s="206" t="s">
        <v>349</v>
      </c>
      <c r="L183" s="140"/>
      <c r="M183" s="210" t="s">
        <v>327</v>
      </c>
      <c r="N183" s="224">
        <v>365</v>
      </c>
      <c r="O183" s="225"/>
      <c r="P183" s="213">
        <v>20</v>
      </c>
      <c r="Q183" s="214"/>
      <c r="R183" s="215">
        <f t="shared" si="42"/>
        <v>0</v>
      </c>
      <c r="S183" s="109" t="s">
        <v>1206</v>
      </c>
      <c r="T183" s="110">
        <f t="shared" si="43"/>
        <v>0</v>
      </c>
      <c r="U183" s="185">
        <f t="shared" si="44"/>
        <v>0</v>
      </c>
      <c r="V183" s="206"/>
      <c r="W183" s="206" t="s">
        <v>328</v>
      </c>
      <c r="X183" s="219"/>
      <c r="Y183" s="123">
        <v>5</v>
      </c>
      <c r="Z183" s="124" t="s">
        <v>347</v>
      </c>
      <c r="AA183" s="124" t="s">
        <v>377</v>
      </c>
      <c r="AB183" s="124" t="s">
        <v>349</v>
      </c>
      <c r="AC183" s="221" t="s">
        <v>2</v>
      </c>
    </row>
    <row r="184" spans="1:29" s="222" customFormat="1" hidden="1">
      <c r="A184" s="204">
        <v>0</v>
      </c>
      <c r="B184" s="139" t="s">
        <v>11</v>
      </c>
      <c r="C184" s="139" t="s">
        <v>376</v>
      </c>
      <c r="D184" s="183">
        <f t="shared" si="40"/>
        <v>0</v>
      </c>
      <c r="E184" s="184">
        <f t="shared" si="41"/>
        <v>0</v>
      </c>
      <c r="F184" s="205" t="s">
        <v>32</v>
      </c>
      <c r="G184" s="197"/>
      <c r="H184" s="206" t="s">
        <v>346</v>
      </c>
      <c r="I184" s="206" t="s">
        <v>347</v>
      </c>
      <c r="J184" s="206" t="s">
        <v>377</v>
      </c>
      <c r="K184" s="206" t="s">
        <v>225</v>
      </c>
      <c r="L184" s="140"/>
      <c r="M184" s="210" t="s">
        <v>327</v>
      </c>
      <c r="N184" s="224">
        <v>447</v>
      </c>
      <c r="O184" s="225"/>
      <c r="P184" s="213">
        <v>10</v>
      </c>
      <c r="Q184" s="214"/>
      <c r="R184" s="215">
        <f t="shared" si="42"/>
        <v>0</v>
      </c>
      <c r="S184" s="109" t="s">
        <v>1189</v>
      </c>
      <c r="T184" s="110">
        <f t="shared" si="43"/>
        <v>0</v>
      </c>
      <c r="U184" s="185">
        <f t="shared" si="44"/>
        <v>0</v>
      </c>
      <c r="V184" s="206"/>
      <c r="W184" s="206" t="s">
        <v>328</v>
      </c>
      <c r="X184" s="219"/>
      <c r="Y184" s="123">
        <v>5</v>
      </c>
      <c r="Z184" s="124" t="s">
        <v>347</v>
      </c>
      <c r="AA184" s="124" t="s">
        <v>377</v>
      </c>
      <c r="AB184" s="124" t="s">
        <v>225</v>
      </c>
      <c r="AC184" s="221" t="s">
        <v>2</v>
      </c>
    </row>
    <row r="185" spans="1:29" s="222" customFormat="1" hidden="1">
      <c r="A185" s="204">
        <v>0</v>
      </c>
      <c r="B185" s="37" t="s">
        <v>11</v>
      </c>
      <c r="C185" s="139" t="s">
        <v>1262</v>
      </c>
      <c r="D185" s="183">
        <f t="shared" si="40"/>
        <v>0</v>
      </c>
      <c r="E185" s="184">
        <f t="shared" si="41"/>
        <v>0</v>
      </c>
      <c r="F185" s="205"/>
      <c r="G185" s="97"/>
      <c r="H185" s="206" t="s">
        <v>1299</v>
      </c>
      <c r="I185" s="206" t="s">
        <v>347</v>
      </c>
      <c r="J185" s="206" t="s">
        <v>1300</v>
      </c>
      <c r="K185" s="206" t="s">
        <v>349</v>
      </c>
      <c r="L185" s="39"/>
      <c r="M185" s="210" t="s">
        <v>327</v>
      </c>
      <c r="N185" s="224">
        <v>365</v>
      </c>
      <c r="O185" s="225"/>
      <c r="P185" s="213">
        <v>20</v>
      </c>
      <c r="Q185" s="214"/>
      <c r="R185" s="215">
        <f t="shared" si="42"/>
        <v>0</v>
      </c>
      <c r="S185" s="109" t="s">
        <v>1189</v>
      </c>
      <c r="T185" s="110">
        <f t="shared" si="43"/>
        <v>0</v>
      </c>
      <c r="U185" s="180">
        <f t="shared" si="44"/>
        <v>0</v>
      </c>
      <c r="V185" s="206"/>
      <c r="W185" s="206" t="s">
        <v>40</v>
      </c>
      <c r="X185" s="219"/>
      <c r="Y185" s="123">
        <v>5</v>
      </c>
      <c r="Z185" s="124" t="s">
        <v>347</v>
      </c>
      <c r="AA185" s="124" t="s">
        <v>1300</v>
      </c>
      <c r="AB185" s="124" t="s">
        <v>349</v>
      </c>
      <c r="AC185" s="221" t="s">
        <v>2</v>
      </c>
    </row>
    <row r="186" spans="1:29" s="222" customFormat="1" hidden="1">
      <c r="A186" s="204">
        <v>0</v>
      </c>
      <c r="B186" s="139" t="s">
        <v>11</v>
      </c>
      <c r="C186" s="139" t="s">
        <v>378</v>
      </c>
      <c r="D186" s="183">
        <f t="shared" si="40"/>
        <v>0</v>
      </c>
      <c r="E186" s="184">
        <f t="shared" si="41"/>
        <v>0</v>
      </c>
      <c r="F186" s="205" t="s">
        <v>32</v>
      </c>
      <c r="G186" s="197"/>
      <c r="H186" s="206" t="s">
        <v>346</v>
      </c>
      <c r="I186" s="206" t="s">
        <v>347</v>
      </c>
      <c r="J186" s="206" t="s">
        <v>379</v>
      </c>
      <c r="K186" s="206" t="s">
        <v>225</v>
      </c>
      <c r="L186" s="140"/>
      <c r="M186" s="210" t="s">
        <v>327</v>
      </c>
      <c r="N186" s="224">
        <v>447</v>
      </c>
      <c r="O186" s="225"/>
      <c r="P186" s="213">
        <v>10</v>
      </c>
      <c r="Q186" s="214"/>
      <c r="R186" s="215">
        <f t="shared" si="42"/>
        <v>0</v>
      </c>
      <c r="S186" s="109" t="s">
        <v>1189</v>
      </c>
      <c r="T186" s="110">
        <f t="shared" si="43"/>
        <v>0</v>
      </c>
      <c r="U186" s="185">
        <f t="shared" si="44"/>
        <v>0</v>
      </c>
      <c r="V186" s="206"/>
      <c r="W186" s="206" t="s">
        <v>328</v>
      </c>
      <c r="X186" s="219"/>
      <c r="Y186" s="123">
        <v>5</v>
      </c>
      <c r="Z186" s="124" t="s">
        <v>347</v>
      </c>
      <c r="AA186" s="124" t="s">
        <v>379</v>
      </c>
      <c r="AB186" s="124" t="s">
        <v>225</v>
      </c>
      <c r="AC186" s="221" t="s">
        <v>2</v>
      </c>
    </row>
    <row r="187" spans="1:29" s="222" customFormat="1" hidden="1">
      <c r="A187" s="204">
        <v>0</v>
      </c>
      <c r="B187" s="139" t="s">
        <v>11</v>
      </c>
      <c r="C187" s="139" t="s">
        <v>380</v>
      </c>
      <c r="D187" s="183">
        <f t="shared" si="40"/>
        <v>0</v>
      </c>
      <c r="E187" s="184">
        <f t="shared" si="41"/>
        <v>0</v>
      </c>
      <c r="F187" s="205" t="s">
        <v>32</v>
      </c>
      <c r="G187" s="197"/>
      <c r="H187" s="206" t="s">
        <v>346</v>
      </c>
      <c r="I187" s="206" t="s">
        <v>347</v>
      </c>
      <c r="J187" s="206" t="s">
        <v>381</v>
      </c>
      <c r="K187" s="206" t="s">
        <v>349</v>
      </c>
      <c r="L187" s="140"/>
      <c r="M187" s="210" t="s">
        <v>327</v>
      </c>
      <c r="N187" s="224">
        <v>365</v>
      </c>
      <c r="O187" s="225"/>
      <c r="P187" s="213">
        <v>20</v>
      </c>
      <c r="Q187" s="214"/>
      <c r="R187" s="215">
        <f t="shared" si="42"/>
        <v>0</v>
      </c>
      <c r="S187" s="109" t="s">
        <v>1189</v>
      </c>
      <c r="T187" s="110">
        <f t="shared" si="43"/>
        <v>0</v>
      </c>
      <c r="U187" s="185">
        <f t="shared" si="44"/>
        <v>0</v>
      </c>
      <c r="V187" s="206"/>
      <c r="W187" s="206" t="s">
        <v>328</v>
      </c>
      <c r="X187" s="219"/>
      <c r="Y187" s="123">
        <v>5</v>
      </c>
      <c r="Z187" s="124" t="s">
        <v>347</v>
      </c>
      <c r="AA187" s="124" t="s">
        <v>381</v>
      </c>
      <c r="AB187" s="124" t="s">
        <v>349</v>
      </c>
      <c r="AC187" s="221" t="s">
        <v>2</v>
      </c>
    </row>
    <row r="188" spans="1:29" s="222" customFormat="1" hidden="1">
      <c r="A188" s="204">
        <v>0</v>
      </c>
      <c r="B188" s="139" t="s">
        <v>11</v>
      </c>
      <c r="C188" s="139" t="s">
        <v>1220</v>
      </c>
      <c r="D188" s="183">
        <f t="shared" si="40"/>
        <v>0</v>
      </c>
      <c r="E188" s="184">
        <f t="shared" si="41"/>
        <v>0</v>
      </c>
      <c r="F188" s="205" t="s">
        <v>32</v>
      </c>
      <c r="G188" s="197"/>
      <c r="H188" s="206" t="s">
        <v>346</v>
      </c>
      <c r="I188" s="206" t="s">
        <v>347</v>
      </c>
      <c r="J188" s="206" t="s">
        <v>381</v>
      </c>
      <c r="K188" s="206" t="s">
        <v>225</v>
      </c>
      <c r="L188" s="39"/>
      <c r="M188" s="210" t="s">
        <v>327</v>
      </c>
      <c r="N188" s="224">
        <v>447</v>
      </c>
      <c r="O188" s="225"/>
      <c r="P188" s="213">
        <v>10</v>
      </c>
      <c r="Q188" s="214"/>
      <c r="R188" s="215">
        <f t="shared" si="42"/>
        <v>0</v>
      </c>
      <c r="S188" s="109" t="s">
        <v>1189</v>
      </c>
      <c r="T188" s="110">
        <f t="shared" si="43"/>
        <v>0</v>
      </c>
      <c r="U188" s="185">
        <f t="shared" si="44"/>
        <v>0</v>
      </c>
      <c r="V188" s="206"/>
      <c r="W188" s="206" t="s">
        <v>328</v>
      </c>
      <c r="X188" s="219"/>
      <c r="Y188" s="123">
        <v>5</v>
      </c>
      <c r="Z188" s="124" t="s">
        <v>347</v>
      </c>
      <c r="AA188" s="124" t="s">
        <v>381</v>
      </c>
      <c r="AB188" s="189" t="s">
        <v>225</v>
      </c>
      <c r="AC188" s="221" t="s">
        <v>2</v>
      </c>
    </row>
    <row r="189" spans="1:29" s="127" customFormat="1">
      <c r="A189" s="3">
        <v>60</v>
      </c>
      <c r="B189" s="37" t="s">
        <v>11</v>
      </c>
      <c r="C189" s="37" t="s">
        <v>382</v>
      </c>
      <c r="D189" s="187">
        <f t="shared" si="40"/>
        <v>0</v>
      </c>
      <c r="E189" s="188">
        <f t="shared" si="41"/>
        <v>0</v>
      </c>
      <c r="F189" s="38" t="s">
        <v>32</v>
      </c>
      <c r="G189" s="199"/>
      <c r="H189" s="37" t="s">
        <v>346</v>
      </c>
      <c r="I189" s="37" t="s">
        <v>347</v>
      </c>
      <c r="J189" s="37" t="s">
        <v>383</v>
      </c>
      <c r="K189" s="37" t="s">
        <v>349</v>
      </c>
      <c r="L189" s="39"/>
      <c r="M189" s="39" t="s">
        <v>327</v>
      </c>
      <c r="N189" s="101">
        <v>365</v>
      </c>
      <c r="O189" s="143"/>
      <c r="P189" s="40">
        <v>20</v>
      </c>
      <c r="Q189" s="41"/>
      <c r="R189" s="180">
        <f t="shared" si="42"/>
        <v>0</v>
      </c>
      <c r="S189" s="109" t="s">
        <v>1189</v>
      </c>
      <c r="T189" s="110">
        <f t="shared" si="43"/>
        <v>0</v>
      </c>
      <c r="U189" s="185">
        <f t="shared" si="44"/>
        <v>0</v>
      </c>
      <c r="V189" s="37"/>
      <c r="W189" s="37" t="s">
        <v>328</v>
      </c>
      <c r="X189" s="108"/>
      <c r="Y189" s="123">
        <v>5</v>
      </c>
      <c r="Z189" s="124" t="s">
        <v>347</v>
      </c>
      <c r="AA189" s="124" t="s">
        <v>383</v>
      </c>
      <c r="AB189" s="124" t="s">
        <v>349</v>
      </c>
      <c r="AC189" s="128" t="s">
        <v>2</v>
      </c>
    </row>
    <row r="190" spans="1:29" s="222" customFormat="1" hidden="1">
      <c r="A190" s="204">
        <v>0</v>
      </c>
      <c r="B190" s="139" t="s">
        <v>11</v>
      </c>
      <c r="C190" s="139" t="s">
        <v>384</v>
      </c>
      <c r="D190" s="183">
        <f t="shared" si="40"/>
        <v>0</v>
      </c>
      <c r="E190" s="184">
        <f t="shared" si="41"/>
        <v>0</v>
      </c>
      <c r="F190" s="205" t="s">
        <v>32</v>
      </c>
      <c r="G190" s="197"/>
      <c r="H190" s="206" t="s">
        <v>346</v>
      </c>
      <c r="I190" s="206" t="s">
        <v>347</v>
      </c>
      <c r="J190" s="206" t="s">
        <v>385</v>
      </c>
      <c r="K190" s="206" t="s">
        <v>349</v>
      </c>
      <c r="L190" s="140"/>
      <c r="M190" s="210" t="s">
        <v>327</v>
      </c>
      <c r="N190" s="224">
        <v>365</v>
      </c>
      <c r="O190" s="225"/>
      <c r="P190" s="213">
        <v>20</v>
      </c>
      <c r="Q190" s="214"/>
      <c r="R190" s="215">
        <f t="shared" si="42"/>
        <v>0</v>
      </c>
      <c r="S190" s="109" t="s">
        <v>1189</v>
      </c>
      <c r="T190" s="110">
        <f t="shared" si="43"/>
        <v>0</v>
      </c>
      <c r="U190" s="185">
        <f t="shared" si="44"/>
        <v>0</v>
      </c>
      <c r="V190" s="206"/>
      <c r="W190" s="206" t="s">
        <v>328</v>
      </c>
      <c r="X190" s="219"/>
      <c r="Y190" s="123">
        <v>5</v>
      </c>
      <c r="Z190" s="124" t="s">
        <v>347</v>
      </c>
      <c r="AA190" s="124" t="s">
        <v>385</v>
      </c>
      <c r="AB190" s="124" t="s">
        <v>349</v>
      </c>
      <c r="AC190" s="221" t="s">
        <v>2</v>
      </c>
    </row>
    <row r="191" spans="1:29" s="222" customFormat="1" hidden="1">
      <c r="A191" s="204">
        <v>0</v>
      </c>
      <c r="B191" s="139" t="s">
        <v>11</v>
      </c>
      <c r="C191" s="139" t="s">
        <v>391</v>
      </c>
      <c r="D191" s="183">
        <f t="shared" si="40"/>
        <v>0</v>
      </c>
      <c r="E191" s="184">
        <f t="shared" si="41"/>
        <v>0</v>
      </c>
      <c r="F191" s="205" t="s">
        <v>32</v>
      </c>
      <c r="G191" s="197"/>
      <c r="H191" s="206" t="s">
        <v>346</v>
      </c>
      <c r="I191" s="206" t="s">
        <v>347</v>
      </c>
      <c r="J191" s="206" t="s">
        <v>385</v>
      </c>
      <c r="K191" s="206" t="s">
        <v>225</v>
      </c>
      <c r="L191" s="140"/>
      <c r="M191" s="210" t="s">
        <v>327</v>
      </c>
      <c r="N191" s="224">
        <v>447</v>
      </c>
      <c r="O191" s="225"/>
      <c r="P191" s="213">
        <v>10</v>
      </c>
      <c r="Q191" s="214"/>
      <c r="R191" s="215">
        <f t="shared" si="42"/>
        <v>0</v>
      </c>
      <c r="S191" s="109" t="s">
        <v>1189</v>
      </c>
      <c r="T191" s="110">
        <f t="shared" si="43"/>
        <v>0</v>
      </c>
      <c r="U191" s="185">
        <f t="shared" si="44"/>
        <v>0</v>
      </c>
      <c r="V191" s="206"/>
      <c r="W191" s="206" t="s">
        <v>328</v>
      </c>
      <c r="X191" s="219"/>
      <c r="Y191" s="123">
        <v>5</v>
      </c>
      <c r="Z191" s="124" t="s">
        <v>347</v>
      </c>
      <c r="AA191" s="124" t="s">
        <v>385</v>
      </c>
      <c r="AB191" s="124" t="s">
        <v>225</v>
      </c>
      <c r="AC191" s="221" t="s">
        <v>2</v>
      </c>
    </row>
    <row r="192" spans="1:29" s="222" customFormat="1" hidden="1">
      <c r="A192" s="204">
        <v>0</v>
      </c>
      <c r="B192" s="139" t="s">
        <v>11</v>
      </c>
      <c r="C192" s="139" t="s">
        <v>388</v>
      </c>
      <c r="D192" s="183">
        <f t="shared" si="40"/>
        <v>0</v>
      </c>
      <c r="E192" s="184">
        <f t="shared" si="41"/>
        <v>0</v>
      </c>
      <c r="F192" s="205" t="s">
        <v>32</v>
      </c>
      <c r="G192" s="197"/>
      <c r="H192" s="206" t="s">
        <v>346</v>
      </c>
      <c r="I192" s="206" t="s">
        <v>347</v>
      </c>
      <c r="J192" s="206" t="s">
        <v>389</v>
      </c>
      <c r="K192" s="206" t="s">
        <v>349</v>
      </c>
      <c r="L192" s="140"/>
      <c r="M192" s="210" t="s">
        <v>327</v>
      </c>
      <c r="N192" s="224">
        <v>365</v>
      </c>
      <c r="O192" s="225"/>
      <c r="P192" s="213">
        <v>20</v>
      </c>
      <c r="Q192" s="214"/>
      <c r="R192" s="215">
        <f t="shared" si="42"/>
        <v>0</v>
      </c>
      <c r="S192" s="109" t="s">
        <v>1189</v>
      </c>
      <c r="T192" s="110">
        <f t="shared" si="43"/>
        <v>0</v>
      </c>
      <c r="U192" s="185">
        <f t="shared" si="44"/>
        <v>0</v>
      </c>
      <c r="V192" s="206"/>
      <c r="W192" s="206" t="s">
        <v>350</v>
      </c>
      <c r="X192" s="219"/>
      <c r="Y192" s="123">
        <v>5</v>
      </c>
      <c r="Z192" s="124" t="s">
        <v>347</v>
      </c>
      <c r="AA192" s="124" t="s">
        <v>389</v>
      </c>
      <c r="AB192" s="124" t="s">
        <v>349</v>
      </c>
      <c r="AC192" s="221" t="s">
        <v>2</v>
      </c>
    </row>
    <row r="193" spans="1:31" s="186" customFormat="1">
      <c r="A193" s="3">
        <v>20</v>
      </c>
      <c r="B193" s="37" t="s">
        <v>11</v>
      </c>
      <c r="C193" s="37" t="s">
        <v>390</v>
      </c>
      <c r="D193" s="178">
        <f t="shared" si="40"/>
        <v>0</v>
      </c>
      <c r="E193" s="179">
        <f t="shared" si="41"/>
        <v>0</v>
      </c>
      <c r="F193" s="38" t="s">
        <v>32</v>
      </c>
      <c r="G193" s="99"/>
      <c r="H193" s="37" t="s">
        <v>346</v>
      </c>
      <c r="I193" s="37" t="s">
        <v>347</v>
      </c>
      <c r="J193" s="37" t="s">
        <v>389</v>
      </c>
      <c r="K193" s="37" t="s">
        <v>225</v>
      </c>
      <c r="L193" s="39"/>
      <c r="M193" s="39" t="s">
        <v>327</v>
      </c>
      <c r="N193" s="101">
        <v>447</v>
      </c>
      <c r="O193" s="143"/>
      <c r="P193" s="40">
        <v>10</v>
      </c>
      <c r="Q193" s="41"/>
      <c r="R193" s="180">
        <f t="shared" si="42"/>
        <v>0</v>
      </c>
      <c r="S193" s="109" t="s">
        <v>1189</v>
      </c>
      <c r="T193" s="110">
        <f t="shared" si="43"/>
        <v>0</v>
      </c>
      <c r="U193" s="180">
        <f t="shared" si="44"/>
        <v>0</v>
      </c>
      <c r="V193" s="37"/>
      <c r="W193" s="37" t="s">
        <v>350</v>
      </c>
      <c r="X193" s="108"/>
      <c r="Y193" s="123">
        <v>5</v>
      </c>
      <c r="Z193" s="124" t="s">
        <v>347</v>
      </c>
      <c r="AA193" s="124" t="s">
        <v>389</v>
      </c>
      <c r="AB193" s="124" t="s">
        <v>225</v>
      </c>
      <c r="AC193" s="124" t="s">
        <v>2</v>
      </c>
      <c r="AD193" s="191"/>
      <c r="AE193" s="191"/>
    </row>
    <row r="194" spans="1:31" s="222" customFormat="1" hidden="1">
      <c r="A194" s="204">
        <v>0</v>
      </c>
      <c r="B194" s="139" t="s">
        <v>11</v>
      </c>
      <c r="C194" s="139" t="s">
        <v>386</v>
      </c>
      <c r="D194" s="183">
        <f t="shared" si="40"/>
        <v>0</v>
      </c>
      <c r="E194" s="184">
        <f t="shared" si="41"/>
        <v>0</v>
      </c>
      <c r="F194" s="205" t="s">
        <v>32</v>
      </c>
      <c r="G194" s="197"/>
      <c r="H194" s="206" t="s">
        <v>346</v>
      </c>
      <c r="I194" s="206" t="s">
        <v>347</v>
      </c>
      <c r="J194" s="206" t="s">
        <v>387</v>
      </c>
      <c r="K194" s="206" t="s">
        <v>349</v>
      </c>
      <c r="L194" s="140"/>
      <c r="M194" s="210" t="s">
        <v>327</v>
      </c>
      <c r="N194" s="224">
        <v>365</v>
      </c>
      <c r="O194" s="225"/>
      <c r="P194" s="213">
        <v>20</v>
      </c>
      <c r="Q194" s="214"/>
      <c r="R194" s="215">
        <f t="shared" si="42"/>
        <v>0</v>
      </c>
      <c r="S194" s="109" t="s">
        <v>1189</v>
      </c>
      <c r="T194" s="110">
        <f t="shared" si="43"/>
        <v>0</v>
      </c>
      <c r="U194" s="185">
        <f t="shared" si="44"/>
        <v>0</v>
      </c>
      <c r="V194" s="206"/>
      <c r="W194" s="206" t="s">
        <v>328</v>
      </c>
      <c r="X194" s="219"/>
      <c r="Y194" s="123">
        <v>5</v>
      </c>
      <c r="Z194" s="124" t="s">
        <v>347</v>
      </c>
      <c r="AA194" s="124" t="s">
        <v>387</v>
      </c>
      <c r="AB194" s="124" t="s">
        <v>349</v>
      </c>
      <c r="AC194" s="221" t="s">
        <v>2</v>
      </c>
    </row>
    <row r="195" spans="1:31" s="186" customFormat="1">
      <c r="A195" s="3">
        <v>20</v>
      </c>
      <c r="B195" s="37" t="s">
        <v>11</v>
      </c>
      <c r="C195" s="37" t="s">
        <v>1263</v>
      </c>
      <c r="D195" s="178">
        <f t="shared" si="40"/>
        <v>0</v>
      </c>
      <c r="E195" s="179">
        <f t="shared" si="41"/>
        <v>0</v>
      </c>
      <c r="F195" s="38" t="s">
        <v>32</v>
      </c>
      <c r="G195" s="97"/>
      <c r="H195" s="37" t="s">
        <v>1301</v>
      </c>
      <c r="I195" s="37" t="s">
        <v>1302</v>
      </c>
      <c r="J195" s="37" t="s">
        <v>1303</v>
      </c>
      <c r="K195" s="37" t="s">
        <v>225</v>
      </c>
      <c r="L195" s="39"/>
      <c r="M195" s="39" t="s">
        <v>269</v>
      </c>
      <c r="N195" s="101">
        <v>237</v>
      </c>
      <c r="O195" s="143"/>
      <c r="P195" s="40">
        <v>20</v>
      </c>
      <c r="Q195" s="41"/>
      <c r="R195" s="180">
        <f t="shared" si="42"/>
        <v>0</v>
      </c>
      <c r="S195" s="109" t="s">
        <v>1189</v>
      </c>
      <c r="T195" s="110">
        <f t="shared" si="43"/>
        <v>0</v>
      </c>
      <c r="U195" s="180">
        <f t="shared" si="44"/>
        <v>0</v>
      </c>
      <c r="V195" s="37"/>
      <c r="W195" s="37" t="s">
        <v>1355</v>
      </c>
      <c r="X195" s="108"/>
      <c r="Y195" s="123">
        <v>5</v>
      </c>
      <c r="Z195" s="124" t="s">
        <v>1302</v>
      </c>
      <c r="AA195" s="124" t="s">
        <v>1303</v>
      </c>
      <c r="AB195" s="124" t="s">
        <v>225</v>
      </c>
      <c r="AC195" s="124" t="s">
        <v>2</v>
      </c>
      <c r="AD195" s="191"/>
      <c r="AE195" s="191"/>
    </row>
    <row r="196" spans="1:31" s="186" customFormat="1">
      <c r="A196" s="3">
        <v>80</v>
      </c>
      <c r="B196" s="37" t="s">
        <v>11</v>
      </c>
      <c r="C196" s="37" t="s">
        <v>1264</v>
      </c>
      <c r="D196" s="178">
        <f t="shared" si="40"/>
        <v>0</v>
      </c>
      <c r="E196" s="179">
        <f t="shared" si="41"/>
        <v>0</v>
      </c>
      <c r="F196" s="38"/>
      <c r="G196" s="97"/>
      <c r="H196" s="37" t="s">
        <v>1301</v>
      </c>
      <c r="I196" s="37" t="s">
        <v>1302</v>
      </c>
      <c r="J196" s="37" t="s">
        <v>1304</v>
      </c>
      <c r="K196" s="37" t="s">
        <v>225</v>
      </c>
      <c r="L196" s="39"/>
      <c r="M196" s="39" t="s">
        <v>269</v>
      </c>
      <c r="N196" s="101">
        <v>237</v>
      </c>
      <c r="O196" s="143"/>
      <c r="P196" s="40">
        <v>20</v>
      </c>
      <c r="Q196" s="41"/>
      <c r="R196" s="180">
        <f t="shared" si="42"/>
        <v>0</v>
      </c>
      <c r="S196" s="109" t="s">
        <v>1189</v>
      </c>
      <c r="T196" s="110">
        <f t="shared" si="43"/>
        <v>0</v>
      </c>
      <c r="U196" s="180">
        <f t="shared" si="44"/>
        <v>0</v>
      </c>
      <c r="V196" s="37"/>
      <c r="W196" s="37" t="s">
        <v>1356</v>
      </c>
      <c r="X196" s="108"/>
      <c r="Y196" s="123">
        <v>5</v>
      </c>
      <c r="Z196" s="124" t="s">
        <v>1302</v>
      </c>
      <c r="AA196" s="124" t="s">
        <v>1304</v>
      </c>
      <c r="AB196" s="124" t="s">
        <v>225</v>
      </c>
      <c r="AC196" s="124" t="s">
        <v>2</v>
      </c>
      <c r="AD196" s="191"/>
      <c r="AE196" s="191"/>
    </row>
    <row r="197" spans="1:31" s="186" customFormat="1">
      <c r="A197" s="3">
        <v>40</v>
      </c>
      <c r="B197" s="37" t="s">
        <v>11</v>
      </c>
      <c r="C197" s="37" t="s">
        <v>1265</v>
      </c>
      <c r="D197" s="178">
        <f t="shared" si="40"/>
        <v>0</v>
      </c>
      <c r="E197" s="179">
        <f t="shared" si="41"/>
        <v>0</v>
      </c>
      <c r="F197" s="38"/>
      <c r="G197" s="97"/>
      <c r="H197" s="37" t="s">
        <v>1301</v>
      </c>
      <c r="I197" s="37" t="s">
        <v>1302</v>
      </c>
      <c r="J197" s="37" t="s">
        <v>1305</v>
      </c>
      <c r="K197" s="37" t="s">
        <v>225</v>
      </c>
      <c r="L197" s="39"/>
      <c r="M197" s="39" t="s">
        <v>269</v>
      </c>
      <c r="N197" s="101">
        <v>315</v>
      </c>
      <c r="O197" s="143"/>
      <c r="P197" s="40">
        <v>20</v>
      </c>
      <c r="Q197" s="41"/>
      <c r="R197" s="180">
        <f t="shared" si="42"/>
        <v>0</v>
      </c>
      <c r="S197" s="109" t="s">
        <v>1189</v>
      </c>
      <c r="T197" s="110">
        <f t="shared" si="43"/>
        <v>0</v>
      </c>
      <c r="U197" s="180">
        <f t="shared" si="44"/>
        <v>0</v>
      </c>
      <c r="V197" s="37"/>
      <c r="W197" s="37" t="s">
        <v>1356</v>
      </c>
      <c r="X197" s="108"/>
      <c r="Y197" s="123">
        <v>5</v>
      </c>
      <c r="Z197" s="124" t="s">
        <v>1302</v>
      </c>
      <c r="AA197" s="124" t="s">
        <v>1305</v>
      </c>
      <c r="AB197" s="124" t="s">
        <v>225</v>
      </c>
      <c r="AC197" s="124" t="s">
        <v>2</v>
      </c>
      <c r="AD197" s="191"/>
      <c r="AE197" s="191"/>
    </row>
    <row r="198" spans="1:31">
      <c r="A198" s="3">
        <v>60</v>
      </c>
      <c r="B198" s="37" t="s">
        <v>11</v>
      </c>
      <c r="C198" s="37" t="s">
        <v>1266</v>
      </c>
      <c r="D198" s="178">
        <f t="shared" si="40"/>
        <v>0</v>
      </c>
      <c r="E198" s="179">
        <f t="shared" si="41"/>
        <v>0</v>
      </c>
      <c r="F198" s="38" t="s">
        <v>32</v>
      </c>
      <c r="G198" s="97"/>
      <c r="H198" s="37" t="s">
        <v>1301</v>
      </c>
      <c r="I198" s="37" t="s">
        <v>1302</v>
      </c>
      <c r="J198" s="37" t="s">
        <v>1306</v>
      </c>
      <c r="K198" s="37" t="s">
        <v>225</v>
      </c>
      <c r="L198" s="39"/>
      <c r="M198" s="39" t="s">
        <v>269</v>
      </c>
      <c r="N198" s="101">
        <v>315</v>
      </c>
      <c r="O198" s="143"/>
      <c r="P198" s="40">
        <v>20</v>
      </c>
      <c r="Q198" s="41"/>
      <c r="R198" s="180">
        <f t="shared" si="42"/>
        <v>0</v>
      </c>
      <c r="S198" s="109" t="s">
        <v>1189</v>
      </c>
      <c r="T198" s="110">
        <f t="shared" si="43"/>
        <v>0</v>
      </c>
      <c r="U198" s="180">
        <f t="shared" si="44"/>
        <v>0</v>
      </c>
      <c r="V198" s="37"/>
      <c r="W198" s="37" t="s">
        <v>328</v>
      </c>
      <c r="X198" s="108"/>
      <c r="Y198" s="123">
        <v>5</v>
      </c>
      <c r="Z198" s="124" t="s">
        <v>1302</v>
      </c>
      <c r="AA198" s="124" t="s">
        <v>1306</v>
      </c>
      <c r="AB198" s="124" t="s">
        <v>225</v>
      </c>
      <c r="AC198" s="124" t="s">
        <v>2</v>
      </c>
    </row>
    <row r="199" spans="1:31" s="186" customFormat="1">
      <c r="A199" s="3">
        <v>20</v>
      </c>
      <c r="B199" s="37" t="s">
        <v>11</v>
      </c>
      <c r="C199" s="37" t="s">
        <v>1267</v>
      </c>
      <c r="D199" s="178">
        <f t="shared" si="40"/>
        <v>0</v>
      </c>
      <c r="E199" s="179">
        <f t="shared" si="41"/>
        <v>0</v>
      </c>
      <c r="F199" s="38"/>
      <c r="G199" s="97"/>
      <c r="H199" s="37" t="s">
        <v>1301</v>
      </c>
      <c r="I199" s="37" t="s">
        <v>1302</v>
      </c>
      <c r="J199" s="37" t="s">
        <v>1307</v>
      </c>
      <c r="K199" s="37" t="s">
        <v>225</v>
      </c>
      <c r="L199" s="39"/>
      <c r="M199" s="39" t="s">
        <v>269</v>
      </c>
      <c r="N199" s="101">
        <v>237</v>
      </c>
      <c r="O199" s="143"/>
      <c r="P199" s="40">
        <v>20</v>
      </c>
      <c r="Q199" s="41"/>
      <c r="R199" s="180">
        <f t="shared" si="42"/>
        <v>0</v>
      </c>
      <c r="S199" s="109" t="s">
        <v>1189</v>
      </c>
      <c r="T199" s="110">
        <f t="shared" si="43"/>
        <v>0</v>
      </c>
      <c r="U199" s="180">
        <f t="shared" si="44"/>
        <v>0</v>
      </c>
      <c r="V199" s="37"/>
      <c r="W199" s="37" t="s">
        <v>1355</v>
      </c>
      <c r="X199" s="108"/>
      <c r="Y199" s="123">
        <v>5</v>
      </c>
      <c r="Z199" s="124" t="s">
        <v>1302</v>
      </c>
      <c r="AA199" s="124" t="s">
        <v>1307</v>
      </c>
      <c r="AB199" s="124" t="s">
        <v>225</v>
      </c>
      <c r="AC199" s="124" t="s">
        <v>2</v>
      </c>
      <c r="AD199" s="191"/>
      <c r="AE199" s="191"/>
    </row>
    <row r="200" spans="1:31" s="222" customFormat="1" hidden="1">
      <c r="A200" s="204">
        <v>0</v>
      </c>
      <c r="B200" s="37" t="s">
        <v>11</v>
      </c>
      <c r="C200" s="37" t="s">
        <v>1268</v>
      </c>
      <c r="D200" s="178">
        <f t="shared" si="40"/>
        <v>0</v>
      </c>
      <c r="E200" s="179">
        <f t="shared" si="41"/>
        <v>0</v>
      </c>
      <c r="F200" s="205" t="s">
        <v>32</v>
      </c>
      <c r="G200" s="97"/>
      <c r="H200" s="206" t="s">
        <v>393</v>
      </c>
      <c r="I200" s="206" t="s">
        <v>394</v>
      </c>
      <c r="J200" s="206" t="s">
        <v>1308</v>
      </c>
      <c r="K200" s="206" t="s">
        <v>225</v>
      </c>
      <c r="L200" s="39"/>
      <c r="M200" s="210" t="s">
        <v>269</v>
      </c>
      <c r="N200" s="224">
        <v>237</v>
      </c>
      <c r="O200" s="225"/>
      <c r="P200" s="213">
        <v>20</v>
      </c>
      <c r="Q200" s="214"/>
      <c r="R200" s="215">
        <f t="shared" si="42"/>
        <v>0</v>
      </c>
      <c r="S200" s="109" t="s">
        <v>1189</v>
      </c>
      <c r="T200" s="110">
        <f t="shared" si="43"/>
        <v>0</v>
      </c>
      <c r="U200" s="180">
        <f t="shared" si="44"/>
        <v>0</v>
      </c>
      <c r="V200" s="206"/>
      <c r="W200" s="206" t="s">
        <v>1356</v>
      </c>
      <c r="X200" s="219"/>
      <c r="Y200" s="123">
        <v>5</v>
      </c>
      <c r="Z200" s="124" t="s">
        <v>394</v>
      </c>
      <c r="AA200" s="124" t="s">
        <v>1308</v>
      </c>
      <c r="AB200" s="124" t="s">
        <v>225</v>
      </c>
      <c r="AC200" s="221" t="s">
        <v>2</v>
      </c>
    </row>
    <row r="201" spans="1:31" s="222" customFormat="1" hidden="1">
      <c r="A201" s="204">
        <v>0</v>
      </c>
      <c r="B201" s="37" t="s">
        <v>11</v>
      </c>
      <c r="C201" s="139" t="s">
        <v>392</v>
      </c>
      <c r="D201" s="183">
        <f t="shared" si="40"/>
        <v>0</v>
      </c>
      <c r="E201" s="184">
        <f t="shared" si="41"/>
        <v>0</v>
      </c>
      <c r="F201" s="205" t="s">
        <v>32</v>
      </c>
      <c r="G201" s="99"/>
      <c r="H201" s="206" t="s">
        <v>393</v>
      </c>
      <c r="I201" s="206" t="s">
        <v>394</v>
      </c>
      <c r="J201" s="206" t="s">
        <v>395</v>
      </c>
      <c r="K201" s="206" t="s">
        <v>342</v>
      </c>
      <c r="L201" s="140"/>
      <c r="M201" s="210" t="s">
        <v>269</v>
      </c>
      <c r="N201" s="224">
        <v>337</v>
      </c>
      <c r="O201" s="225"/>
      <c r="P201" s="213">
        <v>20</v>
      </c>
      <c r="Q201" s="214"/>
      <c r="R201" s="215">
        <f t="shared" si="42"/>
        <v>0</v>
      </c>
      <c r="S201" s="109" t="s">
        <v>1189</v>
      </c>
      <c r="T201" s="110">
        <f t="shared" si="43"/>
        <v>0</v>
      </c>
      <c r="U201" s="180">
        <f t="shared" si="44"/>
        <v>0</v>
      </c>
      <c r="V201" s="206"/>
      <c r="W201" s="206" t="s">
        <v>396</v>
      </c>
      <c r="X201" s="219"/>
      <c r="Y201" s="123">
        <v>5</v>
      </c>
      <c r="Z201" s="124" t="s">
        <v>394</v>
      </c>
      <c r="AA201" s="124" t="s">
        <v>395</v>
      </c>
      <c r="AB201" s="124" t="s">
        <v>342</v>
      </c>
      <c r="AC201" s="221" t="s">
        <v>2</v>
      </c>
    </row>
    <row r="202" spans="1:31" s="222" customFormat="1" hidden="1">
      <c r="A202" s="204">
        <v>0</v>
      </c>
      <c r="B202" s="139" t="s">
        <v>11</v>
      </c>
      <c r="C202" s="139" t="s">
        <v>400</v>
      </c>
      <c r="D202" s="183">
        <f t="shared" si="40"/>
        <v>0</v>
      </c>
      <c r="E202" s="184">
        <f t="shared" si="41"/>
        <v>0</v>
      </c>
      <c r="F202" s="205" t="s">
        <v>32</v>
      </c>
      <c r="G202" s="197"/>
      <c r="H202" s="206" t="s">
        <v>393</v>
      </c>
      <c r="I202" s="206" t="s">
        <v>394</v>
      </c>
      <c r="J202" s="206" t="s">
        <v>401</v>
      </c>
      <c r="K202" s="206" t="s">
        <v>225</v>
      </c>
      <c r="L202" s="140"/>
      <c r="M202" s="210" t="s">
        <v>269</v>
      </c>
      <c r="N202" s="224">
        <v>237</v>
      </c>
      <c r="O202" s="225"/>
      <c r="P202" s="213">
        <v>20</v>
      </c>
      <c r="Q202" s="214"/>
      <c r="R202" s="215">
        <f t="shared" si="42"/>
        <v>0</v>
      </c>
      <c r="S202" s="109" t="s">
        <v>1189</v>
      </c>
      <c r="T202" s="110">
        <f t="shared" si="43"/>
        <v>0</v>
      </c>
      <c r="U202" s="185">
        <f t="shared" si="44"/>
        <v>0</v>
      </c>
      <c r="V202" s="206"/>
      <c r="W202" s="206" t="s">
        <v>402</v>
      </c>
      <c r="X202" s="219"/>
      <c r="Y202" s="123">
        <v>5</v>
      </c>
      <c r="Z202" s="124" t="s">
        <v>394</v>
      </c>
      <c r="AA202" s="124" t="s">
        <v>401</v>
      </c>
      <c r="AB202" s="124" t="s">
        <v>225</v>
      </c>
      <c r="AC202" s="221" t="s">
        <v>2</v>
      </c>
    </row>
    <row r="203" spans="1:31" s="222" customFormat="1" hidden="1">
      <c r="A203" s="204">
        <v>0</v>
      </c>
      <c r="B203" s="139" t="s">
        <v>11</v>
      </c>
      <c r="C203" s="139" t="s">
        <v>403</v>
      </c>
      <c r="D203" s="183">
        <f t="shared" si="40"/>
        <v>0</v>
      </c>
      <c r="E203" s="184">
        <f t="shared" si="41"/>
        <v>0</v>
      </c>
      <c r="F203" s="205" t="s">
        <v>32</v>
      </c>
      <c r="G203" s="197"/>
      <c r="H203" s="206" t="s">
        <v>393</v>
      </c>
      <c r="I203" s="206" t="s">
        <v>394</v>
      </c>
      <c r="J203" s="206" t="s">
        <v>404</v>
      </c>
      <c r="K203" s="206" t="s">
        <v>225</v>
      </c>
      <c r="L203" s="140"/>
      <c r="M203" s="210" t="s">
        <v>269</v>
      </c>
      <c r="N203" s="224">
        <v>237</v>
      </c>
      <c r="O203" s="225"/>
      <c r="P203" s="213">
        <v>20</v>
      </c>
      <c r="Q203" s="214"/>
      <c r="R203" s="215">
        <f t="shared" si="42"/>
        <v>0</v>
      </c>
      <c r="S203" s="109" t="s">
        <v>1189</v>
      </c>
      <c r="T203" s="110">
        <f t="shared" si="43"/>
        <v>0</v>
      </c>
      <c r="U203" s="185">
        <f t="shared" si="44"/>
        <v>0</v>
      </c>
      <c r="V203" s="206"/>
      <c r="W203" s="206" t="s">
        <v>405</v>
      </c>
      <c r="X203" s="219"/>
      <c r="Y203" s="123">
        <v>5</v>
      </c>
      <c r="Z203" s="124" t="s">
        <v>394</v>
      </c>
      <c r="AA203" s="124" t="s">
        <v>404</v>
      </c>
      <c r="AB203" s="124" t="s">
        <v>225</v>
      </c>
      <c r="AC203" s="221" t="s">
        <v>2</v>
      </c>
    </row>
    <row r="204" spans="1:31">
      <c r="A204" s="3">
        <v>10</v>
      </c>
      <c r="B204" s="37" t="s">
        <v>11</v>
      </c>
      <c r="C204" s="37" t="s">
        <v>412</v>
      </c>
      <c r="D204" s="178">
        <f t="shared" si="40"/>
        <v>0</v>
      </c>
      <c r="E204" s="179">
        <f t="shared" si="41"/>
        <v>0</v>
      </c>
      <c r="F204" s="38" t="s">
        <v>32</v>
      </c>
      <c r="G204" s="99"/>
      <c r="H204" s="37" t="s">
        <v>413</v>
      </c>
      <c r="I204" s="37" t="s">
        <v>414</v>
      </c>
      <c r="J204" s="37" t="s">
        <v>415</v>
      </c>
      <c r="K204" s="37" t="s">
        <v>225</v>
      </c>
      <c r="L204" s="39"/>
      <c r="M204" s="39" t="s">
        <v>327</v>
      </c>
      <c r="N204" s="101">
        <v>583</v>
      </c>
      <c r="O204" s="143"/>
      <c r="P204" s="40">
        <v>10</v>
      </c>
      <c r="Q204" s="41"/>
      <c r="R204" s="180">
        <f t="shared" si="42"/>
        <v>0</v>
      </c>
      <c r="S204" s="109" t="s">
        <v>1189</v>
      </c>
      <c r="T204" s="110">
        <f t="shared" si="43"/>
        <v>0</v>
      </c>
      <c r="U204" s="180">
        <f t="shared" si="44"/>
        <v>0</v>
      </c>
      <c r="V204" s="37"/>
      <c r="W204" s="37" t="s">
        <v>328</v>
      </c>
      <c r="X204" s="108"/>
      <c r="Y204" s="123">
        <v>5</v>
      </c>
      <c r="Z204" s="124" t="s">
        <v>414</v>
      </c>
      <c r="AA204" s="124" t="s">
        <v>415</v>
      </c>
      <c r="AB204" s="124" t="s">
        <v>225</v>
      </c>
      <c r="AC204" s="124" t="s">
        <v>2</v>
      </c>
    </row>
    <row r="205" spans="1:31" s="222" customFormat="1" hidden="1">
      <c r="A205" s="204">
        <v>0</v>
      </c>
      <c r="B205" s="139" t="s">
        <v>11</v>
      </c>
      <c r="C205" s="139" t="s">
        <v>416</v>
      </c>
      <c r="D205" s="183">
        <f t="shared" si="40"/>
        <v>0</v>
      </c>
      <c r="E205" s="184">
        <f t="shared" si="41"/>
        <v>0</v>
      </c>
      <c r="F205" s="205" t="s">
        <v>32</v>
      </c>
      <c r="G205" s="197"/>
      <c r="H205" s="206" t="s">
        <v>413</v>
      </c>
      <c r="I205" s="206" t="s">
        <v>414</v>
      </c>
      <c r="J205" s="206" t="s">
        <v>417</v>
      </c>
      <c r="K205" s="206" t="s">
        <v>225</v>
      </c>
      <c r="L205" s="140"/>
      <c r="M205" s="210" t="s">
        <v>327</v>
      </c>
      <c r="N205" s="224">
        <v>585</v>
      </c>
      <c r="O205" s="225"/>
      <c r="P205" s="213">
        <v>10</v>
      </c>
      <c r="Q205" s="214"/>
      <c r="R205" s="215">
        <f t="shared" si="42"/>
        <v>0</v>
      </c>
      <c r="S205" s="109" t="s">
        <v>1189</v>
      </c>
      <c r="T205" s="110">
        <f t="shared" si="43"/>
        <v>0</v>
      </c>
      <c r="U205" s="185">
        <f t="shared" si="44"/>
        <v>0</v>
      </c>
      <c r="V205" s="206"/>
      <c r="W205" s="206" t="s">
        <v>350</v>
      </c>
      <c r="X205" s="219"/>
      <c r="Y205" s="123">
        <v>5</v>
      </c>
      <c r="Z205" s="124" t="s">
        <v>414</v>
      </c>
      <c r="AA205" s="124" t="s">
        <v>417</v>
      </c>
      <c r="AB205" s="124" t="s">
        <v>225</v>
      </c>
      <c r="AC205" s="221" t="s">
        <v>2</v>
      </c>
    </row>
    <row r="206" spans="1:31" s="186" customFormat="1">
      <c r="A206" s="3">
        <v>100</v>
      </c>
      <c r="B206" s="37" t="s">
        <v>11</v>
      </c>
      <c r="C206" s="37" t="s">
        <v>1269</v>
      </c>
      <c r="D206" s="178">
        <f t="shared" si="40"/>
        <v>0</v>
      </c>
      <c r="E206" s="179">
        <f t="shared" si="41"/>
        <v>0</v>
      </c>
      <c r="F206" s="38"/>
      <c r="G206" s="97"/>
      <c r="H206" s="37" t="s">
        <v>419</v>
      </c>
      <c r="I206" s="37" t="s">
        <v>420</v>
      </c>
      <c r="J206" s="37" t="s">
        <v>1309</v>
      </c>
      <c r="K206" s="37" t="s">
        <v>225</v>
      </c>
      <c r="L206" s="39"/>
      <c r="M206" s="39" t="s">
        <v>269</v>
      </c>
      <c r="N206" s="101">
        <v>315</v>
      </c>
      <c r="O206" s="143"/>
      <c r="P206" s="40">
        <v>20</v>
      </c>
      <c r="Q206" s="41"/>
      <c r="R206" s="180">
        <f t="shared" si="42"/>
        <v>0</v>
      </c>
      <c r="S206" s="109" t="s">
        <v>1189</v>
      </c>
      <c r="T206" s="110">
        <f t="shared" si="43"/>
        <v>0</v>
      </c>
      <c r="U206" s="180">
        <f t="shared" si="44"/>
        <v>0</v>
      </c>
      <c r="V206" s="37"/>
      <c r="W206" s="37" t="s">
        <v>405</v>
      </c>
      <c r="X206" s="108"/>
      <c r="Y206" s="123">
        <v>5</v>
      </c>
      <c r="Z206" s="124" t="s">
        <v>420</v>
      </c>
      <c r="AA206" s="124" t="s">
        <v>1309</v>
      </c>
      <c r="AB206" s="124" t="s">
        <v>225</v>
      </c>
      <c r="AC206" s="124" t="s">
        <v>2</v>
      </c>
      <c r="AD206" s="191"/>
      <c r="AE206" s="191"/>
    </row>
    <row r="207" spans="1:31" s="222" customFormat="1" hidden="1">
      <c r="A207" s="204">
        <v>0</v>
      </c>
      <c r="B207" s="139" t="s">
        <v>11</v>
      </c>
      <c r="C207" s="139" t="s">
        <v>418</v>
      </c>
      <c r="D207" s="183">
        <f t="shared" si="40"/>
        <v>0</v>
      </c>
      <c r="E207" s="184">
        <f t="shared" si="41"/>
        <v>0</v>
      </c>
      <c r="F207" s="205" t="s">
        <v>32</v>
      </c>
      <c r="G207" s="197"/>
      <c r="H207" s="206" t="s">
        <v>419</v>
      </c>
      <c r="I207" s="206" t="s">
        <v>420</v>
      </c>
      <c r="J207" s="206" t="s">
        <v>421</v>
      </c>
      <c r="K207" s="206" t="s">
        <v>422</v>
      </c>
      <c r="L207" s="140"/>
      <c r="M207" s="210" t="s">
        <v>269</v>
      </c>
      <c r="N207" s="224">
        <v>1700</v>
      </c>
      <c r="O207" s="225"/>
      <c r="P207" s="213">
        <v>10</v>
      </c>
      <c r="Q207" s="214"/>
      <c r="R207" s="215">
        <f t="shared" si="42"/>
        <v>0</v>
      </c>
      <c r="S207" s="109" t="s">
        <v>1189</v>
      </c>
      <c r="T207" s="110">
        <f>Q207/60</f>
        <v>0</v>
      </c>
      <c r="U207" s="185">
        <f t="shared" si="44"/>
        <v>0</v>
      </c>
      <c r="V207" s="206"/>
      <c r="W207" s="206" t="s">
        <v>350</v>
      </c>
      <c r="X207" s="219"/>
      <c r="Y207" s="123">
        <v>5</v>
      </c>
      <c r="Z207" s="124" t="s">
        <v>420</v>
      </c>
      <c r="AA207" s="124" t="s">
        <v>421</v>
      </c>
      <c r="AB207" s="124" t="s">
        <v>422</v>
      </c>
      <c r="AC207" s="221" t="s">
        <v>2</v>
      </c>
    </row>
    <row r="208" spans="1:31" s="222" customFormat="1" hidden="1">
      <c r="A208" s="204">
        <v>0</v>
      </c>
      <c r="B208" s="139" t="s">
        <v>11</v>
      </c>
      <c r="C208" s="37" t="s">
        <v>1156</v>
      </c>
      <c r="D208" s="187">
        <f t="shared" si="40"/>
        <v>0</v>
      </c>
      <c r="E208" s="188">
        <f t="shared" si="41"/>
        <v>0</v>
      </c>
      <c r="F208" s="205"/>
      <c r="G208" s="197"/>
      <c r="H208" s="206" t="s">
        <v>419</v>
      </c>
      <c r="I208" s="206" t="s">
        <v>420</v>
      </c>
      <c r="J208" s="206" t="s">
        <v>1159</v>
      </c>
      <c r="K208" s="206" t="s">
        <v>225</v>
      </c>
      <c r="L208" s="39"/>
      <c r="M208" s="210" t="s">
        <v>269</v>
      </c>
      <c r="N208" s="224">
        <v>297</v>
      </c>
      <c r="O208" s="225"/>
      <c r="P208" s="213">
        <v>20</v>
      </c>
      <c r="Q208" s="214"/>
      <c r="R208" s="215">
        <f t="shared" si="42"/>
        <v>0</v>
      </c>
      <c r="S208" s="109" t="s">
        <v>1189</v>
      </c>
      <c r="T208" s="110">
        <f>Q208/200</f>
        <v>0</v>
      </c>
      <c r="U208" s="185">
        <f t="shared" si="44"/>
        <v>0</v>
      </c>
      <c r="V208" s="206"/>
      <c r="W208" s="206" t="s">
        <v>350</v>
      </c>
      <c r="X208" s="219"/>
      <c r="Y208" s="123">
        <v>5</v>
      </c>
      <c r="Z208" s="124" t="s">
        <v>420</v>
      </c>
      <c r="AA208" s="124" t="s">
        <v>1159</v>
      </c>
      <c r="AB208" s="124" t="s">
        <v>225</v>
      </c>
      <c r="AC208" s="221" t="s">
        <v>2</v>
      </c>
    </row>
    <row r="209" spans="1:31" s="222" customFormat="1" hidden="1">
      <c r="A209" s="204">
        <v>0</v>
      </c>
      <c r="B209" s="139" t="s">
        <v>11</v>
      </c>
      <c r="C209" s="139" t="s">
        <v>423</v>
      </c>
      <c r="D209" s="183">
        <f t="shared" ref="D209:D240" si="45">Q209</f>
        <v>0</v>
      </c>
      <c r="E209" s="184">
        <f t="shared" ref="E209:E240" si="46">R209</f>
        <v>0</v>
      </c>
      <c r="F209" s="205" t="s">
        <v>32</v>
      </c>
      <c r="G209" s="197"/>
      <c r="H209" s="206" t="s">
        <v>419</v>
      </c>
      <c r="I209" s="206" t="s">
        <v>420</v>
      </c>
      <c r="J209" s="206" t="s">
        <v>424</v>
      </c>
      <c r="K209" s="206" t="s">
        <v>225</v>
      </c>
      <c r="L209" s="140"/>
      <c r="M209" s="210" t="s">
        <v>269</v>
      </c>
      <c r="N209" s="224">
        <v>237</v>
      </c>
      <c r="O209" s="225"/>
      <c r="P209" s="213">
        <v>20</v>
      </c>
      <c r="Q209" s="214"/>
      <c r="R209" s="215">
        <f t="shared" ref="R209:R240" si="47">IF(O209&lt;&gt;"",Q209*O209,N209*Q209)</f>
        <v>0</v>
      </c>
      <c r="S209" s="109" t="s">
        <v>1189</v>
      </c>
      <c r="T209" s="110">
        <f>Q209/200</f>
        <v>0</v>
      </c>
      <c r="U209" s="185">
        <f t="shared" ref="U209:U240" si="48">IF(SUM($R$21:$R$5051)&gt;=100000,IF(O209&lt;&gt;"",R209,R209*0.95),R209)</f>
        <v>0</v>
      </c>
      <c r="V209" s="206"/>
      <c r="W209" s="206" t="s">
        <v>229</v>
      </c>
      <c r="X209" s="219"/>
      <c r="Y209" s="123">
        <v>5</v>
      </c>
      <c r="Z209" s="124" t="s">
        <v>420</v>
      </c>
      <c r="AA209" s="124" t="s">
        <v>424</v>
      </c>
      <c r="AB209" s="124" t="s">
        <v>225</v>
      </c>
      <c r="AC209" s="221" t="s">
        <v>2</v>
      </c>
    </row>
    <row r="210" spans="1:31" s="222" customFormat="1" hidden="1">
      <c r="A210" s="204">
        <v>0</v>
      </c>
      <c r="B210" s="139" t="s">
        <v>11</v>
      </c>
      <c r="C210" s="139" t="s">
        <v>425</v>
      </c>
      <c r="D210" s="183">
        <f t="shared" si="45"/>
        <v>0</v>
      </c>
      <c r="E210" s="184">
        <f t="shared" si="46"/>
        <v>0</v>
      </c>
      <c r="F210" s="205"/>
      <c r="G210" s="197"/>
      <c r="H210" s="206" t="s">
        <v>419</v>
      </c>
      <c r="I210" s="206" t="s">
        <v>420</v>
      </c>
      <c r="J210" s="206" t="s">
        <v>424</v>
      </c>
      <c r="K210" s="206" t="s">
        <v>422</v>
      </c>
      <c r="L210" s="140"/>
      <c r="M210" s="210" t="s">
        <v>269</v>
      </c>
      <c r="N210" s="224">
        <v>1700</v>
      </c>
      <c r="O210" s="225"/>
      <c r="P210" s="213">
        <v>10</v>
      </c>
      <c r="Q210" s="214"/>
      <c r="R210" s="215">
        <f t="shared" si="47"/>
        <v>0</v>
      </c>
      <c r="S210" s="116" t="s">
        <v>1189</v>
      </c>
      <c r="T210" s="110">
        <f>Q210/60</f>
        <v>0</v>
      </c>
      <c r="U210" s="185">
        <f t="shared" si="48"/>
        <v>0</v>
      </c>
      <c r="V210" s="206"/>
      <c r="W210" s="206"/>
      <c r="X210" s="219"/>
      <c r="Y210" s="123">
        <v>5</v>
      </c>
      <c r="Z210" s="124" t="s">
        <v>420</v>
      </c>
      <c r="AA210" s="124" t="s">
        <v>424</v>
      </c>
      <c r="AB210" s="124" t="s">
        <v>422</v>
      </c>
      <c r="AC210" s="221" t="s">
        <v>2</v>
      </c>
    </row>
    <row r="211" spans="1:31" s="222" customFormat="1" hidden="1">
      <c r="A211" s="204">
        <v>0</v>
      </c>
      <c r="B211" s="139" t="s">
        <v>11</v>
      </c>
      <c r="C211" s="139" t="s">
        <v>426</v>
      </c>
      <c r="D211" s="183">
        <f t="shared" si="45"/>
        <v>0</v>
      </c>
      <c r="E211" s="184">
        <f t="shared" si="46"/>
        <v>0</v>
      </c>
      <c r="F211" s="205" t="s">
        <v>32</v>
      </c>
      <c r="G211" s="197"/>
      <c r="H211" s="206" t="s">
        <v>419</v>
      </c>
      <c r="I211" s="206" t="s">
        <v>420</v>
      </c>
      <c r="J211" s="206" t="s">
        <v>427</v>
      </c>
      <c r="K211" s="206" t="s">
        <v>225</v>
      </c>
      <c r="L211" s="140"/>
      <c r="M211" s="210" t="s">
        <v>269</v>
      </c>
      <c r="N211" s="224">
        <v>237</v>
      </c>
      <c r="O211" s="225"/>
      <c r="P211" s="213">
        <v>20</v>
      </c>
      <c r="Q211" s="214"/>
      <c r="R211" s="215">
        <f t="shared" si="47"/>
        <v>0</v>
      </c>
      <c r="S211" s="109" t="s">
        <v>1189</v>
      </c>
      <c r="T211" s="110">
        <f>Q211/200</f>
        <v>0</v>
      </c>
      <c r="U211" s="185">
        <f t="shared" si="48"/>
        <v>0</v>
      </c>
      <c r="V211" s="206"/>
      <c r="W211" s="206" t="s">
        <v>428</v>
      </c>
      <c r="X211" s="219"/>
      <c r="Y211" s="123">
        <v>5</v>
      </c>
      <c r="Z211" s="124" t="s">
        <v>420</v>
      </c>
      <c r="AA211" s="124" t="s">
        <v>427</v>
      </c>
      <c r="AB211" s="124" t="s">
        <v>225</v>
      </c>
      <c r="AC211" s="221" t="s">
        <v>2</v>
      </c>
    </row>
    <row r="212" spans="1:31" s="186" customFormat="1">
      <c r="A212" s="3">
        <v>60</v>
      </c>
      <c r="B212" s="37" t="s">
        <v>11</v>
      </c>
      <c r="C212" s="37" t="s">
        <v>1270</v>
      </c>
      <c r="D212" s="178">
        <f t="shared" si="45"/>
        <v>0</v>
      </c>
      <c r="E212" s="179">
        <f t="shared" si="46"/>
        <v>0</v>
      </c>
      <c r="F212" s="38"/>
      <c r="G212" s="97"/>
      <c r="H212" s="37" t="s">
        <v>1310</v>
      </c>
      <c r="I212" s="37" t="s">
        <v>431</v>
      </c>
      <c r="J212" s="37" t="s">
        <v>1311</v>
      </c>
      <c r="K212" s="37" t="s">
        <v>225</v>
      </c>
      <c r="L212" s="39"/>
      <c r="M212" s="39" t="s">
        <v>269</v>
      </c>
      <c r="N212" s="101">
        <v>237</v>
      </c>
      <c r="O212" s="143"/>
      <c r="P212" s="40">
        <v>20</v>
      </c>
      <c r="Q212" s="41"/>
      <c r="R212" s="180">
        <f t="shared" si="47"/>
        <v>0</v>
      </c>
      <c r="S212" s="109" t="s">
        <v>1189</v>
      </c>
      <c r="T212" s="110">
        <f>Q212/200</f>
        <v>0</v>
      </c>
      <c r="U212" s="180">
        <f t="shared" si="48"/>
        <v>0</v>
      </c>
      <c r="V212" s="37"/>
      <c r="W212" s="37" t="s">
        <v>1356</v>
      </c>
      <c r="X212" s="108"/>
      <c r="Y212" s="123">
        <v>5</v>
      </c>
      <c r="Z212" s="124" t="s">
        <v>431</v>
      </c>
      <c r="AA212" s="124" t="s">
        <v>1311</v>
      </c>
      <c r="AB212" s="124" t="s">
        <v>225</v>
      </c>
      <c r="AC212" s="124"/>
      <c r="AD212" s="191"/>
      <c r="AE212" s="191"/>
    </row>
    <row r="213" spans="1:31" s="222" customFormat="1" hidden="1">
      <c r="A213" s="204">
        <v>0</v>
      </c>
      <c r="B213" s="37" t="s">
        <v>11</v>
      </c>
      <c r="C213" s="37" t="s">
        <v>429</v>
      </c>
      <c r="D213" s="178">
        <f t="shared" si="45"/>
        <v>0</v>
      </c>
      <c r="E213" s="179">
        <f t="shared" si="46"/>
        <v>0</v>
      </c>
      <c r="F213" s="205" t="s">
        <v>32</v>
      </c>
      <c r="G213" s="99"/>
      <c r="H213" s="206" t="s">
        <v>430</v>
      </c>
      <c r="I213" s="206" t="s">
        <v>431</v>
      </c>
      <c r="J213" s="206" t="s">
        <v>432</v>
      </c>
      <c r="K213" s="206" t="s">
        <v>225</v>
      </c>
      <c r="L213" s="39"/>
      <c r="M213" s="210" t="s">
        <v>269</v>
      </c>
      <c r="N213" s="224">
        <v>237</v>
      </c>
      <c r="O213" s="225"/>
      <c r="P213" s="213">
        <v>20</v>
      </c>
      <c r="Q213" s="214"/>
      <c r="R213" s="215">
        <f t="shared" si="47"/>
        <v>0</v>
      </c>
      <c r="S213" s="109" t="s">
        <v>1189</v>
      </c>
      <c r="T213" s="110">
        <f>Q213/200</f>
        <v>0</v>
      </c>
      <c r="U213" s="180">
        <f t="shared" si="48"/>
        <v>0</v>
      </c>
      <c r="V213" s="206"/>
      <c r="W213" s="206" t="s">
        <v>433</v>
      </c>
      <c r="X213" s="219"/>
      <c r="Y213" s="123">
        <v>5</v>
      </c>
      <c r="Z213" s="124" t="s">
        <v>431</v>
      </c>
      <c r="AA213" s="124" t="s">
        <v>432</v>
      </c>
      <c r="AB213" s="124" t="s">
        <v>225</v>
      </c>
      <c r="AC213" s="221"/>
    </row>
    <row r="214" spans="1:31" s="222" customFormat="1" hidden="1">
      <c r="A214" s="204">
        <v>0</v>
      </c>
      <c r="B214" s="139" t="s">
        <v>11</v>
      </c>
      <c r="C214" s="139" t="s">
        <v>434</v>
      </c>
      <c r="D214" s="183">
        <f t="shared" si="45"/>
        <v>0</v>
      </c>
      <c r="E214" s="184">
        <f t="shared" si="46"/>
        <v>0</v>
      </c>
      <c r="F214" s="205" t="s">
        <v>32</v>
      </c>
      <c r="G214" s="197"/>
      <c r="H214" s="206" t="s">
        <v>430</v>
      </c>
      <c r="I214" s="206" t="s">
        <v>431</v>
      </c>
      <c r="J214" s="206" t="s">
        <v>435</v>
      </c>
      <c r="K214" s="206" t="s">
        <v>422</v>
      </c>
      <c r="L214" s="140"/>
      <c r="M214" s="210" t="s">
        <v>269</v>
      </c>
      <c r="N214" s="224">
        <v>1700</v>
      </c>
      <c r="O214" s="225"/>
      <c r="P214" s="213">
        <v>10</v>
      </c>
      <c r="Q214" s="214"/>
      <c r="R214" s="215">
        <f t="shared" si="47"/>
        <v>0</v>
      </c>
      <c r="S214" s="109" t="s">
        <v>1189</v>
      </c>
      <c r="T214" s="110">
        <f>Q214/60</f>
        <v>0</v>
      </c>
      <c r="U214" s="185">
        <f t="shared" si="48"/>
        <v>0</v>
      </c>
      <c r="V214" s="206"/>
      <c r="W214" s="206" t="s">
        <v>58</v>
      </c>
      <c r="X214" s="219"/>
      <c r="Y214" s="123">
        <v>5</v>
      </c>
      <c r="Z214" s="124" t="s">
        <v>431</v>
      </c>
      <c r="AA214" s="124" t="s">
        <v>435</v>
      </c>
      <c r="AB214" s="124" t="s">
        <v>422</v>
      </c>
      <c r="AC214" s="221"/>
    </row>
    <row r="215" spans="1:31" s="222" customFormat="1" hidden="1">
      <c r="A215" s="204">
        <v>0</v>
      </c>
      <c r="B215" s="139" t="s">
        <v>11</v>
      </c>
      <c r="C215" s="139" t="s">
        <v>438</v>
      </c>
      <c r="D215" s="183">
        <f t="shared" si="45"/>
        <v>0</v>
      </c>
      <c r="E215" s="184">
        <f t="shared" si="46"/>
        <v>0</v>
      </c>
      <c r="F215" s="205" t="s">
        <v>32</v>
      </c>
      <c r="G215" s="197"/>
      <c r="H215" s="206" t="s">
        <v>430</v>
      </c>
      <c r="I215" s="206" t="s">
        <v>431</v>
      </c>
      <c r="J215" s="206" t="s">
        <v>439</v>
      </c>
      <c r="K215" s="206" t="s">
        <v>225</v>
      </c>
      <c r="L215" s="140"/>
      <c r="M215" s="210" t="s">
        <v>269</v>
      </c>
      <c r="N215" s="224">
        <v>237</v>
      </c>
      <c r="O215" s="225"/>
      <c r="P215" s="213">
        <v>20</v>
      </c>
      <c r="Q215" s="214"/>
      <c r="R215" s="215">
        <f t="shared" si="47"/>
        <v>0</v>
      </c>
      <c r="S215" s="109" t="s">
        <v>1189</v>
      </c>
      <c r="T215" s="110">
        <f>Q215/200</f>
        <v>0</v>
      </c>
      <c r="U215" s="185">
        <f t="shared" si="48"/>
        <v>0</v>
      </c>
      <c r="V215" s="206"/>
      <c r="W215" s="206" t="s">
        <v>328</v>
      </c>
      <c r="X215" s="219"/>
      <c r="Y215" s="123">
        <v>5</v>
      </c>
      <c r="Z215" s="124" t="s">
        <v>431</v>
      </c>
      <c r="AA215" s="124" t="s">
        <v>439</v>
      </c>
      <c r="AB215" s="124" t="s">
        <v>225</v>
      </c>
      <c r="AC215" s="221"/>
    </row>
    <row r="216" spans="1:31" s="186" customFormat="1">
      <c r="A216" s="3">
        <v>40</v>
      </c>
      <c r="B216" s="37" t="s">
        <v>11</v>
      </c>
      <c r="C216" s="37" t="s">
        <v>1271</v>
      </c>
      <c r="D216" s="178">
        <f t="shared" si="45"/>
        <v>0</v>
      </c>
      <c r="E216" s="179">
        <f t="shared" si="46"/>
        <v>0</v>
      </c>
      <c r="F216" s="38" t="s">
        <v>32</v>
      </c>
      <c r="G216" s="97"/>
      <c r="H216" s="37" t="s">
        <v>1310</v>
      </c>
      <c r="I216" s="37" t="s">
        <v>431</v>
      </c>
      <c r="J216" s="37" t="s">
        <v>1312</v>
      </c>
      <c r="K216" s="37" t="s">
        <v>225</v>
      </c>
      <c r="L216" s="39"/>
      <c r="M216" s="39" t="s">
        <v>269</v>
      </c>
      <c r="N216" s="101">
        <v>237</v>
      </c>
      <c r="O216" s="143"/>
      <c r="P216" s="40">
        <v>20</v>
      </c>
      <c r="Q216" s="41"/>
      <c r="R216" s="180">
        <f t="shared" si="47"/>
        <v>0</v>
      </c>
      <c r="S216" s="109" t="s">
        <v>1189</v>
      </c>
      <c r="T216" s="110">
        <f>Q216/200</f>
        <v>0</v>
      </c>
      <c r="U216" s="180">
        <f t="shared" si="48"/>
        <v>0</v>
      </c>
      <c r="V216" s="37"/>
      <c r="W216" s="37" t="s">
        <v>40</v>
      </c>
      <c r="X216" s="108"/>
      <c r="Y216" s="123">
        <v>5</v>
      </c>
      <c r="Z216" s="124" t="s">
        <v>431</v>
      </c>
      <c r="AA216" s="124" t="s">
        <v>1312</v>
      </c>
      <c r="AB216" s="124" t="s">
        <v>225</v>
      </c>
      <c r="AC216" s="124"/>
      <c r="AD216" s="191"/>
      <c r="AE216" s="191"/>
    </row>
    <row r="217" spans="1:31" s="222" customFormat="1" hidden="1">
      <c r="A217" s="204">
        <v>0</v>
      </c>
      <c r="B217" s="37" t="s">
        <v>11</v>
      </c>
      <c r="C217" s="37" t="s">
        <v>1272</v>
      </c>
      <c r="D217" s="178">
        <f t="shared" si="45"/>
        <v>0</v>
      </c>
      <c r="E217" s="179">
        <f t="shared" si="46"/>
        <v>0</v>
      </c>
      <c r="F217" s="205"/>
      <c r="G217" s="97"/>
      <c r="H217" s="206" t="s">
        <v>1310</v>
      </c>
      <c r="I217" s="206" t="s">
        <v>431</v>
      </c>
      <c r="J217" s="206" t="s">
        <v>1313</v>
      </c>
      <c r="K217" s="206" t="s">
        <v>225</v>
      </c>
      <c r="L217" s="39"/>
      <c r="M217" s="210" t="s">
        <v>269</v>
      </c>
      <c r="N217" s="224">
        <v>237</v>
      </c>
      <c r="O217" s="225"/>
      <c r="P217" s="213">
        <v>20</v>
      </c>
      <c r="Q217" s="214"/>
      <c r="R217" s="215">
        <f t="shared" si="47"/>
        <v>0</v>
      </c>
      <c r="S217" s="109" t="s">
        <v>1189</v>
      </c>
      <c r="T217" s="110">
        <f>Q217/200</f>
        <v>0</v>
      </c>
      <c r="U217" s="180">
        <f t="shared" si="48"/>
        <v>0</v>
      </c>
      <c r="V217" s="206"/>
      <c r="W217" s="206" t="s">
        <v>1357</v>
      </c>
      <c r="X217" s="219"/>
      <c r="Y217" s="123">
        <v>5</v>
      </c>
      <c r="Z217" s="124" t="s">
        <v>431</v>
      </c>
      <c r="AA217" s="124" t="s">
        <v>1313</v>
      </c>
      <c r="AB217" s="124" t="s">
        <v>225</v>
      </c>
      <c r="AC217" s="221"/>
    </row>
    <row r="218" spans="1:31" s="186" customFormat="1">
      <c r="A218" s="3">
        <v>20</v>
      </c>
      <c r="B218" s="37" t="s">
        <v>11</v>
      </c>
      <c r="C218" s="37" t="s">
        <v>1273</v>
      </c>
      <c r="D218" s="178">
        <f t="shared" si="45"/>
        <v>0</v>
      </c>
      <c r="E218" s="179">
        <f t="shared" si="46"/>
        <v>0</v>
      </c>
      <c r="F218" s="38"/>
      <c r="G218" s="97"/>
      <c r="H218" s="37" t="s">
        <v>1310</v>
      </c>
      <c r="I218" s="37" t="s">
        <v>431</v>
      </c>
      <c r="J218" s="37" t="s">
        <v>1314</v>
      </c>
      <c r="K218" s="37" t="s">
        <v>225</v>
      </c>
      <c r="L218" s="39"/>
      <c r="M218" s="39" t="s">
        <v>269</v>
      </c>
      <c r="N218" s="101">
        <v>237</v>
      </c>
      <c r="O218" s="143"/>
      <c r="P218" s="40">
        <v>20</v>
      </c>
      <c r="Q218" s="41"/>
      <c r="R218" s="180">
        <f t="shared" si="47"/>
        <v>0</v>
      </c>
      <c r="S218" s="109" t="s">
        <v>1189</v>
      </c>
      <c r="T218" s="110">
        <f>Q218/200</f>
        <v>0</v>
      </c>
      <c r="U218" s="180">
        <f t="shared" si="48"/>
        <v>0</v>
      </c>
      <c r="V218" s="37"/>
      <c r="W218" s="37" t="s">
        <v>1358</v>
      </c>
      <c r="X218" s="108"/>
      <c r="Y218" s="123">
        <v>5</v>
      </c>
      <c r="Z218" s="124" t="s">
        <v>431</v>
      </c>
      <c r="AA218" s="124" t="s">
        <v>1314</v>
      </c>
      <c r="AB218" s="124" t="s">
        <v>225</v>
      </c>
      <c r="AC218" s="124"/>
      <c r="AD218" s="191"/>
      <c r="AE218" s="191"/>
    </row>
    <row r="219" spans="1:31" s="222" customFormat="1" hidden="1">
      <c r="A219" s="204">
        <v>0</v>
      </c>
      <c r="B219" s="139" t="s">
        <v>11</v>
      </c>
      <c r="C219" s="139" t="s">
        <v>442</v>
      </c>
      <c r="D219" s="183">
        <f t="shared" si="45"/>
        <v>0</v>
      </c>
      <c r="E219" s="184">
        <f t="shared" si="46"/>
        <v>0</v>
      </c>
      <c r="F219" s="205" t="s">
        <v>32</v>
      </c>
      <c r="G219" s="197"/>
      <c r="H219" s="206" t="s">
        <v>430</v>
      </c>
      <c r="I219" s="206" t="s">
        <v>431</v>
      </c>
      <c r="J219" s="206" t="s">
        <v>443</v>
      </c>
      <c r="K219" s="206" t="s">
        <v>422</v>
      </c>
      <c r="L219" s="140"/>
      <c r="M219" s="210" t="s">
        <v>269</v>
      </c>
      <c r="N219" s="224">
        <v>1700</v>
      </c>
      <c r="O219" s="225"/>
      <c r="P219" s="213">
        <v>10</v>
      </c>
      <c r="Q219" s="214"/>
      <c r="R219" s="215">
        <f t="shared" si="47"/>
        <v>0</v>
      </c>
      <c r="S219" s="109" t="s">
        <v>1189</v>
      </c>
      <c r="T219" s="110">
        <f>Q219/60</f>
        <v>0</v>
      </c>
      <c r="U219" s="185">
        <f t="shared" si="48"/>
        <v>0</v>
      </c>
      <c r="V219" s="206"/>
      <c r="W219" s="206" t="s">
        <v>350</v>
      </c>
      <c r="X219" s="219"/>
      <c r="Y219" s="123">
        <v>5</v>
      </c>
      <c r="Z219" s="124" t="s">
        <v>431</v>
      </c>
      <c r="AA219" s="124" t="s">
        <v>443</v>
      </c>
      <c r="AB219" s="124" t="s">
        <v>422</v>
      </c>
      <c r="AC219" s="221"/>
    </row>
    <row r="220" spans="1:31" s="222" customFormat="1" hidden="1">
      <c r="A220" s="204">
        <v>0</v>
      </c>
      <c r="B220" s="37" t="s">
        <v>11</v>
      </c>
      <c r="C220" s="37" t="s">
        <v>1274</v>
      </c>
      <c r="D220" s="178">
        <f t="shared" si="45"/>
        <v>0</v>
      </c>
      <c r="E220" s="179">
        <f t="shared" si="46"/>
        <v>0</v>
      </c>
      <c r="F220" s="205"/>
      <c r="G220" s="97"/>
      <c r="H220" s="206" t="s">
        <v>1310</v>
      </c>
      <c r="I220" s="206" t="s">
        <v>431</v>
      </c>
      <c r="J220" s="206" t="s">
        <v>443</v>
      </c>
      <c r="K220" s="206" t="s">
        <v>225</v>
      </c>
      <c r="L220" s="39"/>
      <c r="M220" s="210" t="s">
        <v>269</v>
      </c>
      <c r="N220" s="224">
        <v>237</v>
      </c>
      <c r="O220" s="225"/>
      <c r="P220" s="213">
        <v>20</v>
      </c>
      <c r="Q220" s="214"/>
      <c r="R220" s="215">
        <f t="shared" si="47"/>
        <v>0</v>
      </c>
      <c r="S220" s="109" t="s">
        <v>1189</v>
      </c>
      <c r="T220" s="110">
        <f>Q220/200</f>
        <v>0</v>
      </c>
      <c r="U220" s="180">
        <f t="shared" si="48"/>
        <v>0</v>
      </c>
      <c r="V220" s="206"/>
      <c r="W220" s="206" t="s">
        <v>350</v>
      </c>
      <c r="X220" s="219"/>
      <c r="Y220" s="123">
        <v>5</v>
      </c>
      <c r="Z220" s="124" t="s">
        <v>431</v>
      </c>
      <c r="AA220" s="124" t="s">
        <v>443</v>
      </c>
      <c r="AB220" s="124" t="s">
        <v>225</v>
      </c>
      <c r="AC220" s="221"/>
    </row>
    <row r="221" spans="1:31" s="186" customFormat="1">
      <c r="A221" s="3">
        <v>60</v>
      </c>
      <c r="B221" s="37" t="s">
        <v>11</v>
      </c>
      <c r="C221" s="37" t="s">
        <v>1275</v>
      </c>
      <c r="D221" s="178">
        <f t="shared" si="45"/>
        <v>0</v>
      </c>
      <c r="E221" s="179">
        <f t="shared" si="46"/>
        <v>0</v>
      </c>
      <c r="F221" s="38"/>
      <c r="G221" s="97"/>
      <c r="H221" s="37" t="s">
        <v>1310</v>
      </c>
      <c r="I221" s="37" t="s">
        <v>431</v>
      </c>
      <c r="J221" s="37" t="s">
        <v>1315</v>
      </c>
      <c r="K221" s="37" t="s">
        <v>225</v>
      </c>
      <c r="L221" s="39"/>
      <c r="M221" s="39" t="s">
        <v>269</v>
      </c>
      <c r="N221" s="101">
        <v>237</v>
      </c>
      <c r="O221" s="143"/>
      <c r="P221" s="40">
        <v>20</v>
      </c>
      <c r="Q221" s="41"/>
      <c r="R221" s="180">
        <f t="shared" si="47"/>
        <v>0</v>
      </c>
      <c r="S221" s="109" t="s">
        <v>1189</v>
      </c>
      <c r="T221" s="110">
        <f>Q221/200</f>
        <v>0</v>
      </c>
      <c r="U221" s="180">
        <f t="shared" si="48"/>
        <v>0</v>
      </c>
      <c r="V221" s="37"/>
      <c r="W221" s="37" t="s">
        <v>1359</v>
      </c>
      <c r="X221" s="108"/>
      <c r="Y221" s="123">
        <v>5</v>
      </c>
      <c r="Z221" s="124" t="s">
        <v>431</v>
      </c>
      <c r="AA221" s="124" t="s">
        <v>1315</v>
      </c>
      <c r="AB221" s="124" t="s">
        <v>225</v>
      </c>
      <c r="AC221" s="124"/>
      <c r="AD221" s="191"/>
      <c r="AE221" s="191"/>
    </row>
    <row r="222" spans="1:31" s="127" customFormat="1">
      <c r="A222" s="3">
        <v>60</v>
      </c>
      <c r="B222" s="37" t="s">
        <v>11</v>
      </c>
      <c r="C222" s="37" t="s">
        <v>446</v>
      </c>
      <c r="D222" s="187">
        <f t="shared" si="45"/>
        <v>0</v>
      </c>
      <c r="E222" s="188">
        <f t="shared" si="46"/>
        <v>0</v>
      </c>
      <c r="F222" s="38" t="s">
        <v>32</v>
      </c>
      <c r="G222" s="199"/>
      <c r="H222" s="37" t="s">
        <v>430</v>
      </c>
      <c r="I222" s="37" t="s">
        <v>431</v>
      </c>
      <c r="J222" s="37" t="s">
        <v>447</v>
      </c>
      <c r="K222" s="37" t="s">
        <v>342</v>
      </c>
      <c r="L222" s="39"/>
      <c r="M222" s="39" t="s">
        <v>269</v>
      </c>
      <c r="N222" s="101">
        <v>353</v>
      </c>
      <c r="O222" s="143"/>
      <c r="P222" s="40">
        <v>20</v>
      </c>
      <c r="Q222" s="41"/>
      <c r="R222" s="180">
        <f t="shared" si="47"/>
        <v>0</v>
      </c>
      <c r="S222" s="109" t="s">
        <v>1189</v>
      </c>
      <c r="T222" s="110">
        <f>Q222/200</f>
        <v>0</v>
      </c>
      <c r="U222" s="185">
        <f t="shared" si="48"/>
        <v>0</v>
      </c>
      <c r="V222" s="37"/>
      <c r="W222" s="37" t="s">
        <v>448</v>
      </c>
      <c r="X222" s="108"/>
      <c r="Y222" s="123">
        <v>5</v>
      </c>
      <c r="Z222" s="124" t="s">
        <v>431</v>
      </c>
      <c r="AA222" s="124" t="s">
        <v>447</v>
      </c>
      <c r="AB222" s="124" t="s">
        <v>342</v>
      </c>
      <c r="AC222" s="128"/>
    </row>
    <row r="223" spans="1:31" s="222" customFormat="1" hidden="1">
      <c r="A223" s="204">
        <v>0</v>
      </c>
      <c r="B223" s="139" t="s">
        <v>11</v>
      </c>
      <c r="C223" s="139" t="s">
        <v>449</v>
      </c>
      <c r="D223" s="183">
        <f t="shared" si="45"/>
        <v>0</v>
      </c>
      <c r="E223" s="184">
        <f t="shared" si="46"/>
        <v>0</v>
      </c>
      <c r="F223" s="205" t="s">
        <v>32</v>
      </c>
      <c r="G223" s="197"/>
      <c r="H223" s="206" t="s">
        <v>430</v>
      </c>
      <c r="I223" s="206" t="s">
        <v>431</v>
      </c>
      <c r="J223" s="206" t="s">
        <v>450</v>
      </c>
      <c r="K223" s="206" t="s">
        <v>422</v>
      </c>
      <c r="L223" s="140"/>
      <c r="M223" s="210" t="s">
        <v>269</v>
      </c>
      <c r="N223" s="224">
        <v>1700</v>
      </c>
      <c r="O223" s="225"/>
      <c r="P223" s="213">
        <v>10</v>
      </c>
      <c r="Q223" s="214"/>
      <c r="R223" s="215">
        <f t="shared" si="47"/>
        <v>0</v>
      </c>
      <c r="S223" s="109" t="s">
        <v>1189</v>
      </c>
      <c r="T223" s="110">
        <f>Q223/60</f>
        <v>0</v>
      </c>
      <c r="U223" s="185">
        <f t="shared" si="48"/>
        <v>0</v>
      </c>
      <c r="V223" s="206"/>
      <c r="W223" s="206" t="s">
        <v>350</v>
      </c>
      <c r="X223" s="219"/>
      <c r="Y223" s="123">
        <v>5</v>
      </c>
      <c r="Z223" s="124" t="s">
        <v>431</v>
      </c>
      <c r="AA223" s="124" t="s">
        <v>450</v>
      </c>
      <c r="AB223" s="124" t="s">
        <v>422</v>
      </c>
      <c r="AC223" s="221"/>
    </row>
    <row r="224" spans="1:31" s="222" customFormat="1" hidden="1">
      <c r="A224" s="204">
        <v>0</v>
      </c>
      <c r="B224" s="37" t="s">
        <v>11</v>
      </c>
      <c r="C224" s="37" t="s">
        <v>1276</v>
      </c>
      <c r="D224" s="178">
        <f t="shared" si="45"/>
        <v>0</v>
      </c>
      <c r="E224" s="179">
        <f t="shared" si="46"/>
        <v>0</v>
      </c>
      <c r="F224" s="205" t="s">
        <v>32</v>
      </c>
      <c r="G224" s="97"/>
      <c r="H224" s="206" t="s">
        <v>1310</v>
      </c>
      <c r="I224" s="206" t="s">
        <v>431</v>
      </c>
      <c r="J224" s="206" t="s">
        <v>1316</v>
      </c>
      <c r="K224" s="206" t="s">
        <v>225</v>
      </c>
      <c r="L224" s="39"/>
      <c r="M224" s="210" t="s">
        <v>269</v>
      </c>
      <c r="N224" s="224">
        <v>237</v>
      </c>
      <c r="O224" s="225"/>
      <c r="P224" s="213">
        <v>20</v>
      </c>
      <c r="Q224" s="214"/>
      <c r="R224" s="215">
        <f t="shared" si="47"/>
        <v>0</v>
      </c>
      <c r="S224" s="109" t="s">
        <v>1189</v>
      </c>
      <c r="T224" s="110">
        <f t="shared" ref="T224:T246" si="49">Q224/200</f>
        <v>0</v>
      </c>
      <c r="U224" s="180">
        <f t="shared" si="48"/>
        <v>0</v>
      </c>
      <c r="V224" s="206"/>
      <c r="W224" s="206" t="s">
        <v>247</v>
      </c>
      <c r="X224" s="219"/>
      <c r="Y224" s="123">
        <v>5</v>
      </c>
      <c r="Z224" s="124" t="s">
        <v>431</v>
      </c>
      <c r="AA224" s="124" t="s">
        <v>1316</v>
      </c>
      <c r="AB224" s="124" t="s">
        <v>225</v>
      </c>
      <c r="AC224" s="221"/>
    </row>
    <row r="225" spans="1:31" s="186" customFormat="1">
      <c r="A225" s="3">
        <v>60</v>
      </c>
      <c r="B225" s="37" t="s">
        <v>11</v>
      </c>
      <c r="C225" s="37" t="s">
        <v>454</v>
      </c>
      <c r="D225" s="178">
        <f t="shared" si="45"/>
        <v>0</v>
      </c>
      <c r="E225" s="179">
        <f t="shared" si="46"/>
        <v>0</v>
      </c>
      <c r="F225" s="38" t="s">
        <v>32</v>
      </c>
      <c r="G225" s="99"/>
      <c r="H225" s="37" t="s">
        <v>430</v>
      </c>
      <c r="I225" s="37" t="s">
        <v>431</v>
      </c>
      <c r="J225" s="37" t="s">
        <v>455</v>
      </c>
      <c r="K225" s="37" t="s">
        <v>225</v>
      </c>
      <c r="L225" s="39"/>
      <c r="M225" s="39" t="s">
        <v>269</v>
      </c>
      <c r="N225" s="101">
        <v>237</v>
      </c>
      <c r="O225" s="143"/>
      <c r="P225" s="40">
        <v>20</v>
      </c>
      <c r="Q225" s="41"/>
      <c r="R225" s="180">
        <f t="shared" si="47"/>
        <v>0</v>
      </c>
      <c r="S225" s="109" t="s">
        <v>1189</v>
      </c>
      <c r="T225" s="110">
        <f t="shared" si="49"/>
        <v>0</v>
      </c>
      <c r="U225" s="180">
        <f t="shared" si="48"/>
        <v>0</v>
      </c>
      <c r="V225" s="37"/>
      <c r="W225" s="37" t="s">
        <v>456</v>
      </c>
      <c r="X225" s="108"/>
      <c r="Y225" s="123">
        <v>5</v>
      </c>
      <c r="Z225" s="124" t="s">
        <v>431</v>
      </c>
      <c r="AA225" s="124" t="s">
        <v>455</v>
      </c>
      <c r="AB225" s="124" t="s">
        <v>225</v>
      </c>
      <c r="AC225" s="124"/>
      <c r="AD225" s="191"/>
      <c r="AE225" s="191"/>
    </row>
    <row r="226" spans="1:31" s="186" customFormat="1">
      <c r="A226" s="3">
        <v>6</v>
      </c>
      <c r="B226" s="37" t="s">
        <v>11</v>
      </c>
      <c r="C226" s="37" t="s">
        <v>463</v>
      </c>
      <c r="D226" s="178">
        <f t="shared" si="45"/>
        <v>0</v>
      </c>
      <c r="E226" s="179">
        <f t="shared" si="46"/>
        <v>0</v>
      </c>
      <c r="F226" s="38" t="s">
        <v>32</v>
      </c>
      <c r="G226" s="99"/>
      <c r="H226" s="37" t="s">
        <v>458</v>
      </c>
      <c r="I226" s="37" t="s">
        <v>459</v>
      </c>
      <c r="J226" s="37" t="s">
        <v>464</v>
      </c>
      <c r="K226" s="37" t="s">
        <v>225</v>
      </c>
      <c r="L226" s="39"/>
      <c r="M226" s="39" t="s">
        <v>327</v>
      </c>
      <c r="N226" s="101">
        <v>583</v>
      </c>
      <c r="O226" s="143"/>
      <c r="P226" s="40">
        <v>10</v>
      </c>
      <c r="Q226" s="41"/>
      <c r="R226" s="180">
        <f t="shared" si="47"/>
        <v>0</v>
      </c>
      <c r="S226" s="109" t="s">
        <v>1189</v>
      </c>
      <c r="T226" s="110">
        <f t="shared" si="49"/>
        <v>0</v>
      </c>
      <c r="U226" s="180">
        <f t="shared" si="48"/>
        <v>0</v>
      </c>
      <c r="V226" s="37"/>
      <c r="W226" s="37" t="s">
        <v>465</v>
      </c>
      <c r="X226" s="108"/>
      <c r="Y226" s="123">
        <v>5</v>
      </c>
      <c r="Z226" s="124" t="s">
        <v>459</v>
      </c>
      <c r="AA226" s="124" t="s">
        <v>464</v>
      </c>
      <c r="AB226" s="124" t="s">
        <v>225</v>
      </c>
      <c r="AC226" s="124"/>
      <c r="AD226" s="191"/>
      <c r="AE226" s="191"/>
    </row>
    <row r="227" spans="1:31" s="222" customFormat="1" hidden="1">
      <c r="A227" s="204">
        <v>0</v>
      </c>
      <c r="B227" s="37" t="s">
        <v>11</v>
      </c>
      <c r="C227" s="37" t="s">
        <v>1277</v>
      </c>
      <c r="D227" s="178">
        <f t="shared" si="45"/>
        <v>0</v>
      </c>
      <c r="E227" s="179">
        <f t="shared" si="46"/>
        <v>0</v>
      </c>
      <c r="F227" s="205" t="s">
        <v>32</v>
      </c>
      <c r="G227" s="97"/>
      <c r="H227" s="206" t="s">
        <v>467</v>
      </c>
      <c r="I227" s="206" t="s">
        <v>468</v>
      </c>
      <c r="J227" s="206" t="s">
        <v>1317</v>
      </c>
      <c r="K227" s="206" t="s">
        <v>225</v>
      </c>
      <c r="L227" s="39"/>
      <c r="M227" s="210" t="s">
        <v>269</v>
      </c>
      <c r="N227" s="224">
        <v>237</v>
      </c>
      <c r="O227" s="225"/>
      <c r="P227" s="213">
        <v>20</v>
      </c>
      <c r="Q227" s="214"/>
      <c r="R227" s="215">
        <f t="shared" si="47"/>
        <v>0</v>
      </c>
      <c r="S227" s="109" t="s">
        <v>1189</v>
      </c>
      <c r="T227" s="110">
        <f t="shared" si="49"/>
        <v>0</v>
      </c>
      <c r="U227" s="180">
        <f t="shared" si="48"/>
        <v>0</v>
      </c>
      <c r="V227" s="206"/>
      <c r="W227" s="206" t="s">
        <v>399</v>
      </c>
      <c r="X227" s="219"/>
      <c r="Y227" s="123">
        <v>5</v>
      </c>
      <c r="Z227" s="124" t="s">
        <v>468</v>
      </c>
      <c r="AA227" s="124" t="s">
        <v>1317</v>
      </c>
      <c r="AB227" s="124" t="s">
        <v>225</v>
      </c>
      <c r="AC227" s="221"/>
    </row>
    <row r="228" spans="1:31" s="186" customFormat="1">
      <c r="A228" s="3">
        <v>70</v>
      </c>
      <c r="B228" s="37" t="s">
        <v>11</v>
      </c>
      <c r="C228" s="37" t="s">
        <v>1278</v>
      </c>
      <c r="D228" s="178">
        <f t="shared" si="45"/>
        <v>0</v>
      </c>
      <c r="E228" s="179">
        <f t="shared" si="46"/>
        <v>0</v>
      </c>
      <c r="F228" s="38"/>
      <c r="G228" s="97"/>
      <c r="H228" s="37" t="s">
        <v>467</v>
      </c>
      <c r="I228" s="37" t="s">
        <v>468</v>
      </c>
      <c r="J228" s="37" t="s">
        <v>1318</v>
      </c>
      <c r="K228" s="37" t="s">
        <v>225</v>
      </c>
      <c r="L228" s="39"/>
      <c r="M228" s="39" t="s">
        <v>269</v>
      </c>
      <c r="N228" s="101">
        <v>315</v>
      </c>
      <c r="O228" s="143"/>
      <c r="P228" s="40">
        <v>20</v>
      </c>
      <c r="Q228" s="41"/>
      <c r="R228" s="180">
        <f t="shared" si="47"/>
        <v>0</v>
      </c>
      <c r="S228" s="109" t="s">
        <v>1189</v>
      </c>
      <c r="T228" s="110">
        <f t="shared" si="49"/>
        <v>0</v>
      </c>
      <c r="U228" s="180">
        <f t="shared" si="48"/>
        <v>0</v>
      </c>
      <c r="V228" s="37"/>
      <c r="W228" s="37" t="s">
        <v>350</v>
      </c>
      <c r="X228" s="108"/>
      <c r="Y228" s="123">
        <v>5</v>
      </c>
      <c r="Z228" s="124" t="s">
        <v>468</v>
      </c>
      <c r="AA228" s="124" t="s">
        <v>1318</v>
      </c>
      <c r="AB228" s="124" t="s">
        <v>225</v>
      </c>
      <c r="AC228" s="124"/>
      <c r="AD228" s="191"/>
      <c r="AE228" s="191"/>
    </row>
    <row r="229" spans="1:31" s="127" customFormat="1">
      <c r="A229" s="182">
        <v>20</v>
      </c>
      <c r="B229" s="37" t="s">
        <v>11</v>
      </c>
      <c r="C229" s="139" t="s">
        <v>1279</v>
      </c>
      <c r="D229" s="183">
        <f t="shared" si="45"/>
        <v>0</v>
      </c>
      <c r="E229" s="184">
        <f t="shared" si="46"/>
        <v>0</v>
      </c>
      <c r="F229" s="131"/>
      <c r="G229" s="97"/>
      <c r="H229" s="37" t="s">
        <v>467</v>
      </c>
      <c r="I229" s="37" t="s">
        <v>468</v>
      </c>
      <c r="J229" s="37" t="s">
        <v>1319</v>
      </c>
      <c r="K229" s="37" t="s">
        <v>225</v>
      </c>
      <c r="L229" s="140"/>
      <c r="M229" s="39" t="s">
        <v>269</v>
      </c>
      <c r="N229" s="101">
        <v>237</v>
      </c>
      <c r="O229" s="143"/>
      <c r="P229" s="40">
        <v>20</v>
      </c>
      <c r="Q229" s="41"/>
      <c r="R229" s="180">
        <f t="shared" si="47"/>
        <v>0</v>
      </c>
      <c r="S229" s="109" t="s">
        <v>1189</v>
      </c>
      <c r="T229" s="110">
        <f t="shared" si="49"/>
        <v>0</v>
      </c>
      <c r="U229" s="180">
        <f t="shared" si="48"/>
        <v>0</v>
      </c>
      <c r="V229" s="37"/>
      <c r="W229" s="37" t="s">
        <v>1360</v>
      </c>
      <c r="X229" s="108"/>
      <c r="Y229" s="123">
        <v>5</v>
      </c>
      <c r="Z229" s="124" t="s">
        <v>468</v>
      </c>
      <c r="AA229" s="124" t="s">
        <v>1319</v>
      </c>
      <c r="AB229" s="124" t="s">
        <v>225</v>
      </c>
      <c r="AC229" s="128"/>
    </row>
    <row r="230" spans="1:31" s="186" customFormat="1">
      <c r="A230" s="3">
        <v>20</v>
      </c>
      <c r="B230" s="37" t="s">
        <v>11</v>
      </c>
      <c r="C230" s="37" t="s">
        <v>1280</v>
      </c>
      <c r="D230" s="178">
        <f t="shared" si="45"/>
        <v>0</v>
      </c>
      <c r="E230" s="179">
        <f t="shared" si="46"/>
        <v>0</v>
      </c>
      <c r="F230" s="38"/>
      <c r="G230" s="97"/>
      <c r="H230" s="37" t="s">
        <v>467</v>
      </c>
      <c r="I230" s="37" t="s">
        <v>468</v>
      </c>
      <c r="J230" s="37" t="s">
        <v>1320</v>
      </c>
      <c r="K230" s="37" t="s">
        <v>225</v>
      </c>
      <c r="L230" s="39"/>
      <c r="M230" s="39" t="s">
        <v>269</v>
      </c>
      <c r="N230" s="101">
        <v>237</v>
      </c>
      <c r="O230" s="143"/>
      <c r="P230" s="40">
        <v>20</v>
      </c>
      <c r="Q230" s="41"/>
      <c r="R230" s="180">
        <f t="shared" si="47"/>
        <v>0</v>
      </c>
      <c r="S230" s="109" t="s">
        <v>1189</v>
      </c>
      <c r="T230" s="110">
        <f t="shared" si="49"/>
        <v>0</v>
      </c>
      <c r="U230" s="180">
        <f t="shared" si="48"/>
        <v>0</v>
      </c>
      <c r="V230" s="37"/>
      <c r="W230" s="37" t="s">
        <v>1356</v>
      </c>
      <c r="X230" s="108"/>
      <c r="Y230" s="123">
        <v>5</v>
      </c>
      <c r="Z230" s="124" t="s">
        <v>468</v>
      </c>
      <c r="AA230" s="124" t="s">
        <v>1320</v>
      </c>
      <c r="AB230" s="124" t="s">
        <v>225</v>
      </c>
      <c r="AC230" s="124"/>
      <c r="AD230" s="191"/>
      <c r="AE230" s="191"/>
    </row>
    <row r="231" spans="1:31" s="186" customFormat="1">
      <c r="A231" s="3">
        <v>40</v>
      </c>
      <c r="B231" s="37" t="s">
        <v>11</v>
      </c>
      <c r="C231" s="37" t="s">
        <v>1281</v>
      </c>
      <c r="D231" s="178">
        <f t="shared" si="45"/>
        <v>0</v>
      </c>
      <c r="E231" s="179">
        <f t="shared" si="46"/>
        <v>0</v>
      </c>
      <c r="F231" s="38"/>
      <c r="G231" s="97"/>
      <c r="H231" s="37" t="s">
        <v>467</v>
      </c>
      <c r="I231" s="37" t="s">
        <v>468</v>
      </c>
      <c r="J231" s="37" t="s">
        <v>1321</v>
      </c>
      <c r="K231" s="37" t="s">
        <v>225</v>
      </c>
      <c r="L231" s="39"/>
      <c r="M231" s="39" t="s">
        <v>269</v>
      </c>
      <c r="N231" s="101">
        <v>237</v>
      </c>
      <c r="O231" s="143"/>
      <c r="P231" s="40">
        <v>20</v>
      </c>
      <c r="Q231" s="41"/>
      <c r="R231" s="180">
        <f t="shared" si="47"/>
        <v>0</v>
      </c>
      <c r="S231" s="109" t="s">
        <v>1189</v>
      </c>
      <c r="T231" s="110">
        <f t="shared" si="49"/>
        <v>0</v>
      </c>
      <c r="U231" s="180">
        <f t="shared" si="48"/>
        <v>0</v>
      </c>
      <c r="V231" s="37"/>
      <c r="W231" s="37" t="s">
        <v>1361</v>
      </c>
      <c r="X231" s="108"/>
      <c r="Y231" s="123">
        <v>5</v>
      </c>
      <c r="Z231" s="124" t="s">
        <v>468</v>
      </c>
      <c r="AA231" s="124" t="s">
        <v>1321</v>
      </c>
      <c r="AB231" s="124" t="s">
        <v>225</v>
      </c>
      <c r="AC231" s="124"/>
      <c r="AD231" s="191"/>
      <c r="AE231" s="191"/>
    </row>
    <row r="232" spans="1:31" s="186" customFormat="1">
      <c r="A232" s="3">
        <v>20</v>
      </c>
      <c r="B232" s="37" t="s">
        <v>11</v>
      </c>
      <c r="C232" s="37" t="s">
        <v>1282</v>
      </c>
      <c r="D232" s="178">
        <f t="shared" si="45"/>
        <v>0</v>
      </c>
      <c r="E232" s="179">
        <f t="shared" si="46"/>
        <v>0</v>
      </c>
      <c r="F232" s="38"/>
      <c r="G232" s="97"/>
      <c r="H232" s="37" t="s">
        <v>467</v>
      </c>
      <c r="I232" s="37" t="s">
        <v>468</v>
      </c>
      <c r="J232" s="37" t="s">
        <v>1322</v>
      </c>
      <c r="K232" s="37" t="s">
        <v>225</v>
      </c>
      <c r="L232" s="39"/>
      <c r="M232" s="39" t="s">
        <v>269</v>
      </c>
      <c r="N232" s="101">
        <v>315</v>
      </c>
      <c r="O232" s="143"/>
      <c r="P232" s="40">
        <v>20</v>
      </c>
      <c r="Q232" s="41"/>
      <c r="R232" s="180">
        <f t="shared" si="47"/>
        <v>0</v>
      </c>
      <c r="S232" s="109" t="s">
        <v>1189</v>
      </c>
      <c r="T232" s="110">
        <f t="shared" si="49"/>
        <v>0</v>
      </c>
      <c r="U232" s="180">
        <f t="shared" si="48"/>
        <v>0</v>
      </c>
      <c r="V232" s="37"/>
      <c r="W232" s="37" t="s">
        <v>350</v>
      </c>
      <c r="X232" s="108"/>
      <c r="Y232" s="123">
        <v>5</v>
      </c>
      <c r="Z232" s="124" t="s">
        <v>468</v>
      </c>
      <c r="AA232" s="124" t="s">
        <v>1322</v>
      </c>
      <c r="AB232" s="124" t="s">
        <v>225</v>
      </c>
      <c r="AC232" s="124"/>
      <c r="AD232" s="191"/>
      <c r="AE232" s="191"/>
    </row>
    <row r="233" spans="1:31" s="222" customFormat="1" hidden="1">
      <c r="A233" s="204">
        <v>0</v>
      </c>
      <c r="B233" s="37" t="s">
        <v>11</v>
      </c>
      <c r="C233" s="37" t="s">
        <v>1283</v>
      </c>
      <c r="D233" s="178">
        <f t="shared" si="45"/>
        <v>0</v>
      </c>
      <c r="E233" s="179">
        <f t="shared" si="46"/>
        <v>0</v>
      </c>
      <c r="F233" s="205"/>
      <c r="G233" s="97"/>
      <c r="H233" s="206" t="s">
        <v>467</v>
      </c>
      <c r="I233" s="206" t="s">
        <v>468</v>
      </c>
      <c r="J233" s="206" t="s">
        <v>1323</v>
      </c>
      <c r="K233" s="206" t="s">
        <v>225</v>
      </c>
      <c r="L233" s="39"/>
      <c r="M233" s="210" t="s">
        <v>269</v>
      </c>
      <c r="N233" s="224">
        <v>237</v>
      </c>
      <c r="O233" s="225"/>
      <c r="P233" s="213">
        <v>20</v>
      </c>
      <c r="Q233" s="214"/>
      <c r="R233" s="215">
        <f t="shared" si="47"/>
        <v>0</v>
      </c>
      <c r="S233" s="109" t="s">
        <v>1189</v>
      </c>
      <c r="T233" s="110">
        <f t="shared" si="49"/>
        <v>0</v>
      </c>
      <c r="U233" s="180">
        <f t="shared" si="48"/>
        <v>0</v>
      </c>
      <c r="V233" s="206"/>
      <c r="W233" s="206" t="s">
        <v>448</v>
      </c>
      <c r="X233" s="219"/>
      <c r="Y233" s="123">
        <v>5</v>
      </c>
      <c r="Z233" s="124" t="s">
        <v>468</v>
      </c>
      <c r="AA233" s="124" t="s">
        <v>1323</v>
      </c>
      <c r="AB233" s="124" t="s">
        <v>225</v>
      </c>
      <c r="AC233" s="221"/>
    </row>
    <row r="234" spans="1:31" s="222" customFormat="1" hidden="1">
      <c r="A234" s="204">
        <v>0</v>
      </c>
      <c r="B234" s="139" t="s">
        <v>11</v>
      </c>
      <c r="C234" s="139" t="s">
        <v>471</v>
      </c>
      <c r="D234" s="183">
        <f t="shared" si="45"/>
        <v>0</v>
      </c>
      <c r="E234" s="184">
        <f t="shared" si="46"/>
        <v>0</v>
      </c>
      <c r="F234" s="205" t="s">
        <v>32</v>
      </c>
      <c r="G234" s="197"/>
      <c r="H234" s="206" t="s">
        <v>467</v>
      </c>
      <c r="I234" s="206" t="s">
        <v>468</v>
      </c>
      <c r="J234" s="206" t="s">
        <v>472</v>
      </c>
      <c r="K234" s="206" t="s">
        <v>225</v>
      </c>
      <c r="L234" s="140"/>
      <c r="M234" s="210" t="s">
        <v>269</v>
      </c>
      <c r="N234" s="224">
        <v>237</v>
      </c>
      <c r="O234" s="225"/>
      <c r="P234" s="213">
        <v>20</v>
      </c>
      <c r="Q234" s="214"/>
      <c r="R234" s="215">
        <f t="shared" si="47"/>
        <v>0</v>
      </c>
      <c r="S234" s="109" t="s">
        <v>1189</v>
      </c>
      <c r="T234" s="110">
        <f t="shared" si="49"/>
        <v>0</v>
      </c>
      <c r="U234" s="185">
        <f t="shared" si="48"/>
        <v>0</v>
      </c>
      <c r="V234" s="206"/>
      <c r="W234" s="206" t="s">
        <v>309</v>
      </c>
      <c r="X234" s="219"/>
      <c r="Y234" s="123">
        <v>5</v>
      </c>
      <c r="Z234" s="124" t="s">
        <v>468</v>
      </c>
      <c r="AA234" s="124" t="s">
        <v>472</v>
      </c>
      <c r="AB234" s="124" t="s">
        <v>225</v>
      </c>
      <c r="AC234" s="221"/>
    </row>
    <row r="235" spans="1:31" s="222" customFormat="1" hidden="1">
      <c r="A235" s="204">
        <v>0</v>
      </c>
      <c r="B235" s="139" t="s">
        <v>11</v>
      </c>
      <c r="C235" s="139" t="s">
        <v>473</v>
      </c>
      <c r="D235" s="183">
        <f t="shared" si="45"/>
        <v>0</v>
      </c>
      <c r="E235" s="184">
        <f t="shared" si="46"/>
        <v>0</v>
      </c>
      <c r="F235" s="205" t="s">
        <v>32</v>
      </c>
      <c r="G235" s="197"/>
      <c r="H235" s="206" t="s">
        <v>467</v>
      </c>
      <c r="I235" s="206" t="s">
        <v>468</v>
      </c>
      <c r="J235" s="206" t="s">
        <v>474</v>
      </c>
      <c r="K235" s="206" t="s">
        <v>225</v>
      </c>
      <c r="L235" s="140"/>
      <c r="M235" s="210" t="s">
        <v>269</v>
      </c>
      <c r="N235" s="224">
        <v>237</v>
      </c>
      <c r="O235" s="225"/>
      <c r="P235" s="213">
        <v>20</v>
      </c>
      <c r="Q235" s="214"/>
      <c r="R235" s="215">
        <f t="shared" si="47"/>
        <v>0</v>
      </c>
      <c r="S235" s="109" t="s">
        <v>1189</v>
      </c>
      <c r="T235" s="110">
        <f t="shared" si="49"/>
        <v>0</v>
      </c>
      <c r="U235" s="185">
        <f t="shared" si="48"/>
        <v>0</v>
      </c>
      <c r="V235" s="206"/>
      <c r="W235" s="206" t="s">
        <v>475</v>
      </c>
      <c r="X235" s="219"/>
      <c r="Y235" s="123">
        <v>5</v>
      </c>
      <c r="Z235" s="124" t="s">
        <v>468</v>
      </c>
      <c r="AA235" s="124" t="s">
        <v>474</v>
      </c>
      <c r="AB235" s="124" t="s">
        <v>225</v>
      </c>
      <c r="AC235" s="221"/>
    </row>
    <row r="236" spans="1:31" s="222" customFormat="1" hidden="1">
      <c r="A236" s="204">
        <v>0</v>
      </c>
      <c r="B236" s="37" t="s">
        <v>11</v>
      </c>
      <c r="C236" s="37" t="s">
        <v>1284</v>
      </c>
      <c r="D236" s="178">
        <f t="shared" si="45"/>
        <v>0</v>
      </c>
      <c r="E236" s="179">
        <f t="shared" si="46"/>
        <v>0</v>
      </c>
      <c r="F236" s="205"/>
      <c r="G236" s="97"/>
      <c r="H236" s="206" t="s">
        <v>467</v>
      </c>
      <c r="I236" s="206" t="s">
        <v>468</v>
      </c>
      <c r="J236" s="206" t="s">
        <v>1324</v>
      </c>
      <c r="K236" s="206" t="s">
        <v>225</v>
      </c>
      <c r="L236" s="39"/>
      <c r="M236" s="210" t="s">
        <v>269</v>
      </c>
      <c r="N236" s="224">
        <v>237</v>
      </c>
      <c r="O236" s="225"/>
      <c r="P236" s="213">
        <v>20</v>
      </c>
      <c r="Q236" s="214"/>
      <c r="R236" s="215">
        <f t="shared" si="47"/>
        <v>0</v>
      </c>
      <c r="S236" s="109" t="s">
        <v>1189</v>
      </c>
      <c r="T236" s="110">
        <f t="shared" si="49"/>
        <v>0</v>
      </c>
      <c r="U236" s="180">
        <f t="shared" si="48"/>
        <v>0</v>
      </c>
      <c r="V236" s="206"/>
      <c r="W236" s="206" t="s">
        <v>1362</v>
      </c>
      <c r="X236" s="219"/>
      <c r="Y236" s="123">
        <v>5</v>
      </c>
      <c r="Z236" s="124" t="s">
        <v>468</v>
      </c>
      <c r="AA236" s="124" t="s">
        <v>1324</v>
      </c>
      <c r="AB236" s="124" t="s">
        <v>225</v>
      </c>
      <c r="AC236" s="221"/>
    </row>
    <row r="237" spans="1:31" s="222" customFormat="1" hidden="1">
      <c r="A237" s="204">
        <v>0</v>
      </c>
      <c r="B237" s="37" t="s">
        <v>11</v>
      </c>
      <c r="C237" s="37" t="s">
        <v>1285</v>
      </c>
      <c r="D237" s="178">
        <f t="shared" si="45"/>
        <v>0</v>
      </c>
      <c r="E237" s="179">
        <f t="shared" si="46"/>
        <v>0</v>
      </c>
      <c r="F237" s="205"/>
      <c r="G237" s="97"/>
      <c r="H237" s="206" t="s">
        <v>467</v>
      </c>
      <c r="I237" s="206" t="s">
        <v>468</v>
      </c>
      <c r="J237" s="206" t="s">
        <v>1325</v>
      </c>
      <c r="K237" s="206" t="s">
        <v>225</v>
      </c>
      <c r="L237" s="39"/>
      <c r="M237" s="210" t="s">
        <v>269</v>
      </c>
      <c r="N237" s="224">
        <v>315</v>
      </c>
      <c r="O237" s="225"/>
      <c r="P237" s="213">
        <v>20</v>
      </c>
      <c r="Q237" s="214"/>
      <c r="R237" s="215">
        <f t="shared" si="47"/>
        <v>0</v>
      </c>
      <c r="S237" s="109" t="s">
        <v>1189</v>
      </c>
      <c r="T237" s="110">
        <f t="shared" si="49"/>
        <v>0</v>
      </c>
      <c r="U237" s="180">
        <f t="shared" si="48"/>
        <v>0</v>
      </c>
      <c r="V237" s="206"/>
      <c r="W237" s="206" t="s">
        <v>1363</v>
      </c>
      <c r="X237" s="219"/>
      <c r="Y237" s="123">
        <v>5</v>
      </c>
      <c r="Z237" s="124" t="s">
        <v>468</v>
      </c>
      <c r="AA237" s="124" t="s">
        <v>1325</v>
      </c>
      <c r="AB237" s="124" t="s">
        <v>225</v>
      </c>
      <c r="AC237" s="221"/>
    </row>
    <row r="238" spans="1:31" s="186" customFormat="1">
      <c r="A238" s="3">
        <v>40</v>
      </c>
      <c r="B238" s="37" t="s">
        <v>11</v>
      </c>
      <c r="C238" s="37" t="s">
        <v>1286</v>
      </c>
      <c r="D238" s="178">
        <f t="shared" si="45"/>
        <v>0</v>
      </c>
      <c r="E238" s="179">
        <f t="shared" si="46"/>
        <v>0</v>
      </c>
      <c r="F238" s="38"/>
      <c r="G238" s="97"/>
      <c r="H238" s="37" t="s">
        <v>467</v>
      </c>
      <c r="I238" s="37" t="s">
        <v>468</v>
      </c>
      <c r="J238" s="37" t="s">
        <v>1326</v>
      </c>
      <c r="K238" s="37" t="s">
        <v>225</v>
      </c>
      <c r="L238" s="39"/>
      <c r="M238" s="39" t="s">
        <v>269</v>
      </c>
      <c r="N238" s="101">
        <v>237</v>
      </c>
      <c r="O238" s="143"/>
      <c r="P238" s="40">
        <v>20</v>
      </c>
      <c r="Q238" s="41"/>
      <c r="R238" s="180">
        <f t="shared" si="47"/>
        <v>0</v>
      </c>
      <c r="S238" s="109" t="s">
        <v>1189</v>
      </c>
      <c r="T238" s="110">
        <f t="shared" si="49"/>
        <v>0</v>
      </c>
      <c r="U238" s="180">
        <f t="shared" si="48"/>
        <v>0</v>
      </c>
      <c r="V238" s="37"/>
      <c r="W238" s="37" t="s">
        <v>229</v>
      </c>
      <c r="X238" s="108"/>
      <c r="Y238" s="123">
        <v>5</v>
      </c>
      <c r="Z238" s="124" t="s">
        <v>468</v>
      </c>
      <c r="AA238" s="124" t="s">
        <v>1326</v>
      </c>
      <c r="AB238" s="124" t="s">
        <v>225</v>
      </c>
      <c r="AC238" s="124"/>
      <c r="AD238" s="191"/>
      <c r="AE238" s="191"/>
    </row>
    <row r="239" spans="1:31" s="222" customFormat="1" hidden="1">
      <c r="A239" s="204">
        <v>0</v>
      </c>
      <c r="B239" s="139" t="s">
        <v>11</v>
      </c>
      <c r="C239" s="139" t="s">
        <v>476</v>
      </c>
      <c r="D239" s="183">
        <f t="shared" si="45"/>
        <v>0</v>
      </c>
      <c r="E239" s="184">
        <f t="shared" si="46"/>
        <v>0</v>
      </c>
      <c r="F239" s="205" t="s">
        <v>32</v>
      </c>
      <c r="G239" s="194"/>
      <c r="H239" s="206" t="s">
        <v>467</v>
      </c>
      <c r="I239" s="206" t="s">
        <v>468</v>
      </c>
      <c r="J239" s="206" t="s">
        <v>477</v>
      </c>
      <c r="K239" s="206" t="s">
        <v>225</v>
      </c>
      <c r="L239" s="140"/>
      <c r="M239" s="210" t="s">
        <v>269</v>
      </c>
      <c r="N239" s="224">
        <v>237</v>
      </c>
      <c r="O239" s="225"/>
      <c r="P239" s="213">
        <v>20</v>
      </c>
      <c r="Q239" s="214"/>
      <c r="R239" s="215">
        <f t="shared" si="47"/>
        <v>0</v>
      </c>
      <c r="S239" s="109" t="s">
        <v>1189</v>
      </c>
      <c r="T239" s="110">
        <f t="shared" si="49"/>
        <v>0</v>
      </c>
      <c r="U239" s="180">
        <f t="shared" si="48"/>
        <v>0</v>
      </c>
      <c r="V239" s="206"/>
      <c r="W239" s="206" t="s">
        <v>328</v>
      </c>
      <c r="X239" s="219"/>
      <c r="Y239" s="123">
        <v>5</v>
      </c>
      <c r="Z239" s="124" t="s">
        <v>468</v>
      </c>
      <c r="AA239" s="124" t="s">
        <v>477</v>
      </c>
      <c r="AB239" s="124" t="s">
        <v>225</v>
      </c>
      <c r="AC239" s="221"/>
    </row>
    <row r="240" spans="1:31" s="222" customFormat="1" hidden="1">
      <c r="A240" s="204">
        <v>0</v>
      </c>
      <c r="B240" s="37" t="s">
        <v>11</v>
      </c>
      <c r="C240" s="37" t="s">
        <v>1287</v>
      </c>
      <c r="D240" s="178">
        <f t="shared" si="45"/>
        <v>0</v>
      </c>
      <c r="E240" s="179">
        <f t="shared" si="46"/>
        <v>0</v>
      </c>
      <c r="F240" s="205"/>
      <c r="G240" s="97"/>
      <c r="H240" s="206" t="s">
        <v>467</v>
      </c>
      <c r="I240" s="206" t="s">
        <v>468</v>
      </c>
      <c r="J240" s="206" t="s">
        <v>1327</v>
      </c>
      <c r="K240" s="206" t="s">
        <v>225</v>
      </c>
      <c r="L240" s="39"/>
      <c r="M240" s="210" t="s">
        <v>269</v>
      </c>
      <c r="N240" s="224">
        <v>315</v>
      </c>
      <c r="O240" s="225"/>
      <c r="P240" s="213">
        <v>20</v>
      </c>
      <c r="Q240" s="214"/>
      <c r="R240" s="215">
        <f t="shared" si="47"/>
        <v>0</v>
      </c>
      <c r="S240" s="109" t="s">
        <v>1189</v>
      </c>
      <c r="T240" s="110">
        <f t="shared" si="49"/>
        <v>0</v>
      </c>
      <c r="U240" s="180">
        <f t="shared" si="48"/>
        <v>0</v>
      </c>
      <c r="V240" s="206"/>
      <c r="W240" s="206" t="s">
        <v>1356</v>
      </c>
      <c r="X240" s="219"/>
      <c r="Y240" s="123">
        <v>5</v>
      </c>
      <c r="Z240" s="124" t="s">
        <v>468</v>
      </c>
      <c r="AA240" s="124" t="s">
        <v>1327</v>
      </c>
      <c r="AB240" s="124" t="s">
        <v>225</v>
      </c>
      <c r="AC240" s="221"/>
    </row>
    <row r="241" spans="1:31" s="186" customFormat="1">
      <c r="A241" s="3">
        <v>60</v>
      </c>
      <c r="B241" s="37" t="s">
        <v>11</v>
      </c>
      <c r="C241" s="37" t="s">
        <v>1288</v>
      </c>
      <c r="D241" s="178">
        <f t="shared" ref="D241:D246" si="50">Q241</f>
        <v>0</v>
      </c>
      <c r="E241" s="179">
        <f t="shared" ref="E241:E246" si="51">R241</f>
        <v>0</v>
      </c>
      <c r="F241" s="38"/>
      <c r="G241" s="97"/>
      <c r="H241" s="37" t="s">
        <v>467</v>
      </c>
      <c r="I241" s="37" t="s">
        <v>468</v>
      </c>
      <c r="J241" s="37" t="s">
        <v>1328</v>
      </c>
      <c r="K241" s="37" t="s">
        <v>225</v>
      </c>
      <c r="L241" s="39"/>
      <c r="M241" s="39" t="s">
        <v>269</v>
      </c>
      <c r="N241" s="101">
        <v>237</v>
      </c>
      <c r="O241" s="143"/>
      <c r="P241" s="40">
        <v>20</v>
      </c>
      <c r="Q241" s="41"/>
      <c r="R241" s="180">
        <f t="shared" ref="R241:R246" si="52">IF(O241&lt;&gt;"",Q241*O241,N241*Q241)</f>
        <v>0</v>
      </c>
      <c r="S241" s="109" t="s">
        <v>1189</v>
      </c>
      <c r="T241" s="110">
        <f t="shared" si="49"/>
        <v>0</v>
      </c>
      <c r="U241" s="180">
        <f t="shared" ref="U241:U246" si="53">IF(SUM($R$21:$R$5051)&gt;=100000,IF(O241&lt;&gt;"",R241,R241*0.95),R241)</f>
        <v>0</v>
      </c>
      <c r="V241" s="37"/>
      <c r="W241" s="37" t="s">
        <v>1364</v>
      </c>
      <c r="X241" s="108"/>
      <c r="Y241" s="123">
        <v>5</v>
      </c>
      <c r="Z241" s="124" t="s">
        <v>468</v>
      </c>
      <c r="AA241" s="124" t="s">
        <v>1328</v>
      </c>
      <c r="AB241" s="124" t="s">
        <v>225</v>
      </c>
      <c r="AC241" s="124"/>
      <c r="AD241" s="191"/>
      <c r="AE241" s="191"/>
    </row>
    <row r="242" spans="1:31" s="127" customFormat="1">
      <c r="A242" s="3">
        <v>50</v>
      </c>
      <c r="B242" s="37" t="s">
        <v>11</v>
      </c>
      <c r="C242" s="37" t="s">
        <v>478</v>
      </c>
      <c r="D242" s="187">
        <f t="shared" si="50"/>
        <v>0</v>
      </c>
      <c r="E242" s="188">
        <f t="shared" si="51"/>
        <v>0</v>
      </c>
      <c r="F242" s="38" t="s">
        <v>32</v>
      </c>
      <c r="G242" s="198"/>
      <c r="H242" s="37" t="s">
        <v>467</v>
      </c>
      <c r="I242" s="37" t="s">
        <v>468</v>
      </c>
      <c r="J242" s="37" t="s">
        <v>479</v>
      </c>
      <c r="K242" s="37" t="s">
        <v>342</v>
      </c>
      <c r="L242" s="39"/>
      <c r="M242" s="39" t="s">
        <v>269</v>
      </c>
      <c r="N242" s="101">
        <v>353</v>
      </c>
      <c r="O242" s="143"/>
      <c r="P242" s="40">
        <v>20</v>
      </c>
      <c r="Q242" s="41"/>
      <c r="R242" s="180">
        <f t="shared" si="52"/>
        <v>0</v>
      </c>
      <c r="S242" s="109" t="s">
        <v>1189</v>
      </c>
      <c r="T242" s="110">
        <f t="shared" si="49"/>
        <v>0</v>
      </c>
      <c r="U242" s="185">
        <f t="shared" si="53"/>
        <v>0</v>
      </c>
      <c r="V242" s="37"/>
      <c r="W242" s="37" t="s">
        <v>480</v>
      </c>
      <c r="X242" s="108"/>
      <c r="Y242" s="123">
        <v>5</v>
      </c>
      <c r="Z242" s="124" t="s">
        <v>468</v>
      </c>
      <c r="AA242" s="124" t="s">
        <v>479</v>
      </c>
      <c r="AB242" s="124" t="s">
        <v>342</v>
      </c>
      <c r="AC242" s="128"/>
    </row>
    <row r="243" spans="1:31" s="186" customFormat="1">
      <c r="A243" s="3">
        <v>20</v>
      </c>
      <c r="B243" s="37" t="s">
        <v>11</v>
      </c>
      <c r="C243" s="37" t="s">
        <v>1289</v>
      </c>
      <c r="D243" s="178">
        <f t="shared" si="50"/>
        <v>0</v>
      </c>
      <c r="E243" s="179">
        <f t="shared" si="51"/>
        <v>0</v>
      </c>
      <c r="F243" s="38" t="s">
        <v>32</v>
      </c>
      <c r="G243" s="97"/>
      <c r="H243" s="37" t="s">
        <v>467</v>
      </c>
      <c r="I243" s="37" t="s">
        <v>468</v>
      </c>
      <c r="J243" s="37" t="s">
        <v>1329</v>
      </c>
      <c r="K243" s="37" t="s">
        <v>225</v>
      </c>
      <c r="L243" s="39"/>
      <c r="M243" s="39" t="s">
        <v>269</v>
      </c>
      <c r="N243" s="101">
        <v>315</v>
      </c>
      <c r="O243" s="143"/>
      <c r="P243" s="40">
        <v>20</v>
      </c>
      <c r="Q243" s="41"/>
      <c r="R243" s="180">
        <f t="shared" si="52"/>
        <v>0</v>
      </c>
      <c r="S243" s="109" t="s">
        <v>1189</v>
      </c>
      <c r="T243" s="110">
        <f t="shared" si="49"/>
        <v>0</v>
      </c>
      <c r="U243" s="180">
        <f t="shared" si="53"/>
        <v>0</v>
      </c>
      <c r="V243" s="37"/>
      <c r="W243" s="37" t="s">
        <v>328</v>
      </c>
      <c r="X243" s="108"/>
      <c r="Y243" s="123">
        <v>5</v>
      </c>
      <c r="Z243" s="124" t="s">
        <v>468</v>
      </c>
      <c r="AA243" s="124" t="s">
        <v>1329</v>
      </c>
      <c r="AB243" s="124" t="s">
        <v>225</v>
      </c>
      <c r="AC243" s="124"/>
      <c r="AD243" s="191"/>
      <c r="AE243" s="191"/>
    </row>
    <row r="244" spans="1:31" s="186" customFormat="1">
      <c r="A244" s="3">
        <v>20</v>
      </c>
      <c r="B244" s="37" t="s">
        <v>11</v>
      </c>
      <c r="C244" s="37" t="s">
        <v>1290</v>
      </c>
      <c r="D244" s="178">
        <f t="shared" si="50"/>
        <v>0</v>
      </c>
      <c r="E244" s="179">
        <f t="shared" si="51"/>
        <v>0</v>
      </c>
      <c r="F244" s="38"/>
      <c r="G244" s="97"/>
      <c r="H244" s="37" t="s">
        <v>467</v>
      </c>
      <c r="I244" s="37" t="s">
        <v>468</v>
      </c>
      <c r="J244" s="37" t="s">
        <v>1330</v>
      </c>
      <c r="K244" s="37" t="s">
        <v>225</v>
      </c>
      <c r="L244" s="39"/>
      <c r="M244" s="39" t="s">
        <v>269</v>
      </c>
      <c r="N244" s="101">
        <v>315</v>
      </c>
      <c r="O244" s="143"/>
      <c r="P244" s="40">
        <v>20</v>
      </c>
      <c r="Q244" s="41"/>
      <c r="R244" s="180">
        <f t="shared" si="52"/>
        <v>0</v>
      </c>
      <c r="S244" s="109" t="s">
        <v>1189</v>
      </c>
      <c r="T244" s="110">
        <f t="shared" si="49"/>
        <v>0</v>
      </c>
      <c r="U244" s="180">
        <f t="shared" si="53"/>
        <v>0</v>
      </c>
      <c r="V244" s="37"/>
      <c r="W244" s="37" t="s">
        <v>58</v>
      </c>
      <c r="X244" s="108"/>
      <c r="Y244" s="123">
        <v>5</v>
      </c>
      <c r="Z244" s="124" t="s">
        <v>468</v>
      </c>
      <c r="AA244" s="124" t="s">
        <v>1330</v>
      </c>
      <c r="AB244" s="124" t="s">
        <v>225</v>
      </c>
      <c r="AC244" s="124"/>
      <c r="AD244" s="191"/>
      <c r="AE244" s="191"/>
    </row>
    <row r="245" spans="1:31" s="186" customFormat="1">
      <c r="A245" s="3">
        <v>20</v>
      </c>
      <c r="B245" s="37" t="s">
        <v>11</v>
      </c>
      <c r="C245" s="37" t="s">
        <v>1291</v>
      </c>
      <c r="D245" s="178">
        <f t="shared" si="50"/>
        <v>0</v>
      </c>
      <c r="E245" s="179">
        <f t="shared" si="51"/>
        <v>0</v>
      </c>
      <c r="F245" s="38"/>
      <c r="G245" s="97"/>
      <c r="H245" s="37" t="s">
        <v>467</v>
      </c>
      <c r="I245" s="37" t="s">
        <v>468</v>
      </c>
      <c r="J245" s="37" t="s">
        <v>1331</v>
      </c>
      <c r="K245" s="37" t="s">
        <v>225</v>
      </c>
      <c r="L245" s="39"/>
      <c r="M245" s="39" t="s">
        <v>269</v>
      </c>
      <c r="N245" s="101">
        <v>237</v>
      </c>
      <c r="O245" s="143"/>
      <c r="P245" s="40">
        <v>20</v>
      </c>
      <c r="Q245" s="41"/>
      <c r="R245" s="180">
        <f t="shared" si="52"/>
        <v>0</v>
      </c>
      <c r="S245" s="109" t="s">
        <v>1189</v>
      </c>
      <c r="T245" s="110">
        <f t="shared" si="49"/>
        <v>0</v>
      </c>
      <c r="U245" s="180">
        <f t="shared" si="53"/>
        <v>0</v>
      </c>
      <c r="V245" s="37"/>
      <c r="W245" s="37" t="s">
        <v>1365</v>
      </c>
      <c r="X245" s="108"/>
      <c r="Y245" s="123">
        <v>5</v>
      </c>
      <c r="Z245" s="124" t="s">
        <v>468</v>
      </c>
      <c r="AA245" s="124" t="s">
        <v>1331</v>
      </c>
      <c r="AB245" s="124" t="s">
        <v>225</v>
      </c>
      <c r="AC245" s="124"/>
      <c r="AD245" s="191"/>
      <c r="AE245" s="191"/>
    </row>
    <row r="246" spans="1:31" s="127" customFormat="1">
      <c r="A246" s="182">
        <v>10</v>
      </c>
      <c r="B246" s="139" t="s">
        <v>11</v>
      </c>
      <c r="C246" s="139" t="s">
        <v>481</v>
      </c>
      <c r="D246" s="183">
        <f t="shared" si="50"/>
        <v>0</v>
      </c>
      <c r="E246" s="184">
        <f t="shared" si="51"/>
        <v>0</v>
      </c>
      <c r="F246" s="131" t="s">
        <v>32</v>
      </c>
      <c r="G246" s="194"/>
      <c r="H246" s="37" t="s">
        <v>482</v>
      </c>
      <c r="I246" s="37" t="s">
        <v>483</v>
      </c>
      <c r="J246" s="37" t="s">
        <v>484</v>
      </c>
      <c r="K246" s="37" t="s">
        <v>225</v>
      </c>
      <c r="L246" s="140"/>
      <c r="M246" s="39" t="s">
        <v>269</v>
      </c>
      <c r="N246" s="101">
        <v>237</v>
      </c>
      <c r="O246" s="143"/>
      <c r="P246" s="40">
        <v>20</v>
      </c>
      <c r="Q246" s="41"/>
      <c r="R246" s="180">
        <f t="shared" si="52"/>
        <v>0</v>
      </c>
      <c r="S246" s="109" t="s">
        <v>1189</v>
      </c>
      <c r="T246" s="110">
        <f t="shared" si="49"/>
        <v>0</v>
      </c>
      <c r="U246" s="185">
        <f t="shared" si="53"/>
        <v>0</v>
      </c>
      <c r="V246" s="37"/>
      <c r="W246" s="37" t="s">
        <v>448</v>
      </c>
      <c r="X246" s="108"/>
      <c r="Y246" s="123">
        <v>5</v>
      </c>
      <c r="Z246" s="124" t="s">
        <v>483</v>
      </c>
      <c r="AA246" s="124" t="s">
        <v>484</v>
      </c>
      <c r="AB246" s="124" t="s">
        <v>225</v>
      </c>
      <c r="AC246" s="128"/>
    </row>
    <row r="247" spans="1:31">
      <c r="A247" s="193" t="s">
        <v>37</v>
      </c>
      <c r="F247" s="43"/>
      <c r="G247" s="43"/>
      <c r="L247" s="3"/>
      <c r="M247" s="3"/>
      <c r="N247" s="102"/>
      <c r="O247" s="102"/>
      <c r="R247" s="104"/>
      <c r="S247" s="104"/>
      <c r="T247" s="104"/>
      <c r="U247" s="104"/>
      <c r="Y247" s="120">
        <v>6</v>
      </c>
      <c r="AC247" s="124" t="s">
        <v>2</v>
      </c>
    </row>
    <row r="248" spans="1:31">
      <c r="A248" s="193" t="s">
        <v>37</v>
      </c>
      <c r="F248" s="43"/>
      <c r="G248" s="43"/>
      <c r="L248" s="3"/>
      <c r="M248" s="3"/>
      <c r="N248" s="102"/>
      <c r="O248" s="102"/>
      <c r="R248" s="104"/>
      <c r="S248" s="104"/>
      <c r="T248" s="104"/>
      <c r="U248" s="104"/>
      <c r="Y248" s="120">
        <v>6</v>
      </c>
      <c r="AC248" s="124" t="s">
        <v>2</v>
      </c>
    </row>
    <row r="249" spans="1:31" s="1" customFormat="1" ht="23.6" customHeight="1">
      <c r="A249" s="193" t="s">
        <v>37</v>
      </c>
      <c r="B249" s="29"/>
      <c r="C249" s="29"/>
      <c r="D249" s="29"/>
      <c r="E249" s="29"/>
      <c r="F249" s="162" t="s">
        <v>1249</v>
      </c>
      <c r="G249" s="163"/>
      <c r="H249" s="163"/>
      <c r="I249" s="164"/>
      <c r="J249" s="164"/>
      <c r="K249" s="164"/>
      <c r="L249" s="164"/>
      <c r="M249" s="164"/>
      <c r="N249" s="164"/>
      <c r="O249" s="164"/>
      <c r="P249" s="164"/>
      <c r="Q249" s="164"/>
      <c r="R249" s="164"/>
      <c r="S249" s="160"/>
      <c r="T249" s="160"/>
      <c r="U249" s="160"/>
      <c r="V249" s="160"/>
      <c r="W249" s="160"/>
      <c r="X249" s="161"/>
      <c r="Y249" s="129">
        <v>1</v>
      </c>
      <c r="Z249" s="130"/>
      <c r="AA249" s="130"/>
      <c r="AB249" s="130"/>
      <c r="AC249" s="192"/>
      <c r="AD249" s="192"/>
      <c r="AE249" s="192"/>
    </row>
    <row r="250" spans="1:31" s="238" customFormat="1" ht="23.15" hidden="1" customHeight="1">
      <c r="A250" s="229">
        <v>0</v>
      </c>
      <c r="B250" s="152"/>
      <c r="C250" s="201"/>
      <c r="D250" s="201"/>
      <c r="E250" s="201"/>
      <c r="F250" s="230"/>
      <c r="G250" s="154"/>
      <c r="H250" s="231"/>
      <c r="I250" s="231"/>
      <c r="J250" s="231"/>
      <c r="K250" s="231"/>
      <c r="L250" s="155"/>
      <c r="M250" s="232"/>
      <c r="N250" s="233"/>
      <c r="O250" s="234"/>
      <c r="P250" s="235"/>
      <c r="Q250" s="236"/>
      <c r="R250" s="237"/>
      <c r="S250" s="149"/>
      <c r="T250" s="150"/>
      <c r="U250" s="150"/>
      <c r="V250" s="231"/>
      <c r="W250" s="231"/>
      <c r="X250" s="231"/>
      <c r="Y250" s="151"/>
      <c r="Z250" s="124"/>
      <c r="AA250" s="124"/>
      <c r="AB250" s="124"/>
      <c r="AC250" s="221"/>
    </row>
    <row r="251" spans="1:31" s="222" customFormat="1" hidden="1">
      <c r="A251" s="204">
        <v>0</v>
      </c>
      <c r="B251" s="37" t="s">
        <v>13</v>
      </c>
      <c r="C251" s="139" t="s">
        <v>518</v>
      </c>
      <c r="D251" s="183">
        <f t="shared" ref="D251:D309" si="54">Q251</f>
        <v>0</v>
      </c>
      <c r="E251" s="184">
        <f t="shared" ref="E251:E309" si="55">R251</f>
        <v>0</v>
      </c>
      <c r="F251" s="210"/>
      <c r="G251" s="39"/>
      <c r="H251" s="206" t="s">
        <v>519</v>
      </c>
      <c r="I251" s="207" t="s">
        <v>520</v>
      </c>
      <c r="J251" s="207" t="s">
        <v>521</v>
      </c>
      <c r="K251" s="207" t="s">
        <v>522</v>
      </c>
      <c r="L251" s="140"/>
      <c r="M251" s="210" t="s">
        <v>523</v>
      </c>
      <c r="N251" s="211">
        <v>135</v>
      </c>
      <c r="O251" s="226">
        <v>109</v>
      </c>
      <c r="P251" s="213">
        <v>50</v>
      </c>
      <c r="Q251" s="214"/>
      <c r="R251" s="215">
        <f t="shared" ref="R251:R309" si="56">IF(O251&lt;&gt;"",Q251*O251,N251*Q251)</f>
        <v>0</v>
      </c>
      <c r="S251" s="109" t="s">
        <v>1189</v>
      </c>
      <c r="T251" s="110">
        <f>Q251/200</f>
        <v>0</v>
      </c>
      <c r="U251" s="180">
        <f t="shared" ref="U251:U309" si="57">IF(SUM($R$21:$R$5051)&gt;=100000,IF(O251&lt;&gt;"",R251,R251*0.95),R251)</f>
        <v>0</v>
      </c>
      <c r="V251" s="206"/>
      <c r="W251" s="206"/>
      <c r="X251" s="219"/>
      <c r="Y251" s="123">
        <v>8</v>
      </c>
      <c r="Z251" s="124" t="s">
        <v>520</v>
      </c>
      <c r="AA251" s="124" t="s">
        <v>521</v>
      </c>
      <c r="AB251" s="124" t="s">
        <v>522</v>
      </c>
      <c r="AC251" s="221" t="s">
        <v>2</v>
      </c>
    </row>
    <row r="252" spans="1:31" s="222" customFormat="1" hidden="1">
      <c r="A252" s="204">
        <v>0</v>
      </c>
      <c r="B252" s="37" t="s">
        <v>13</v>
      </c>
      <c r="C252" s="139" t="s">
        <v>524</v>
      </c>
      <c r="D252" s="183">
        <f t="shared" si="54"/>
        <v>0</v>
      </c>
      <c r="E252" s="184">
        <f t="shared" si="55"/>
        <v>0</v>
      </c>
      <c r="F252" s="210"/>
      <c r="G252" s="39"/>
      <c r="H252" s="206" t="s">
        <v>519</v>
      </c>
      <c r="I252" s="207" t="s">
        <v>520</v>
      </c>
      <c r="J252" s="207" t="s">
        <v>525</v>
      </c>
      <c r="K252" s="207" t="s">
        <v>522</v>
      </c>
      <c r="L252" s="140"/>
      <c r="M252" s="210" t="s">
        <v>523</v>
      </c>
      <c r="N252" s="211">
        <v>156</v>
      </c>
      <c r="O252" s="226">
        <v>125</v>
      </c>
      <c r="P252" s="213">
        <v>50</v>
      </c>
      <c r="Q252" s="214"/>
      <c r="R252" s="215">
        <f t="shared" si="56"/>
        <v>0</v>
      </c>
      <c r="S252" s="109" t="s">
        <v>1189</v>
      </c>
      <c r="T252" s="110">
        <f t="shared" ref="T252:T309" si="58">Q252/200</f>
        <v>0</v>
      </c>
      <c r="U252" s="180">
        <f t="shared" si="57"/>
        <v>0</v>
      </c>
      <c r="V252" s="206"/>
      <c r="W252" s="206"/>
      <c r="X252" s="219"/>
      <c r="Y252" s="123">
        <v>8</v>
      </c>
      <c r="Z252" s="124" t="s">
        <v>520</v>
      </c>
      <c r="AA252" s="124" t="s">
        <v>525</v>
      </c>
      <c r="AB252" s="124" t="s">
        <v>522</v>
      </c>
      <c r="AC252" s="221" t="s">
        <v>2</v>
      </c>
    </row>
    <row r="253" spans="1:31" s="222" customFormat="1" hidden="1">
      <c r="A253" s="204">
        <v>0</v>
      </c>
      <c r="B253" s="37" t="s">
        <v>13</v>
      </c>
      <c r="C253" s="139" t="s">
        <v>526</v>
      </c>
      <c r="D253" s="183">
        <f t="shared" si="54"/>
        <v>0</v>
      </c>
      <c r="E253" s="184">
        <f t="shared" si="55"/>
        <v>0</v>
      </c>
      <c r="F253" s="210"/>
      <c r="G253" s="39"/>
      <c r="H253" s="206" t="s">
        <v>519</v>
      </c>
      <c r="I253" s="207" t="s">
        <v>520</v>
      </c>
      <c r="J253" s="207" t="s">
        <v>527</v>
      </c>
      <c r="K253" s="207" t="s">
        <v>522</v>
      </c>
      <c r="L253" s="140"/>
      <c r="M253" s="210" t="s">
        <v>523</v>
      </c>
      <c r="N253" s="211">
        <v>156</v>
      </c>
      <c r="O253" s="226">
        <v>125</v>
      </c>
      <c r="P253" s="213">
        <v>50</v>
      </c>
      <c r="Q253" s="214"/>
      <c r="R253" s="215">
        <f t="shared" si="56"/>
        <v>0</v>
      </c>
      <c r="S253" s="109" t="s">
        <v>1189</v>
      </c>
      <c r="T253" s="110">
        <f t="shared" si="58"/>
        <v>0</v>
      </c>
      <c r="U253" s="180">
        <f t="shared" si="57"/>
        <v>0</v>
      </c>
      <c r="V253" s="206"/>
      <c r="W253" s="206"/>
      <c r="X253" s="219"/>
      <c r="Y253" s="123">
        <v>8</v>
      </c>
      <c r="Z253" s="124" t="s">
        <v>520</v>
      </c>
      <c r="AA253" s="124" t="s">
        <v>527</v>
      </c>
      <c r="AB253" s="124" t="s">
        <v>522</v>
      </c>
      <c r="AC253" s="221" t="s">
        <v>2</v>
      </c>
    </row>
    <row r="254" spans="1:31" s="222" customFormat="1" hidden="1">
      <c r="A254" s="204">
        <v>0</v>
      </c>
      <c r="B254" s="37" t="s">
        <v>13</v>
      </c>
      <c r="C254" s="139" t="s">
        <v>540</v>
      </c>
      <c r="D254" s="183">
        <f t="shared" si="54"/>
        <v>0</v>
      </c>
      <c r="E254" s="184">
        <f t="shared" si="55"/>
        <v>0</v>
      </c>
      <c r="F254" s="210"/>
      <c r="G254" s="39"/>
      <c r="H254" s="206" t="s">
        <v>541</v>
      </c>
      <c r="I254" s="207" t="s">
        <v>542</v>
      </c>
      <c r="J254" s="207" t="s">
        <v>543</v>
      </c>
      <c r="K254" s="207" t="s">
        <v>544</v>
      </c>
      <c r="L254" s="140"/>
      <c r="M254" s="210" t="s">
        <v>523</v>
      </c>
      <c r="N254" s="211">
        <v>163</v>
      </c>
      <c r="O254" s="226">
        <v>131</v>
      </c>
      <c r="P254" s="213">
        <v>50</v>
      </c>
      <c r="Q254" s="214"/>
      <c r="R254" s="215">
        <f t="shared" si="56"/>
        <v>0</v>
      </c>
      <c r="S254" s="109" t="s">
        <v>1189</v>
      </c>
      <c r="T254" s="110">
        <f t="shared" si="58"/>
        <v>0</v>
      </c>
      <c r="U254" s="180">
        <f t="shared" si="57"/>
        <v>0</v>
      </c>
      <c r="V254" s="206"/>
      <c r="W254" s="206"/>
      <c r="X254" s="219"/>
      <c r="Y254" s="123">
        <v>8</v>
      </c>
      <c r="Z254" s="124" t="s">
        <v>542</v>
      </c>
      <c r="AA254" s="124" t="s">
        <v>543</v>
      </c>
      <c r="AB254" s="124" t="s">
        <v>544</v>
      </c>
      <c r="AC254" s="221" t="s">
        <v>2</v>
      </c>
    </row>
    <row r="255" spans="1:31" s="222" customFormat="1" hidden="1">
      <c r="A255" s="204">
        <v>0</v>
      </c>
      <c r="B255" s="37" t="s">
        <v>13</v>
      </c>
      <c r="C255" s="139" t="s">
        <v>553</v>
      </c>
      <c r="D255" s="183">
        <f t="shared" si="54"/>
        <v>0</v>
      </c>
      <c r="E255" s="184">
        <f t="shared" si="55"/>
        <v>0</v>
      </c>
      <c r="F255" s="210"/>
      <c r="G255" s="39"/>
      <c r="H255" s="206" t="s">
        <v>486</v>
      </c>
      <c r="I255" s="207" t="s">
        <v>554</v>
      </c>
      <c r="J255" s="207" t="s">
        <v>555</v>
      </c>
      <c r="K255" s="207" t="s">
        <v>489</v>
      </c>
      <c r="L255" s="140"/>
      <c r="M255" s="210" t="s">
        <v>38</v>
      </c>
      <c r="N255" s="211">
        <v>243</v>
      </c>
      <c r="O255" s="226">
        <v>213</v>
      </c>
      <c r="P255" s="213">
        <v>10</v>
      </c>
      <c r="Q255" s="214"/>
      <c r="R255" s="215">
        <f t="shared" si="56"/>
        <v>0</v>
      </c>
      <c r="S255" s="109" t="s">
        <v>1189</v>
      </c>
      <c r="T255" s="110">
        <f t="shared" si="58"/>
        <v>0</v>
      </c>
      <c r="U255" s="180">
        <f t="shared" si="57"/>
        <v>0</v>
      </c>
      <c r="V255" s="206"/>
      <c r="W255" s="206"/>
      <c r="X255" s="219"/>
      <c r="Y255" s="123">
        <v>8</v>
      </c>
      <c r="Z255" s="124" t="s">
        <v>554</v>
      </c>
      <c r="AA255" s="124" t="s">
        <v>555</v>
      </c>
      <c r="AB255" s="124" t="s">
        <v>489</v>
      </c>
      <c r="AC255" s="221" t="s">
        <v>2</v>
      </c>
    </row>
    <row r="256" spans="1:31" s="222" customFormat="1" hidden="1">
      <c r="A256" s="204">
        <v>0</v>
      </c>
      <c r="B256" s="37" t="s">
        <v>13</v>
      </c>
      <c r="C256" s="139" t="s">
        <v>556</v>
      </c>
      <c r="D256" s="183">
        <f t="shared" si="54"/>
        <v>0</v>
      </c>
      <c r="E256" s="184">
        <f t="shared" si="55"/>
        <v>0</v>
      </c>
      <c r="F256" s="210"/>
      <c r="G256" s="39"/>
      <c r="H256" s="206" t="s">
        <v>486</v>
      </c>
      <c r="I256" s="207" t="s">
        <v>554</v>
      </c>
      <c r="J256" s="207" t="s">
        <v>557</v>
      </c>
      <c r="K256" s="207" t="s">
        <v>489</v>
      </c>
      <c r="L256" s="140"/>
      <c r="M256" s="210" t="s">
        <v>38</v>
      </c>
      <c r="N256" s="211">
        <v>243</v>
      </c>
      <c r="O256" s="226">
        <v>213</v>
      </c>
      <c r="P256" s="213">
        <v>10</v>
      </c>
      <c r="Q256" s="214"/>
      <c r="R256" s="215">
        <f t="shared" si="56"/>
        <v>0</v>
      </c>
      <c r="S256" s="109" t="s">
        <v>1189</v>
      </c>
      <c r="T256" s="110">
        <f t="shared" si="58"/>
        <v>0</v>
      </c>
      <c r="U256" s="180">
        <f t="shared" si="57"/>
        <v>0</v>
      </c>
      <c r="V256" s="206"/>
      <c r="W256" s="206"/>
      <c r="X256" s="219"/>
      <c r="Y256" s="123">
        <v>8</v>
      </c>
      <c r="Z256" s="124" t="s">
        <v>554</v>
      </c>
      <c r="AA256" s="124" t="s">
        <v>557</v>
      </c>
      <c r="AB256" s="124" t="s">
        <v>489</v>
      </c>
      <c r="AC256" s="221" t="s">
        <v>2</v>
      </c>
    </row>
    <row r="257" spans="1:29" s="222" customFormat="1" hidden="1">
      <c r="A257" s="204">
        <v>0</v>
      </c>
      <c r="B257" s="37" t="s">
        <v>13</v>
      </c>
      <c r="C257" s="139" t="s">
        <v>560</v>
      </c>
      <c r="D257" s="183">
        <f t="shared" si="54"/>
        <v>0</v>
      </c>
      <c r="E257" s="184">
        <f t="shared" si="55"/>
        <v>0</v>
      </c>
      <c r="F257" s="210"/>
      <c r="G257" s="39"/>
      <c r="H257" s="206" t="s">
        <v>486</v>
      </c>
      <c r="I257" s="207" t="s">
        <v>554</v>
      </c>
      <c r="J257" s="207" t="s">
        <v>561</v>
      </c>
      <c r="K257" s="207" t="s">
        <v>489</v>
      </c>
      <c r="L257" s="140"/>
      <c r="M257" s="210" t="s">
        <v>38</v>
      </c>
      <c r="N257" s="211">
        <v>243</v>
      </c>
      <c r="O257" s="226">
        <v>213</v>
      </c>
      <c r="P257" s="213">
        <v>10</v>
      </c>
      <c r="Q257" s="214"/>
      <c r="R257" s="215">
        <f t="shared" si="56"/>
        <v>0</v>
      </c>
      <c r="S257" s="109" t="s">
        <v>1189</v>
      </c>
      <c r="T257" s="110">
        <f t="shared" si="58"/>
        <v>0</v>
      </c>
      <c r="U257" s="180">
        <f t="shared" si="57"/>
        <v>0</v>
      </c>
      <c r="V257" s="206"/>
      <c r="W257" s="206"/>
      <c r="X257" s="219"/>
      <c r="Y257" s="123">
        <v>8</v>
      </c>
      <c r="Z257" s="124" t="s">
        <v>554</v>
      </c>
      <c r="AA257" s="124" t="s">
        <v>561</v>
      </c>
      <c r="AB257" s="124" t="s">
        <v>489</v>
      </c>
      <c r="AC257" s="221" t="s">
        <v>2</v>
      </c>
    </row>
    <row r="258" spans="1:29" s="222" customFormat="1" hidden="1">
      <c r="A258" s="204">
        <v>0</v>
      </c>
      <c r="B258" s="37" t="s">
        <v>13</v>
      </c>
      <c r="C258" s="139" t="s">
        <v>562</v>
      </c>
      <c r="D258" s="183">
        <f t="shared" si="54"/>
        <v>0</v>
      </c>
      <c r="E258" s="184">
        <f t="shared" si="55"/>
        <v>0</v>
      </c>
      <c r="F258" s="210"/>
      <c r="G258" s="39"/>
      <c r="H258" s="206" t="s">
        <v>486</v>
      </c>
      <c r="I258" s="207" t="s">
        <v>554</v>
      </c>
      <c r="J258" s="207" t="s">
        <v>563</v>
      </c>
      <c r="K258" s="207" t="s">
        <v>489</v>
      </c>
      <c r="L258" s="140"/>
      <c r="M258" s="210" t="s">
        <v>38</v>
      </c>
      <c r="N258" s="211">
        <v>243</v>
      </c>
      <c r="O258" s="226">
        <v>213</v>
      </c>
      <c r="P258" s="213">
        <v>10</v>
      </c>
      <c r="Q258" s="214"/>
      <c r="R258" s="215">
        <f t="shared" si="56"/>
        <v>0</v>
      </c>
      <c r="S258" s="109" t="s">
        <v>1189</v>
      </c>
      <c r="T258" s="110">
        <f t="shared" si="58"/>
        <v>0</v>
      </c>
      <c r="U258" s="180">
        <f t="shared" si="57"/>
        <v>0</v>
      </c>
      <c r="V258" s="206"/>
      <c r="W258" s="206"/>
      <c r="X258" s="219"/>
      <c r="Y258" s="123">
        <v>8</v>
      </c>
      <c r="Z258" s="124" t="s">
        <v>554</v>
      </c>
      <c r="AA258" s="124" t="s">
        <v>563</v>
      </c>
      <c r="AB258" s="124" t="s">
        <v>489</v>
      </c>
      <c r="AC258" s="221" t="s">
        <v>2</v>
      </c>
    </row>
    <row r="259" spans="1:29" s="222" customFormat="1" hidden="1">
      <c r="A259" s="204">
        <v>0</v>
      </c>
      <c r="B259" s="37" t="s">
        <v>13</v>
      </c>
      <c r="C259" s="139" t="s">
        <v>579</v>
      </c>
      <c r="D259" s="183">
        <f t="shared" si="54"/>
        <v>0</v>
      </c>
      <c r="E259" s="184">
        <f t="shared" si="55"/>
        <v>0</v>
      </c>
      <c r="F259" s="210"/>
      <c r="G259" s="39"/>
      <c r="H259" s="206" t="s">
        <v>486</v>
      </c>
      <c r="I259" s="207" t="s">
        <v>580</v>
      </c>
      <c r="J259" s="207" t="s">
        <v>581</v>
      </c>
      <c r="K259" s="207" t="s">
        <v>489</v>
      </c>
      <c r="L259" s="140"/>
      <c r="M259" s="210" t="s">
        <v>38</v>
      </c>
      <c r="N259" s="211">
        <v>243</v>
      </c>
      <c r="O259" s="226">
        <v>213</v>
      </c>
      <c r="P259" s="213">
        <v>10</v>
      </c>
      <c r="Q259" s="214"/>
      <c r="R259" s="215">
        <f t="shared" si="56"/>
        <v>0</v>
      </c>
      <c r="S259" s="109" t="s">
        <v>1189</v>
      </c>
      <c r="T259" s="110">
        <f t="shared" si="58"/>
        <v>0</v>
      </c>
      <c r="U259" s="180">
        <f t="shared" si="57"/>
        <v>0</v>
      </c>
      <c r="V259" s="206"/>
      <c r="W259" s="206"/>
      <c r="X259" s="219"/>
      <c r="Y259" s="123">
        <v>8</v>
      </c>
      <c r="Z259" s="124" t="s">
        <v>580</v>
      </c>
      <c r="AA259" s="124" t="s">
        <v>581</v>
      </c>
      <c r="AB259" s="124" t="s">
        <v>489</v>
      </c>
      <c r="AC259" s="221" t="s">
        <v>2</v>
      </c>
    </row>
    <row r="260" spans="1:29" s="222" customFormat="1" hidden="1">
      <c r="A260" s="204">
        <v>0</v>
      </c>
      <c r="B260" s="139" t="s">
        <v>13</v>
      </c>
      <c r="C260" s="139" t="s">
        <v>582</v>
      </c>
      <c r="D260" s="183">
        <f t="shared" si="54"/>
        <v>0</v>
      </c>
      <c r="E260" s="184">
        <f t="shared" si="55"/>
        <v>0</v>
      </c>
      <c r="F260" s="210"/>
      <c r="G260" s="140"/>
      <c r="H260" s="206" t="s">
        <v>486</v>
      </c>
      <c r="I260" s="207" t="s">
        <v>580</v>
      </c>
      <c r="J260" s="207" t="s">
        <v>583</v>
      </c>
      <c r="K260" s="207" t="s">
        <v>489</v>
      </c>
      <c r="L260" s="140"/>
      <c r="M260" s="210" t="s">
        <v>38</v>
      </c>
      <c r="N260" s="211">
        <v>243</v>
      </c>
      <c r="O260" s="226">
        <v>213</v>
      </c>
      <c r="P260" s="213">
        <v>10</v>
      </c>
      <c r="Q260" s="214"/>
      <c r="R260" s="215">
        <f t="shared" si="56"/>
        <v>0</v>
      </c>
      <c r="S260" s="109" t="s">
        <v>1189</v>
      </c>
      <c r="T260" s="110">
        <f t="shared" si="58"/>
        <v>0</v>
      </c>
      <c r="U260" s="180">
        <f t="shared" si="57"/>
        <v>0</v>
      </c>
      <c r="V260" s="206"/>
      <c r="W260" s="206"/>
      <c r="X260" s="219"/>
      <c r="Y260" s="123">
        <v>8</v>
      </c>
      <c r="Z260" s="124" t="s">
        <v>580</v>
      </c>
      <c r="AA260" s="124" t="s">
        <v>583</v>
      </c>
      <c r="AB260" s="124" t="s">
        <v>489</v>
      </c>
      <c r="AC260" s="221" t="s">
        <v>2</v>
      </c>
    </row>
    <row r="261" spans="1:29" s="222" customFormat="1" hidden="1">
      <c r="A261" s="204">
        <v>0</v>
      </c>
      <c r="B261" s="37" t="s">
        <v>13</v>
      </c>
      <c r="C261" s="139" t="s">
        <v>584</v>
      </c>
      <c r="D261" s="183">
        <f t="shared" si="54"/>
        <v>0</v>
      </c>
      <c r="E261" s="184">
        <f t="shared" si="55"/>
        <v>0</v>
      </c>
      <c r="F261" s="210"/>
      <c r="G261" s="39"/>
      <c r="H261" s="206" t="s">
        <v>486</v>
      </c>
      <c r="I261" s="207" t="s">
        <v>580</v>
      </c>
      <c r="J261" s="207" t="s">
        <v>585</v>
      </c>
      <c r="K261" s="207" t="s">
        <v>489</v>
      </c>
      <c r="L261" s="140"/>
      <c r="M261" s="210" t="s">
        <v>38</v>
      </c>
      <c r="N261" s="211">
        <v>243</v>
      </c>
      <c r="O261" s="226">
        <v>213</v>
      </c>
      <c r="P261" s="213">
        <v>10</v>
      </c>
      <c r="Q261" s="214"/>
      <c r="R261" s="215">
        <f t="shared" si="56"/>
        <v>0</v>
      </c>
      <c r="S261" s="109" t="s">
        <v>1189</v>
      </c>
      <c r="T261" s="110">
        <f t="shared" si="58"/>
        <v>0</v>
      </c>
      <c r="U261" s="180">
        <f t="shared" si="57"/>
        <v>0</v>
      </c>
      <c r="V261" s="206"/>
      <c r="W261" s="206"/>
      <c r="X261" s="219"/>
      <c r="Y261" s="123">
        <v>8</v>
      </c>
      <c r="Z261" s="124" t="s">
        <v>580</v>
      </c>
      <c r="AA261" s="124" t="s">
        <v>585</v>
      </c>
      <c r="AB261" s="124" t="s">
        <v>489</v>
      </c>
      <c r="AC261" s="221" t="s">
        <v>2</v>
      </c>
    </row>
    <row r="262" spans="1:29" s="222" customFormat="1" hidden="1">
      <c r="A262" s="204">
        <v>0</v>
      </c>
      <c r="B262" s="37" t="s">
        <v>13</v>
      </c>
      <c r="C262" s="139" t="s">
        <v>586</v>
      </c>
      <c r="D262" s="183">
        <f t="shared" si="54"/>
        <v>0</v>
      </c>
      <c r="E262" s="184">
        <f t="shared" si="55"/>
        <v>0</v>
      </c>
      <c r="F262" s="210"/>
      <c r="G262" s="39"/>
      <c r="H262" s="206" t="s">
        <v>587</v>
      </c>
      <c r="I262" s="207" t="s">
        <v>588</v>
      </c>
      <c r="J262" s="207" t="s">
        <v>589</v>
      </c>
      <c r="K262" s="207" t="s">
        <v>489</v>
      </c>
      <c r="L262" s="140"/>
      <c r="M262" s="210" t="s">
        <v>38</v>
      </c>
      <c r="N262" s="211">
        <v>243</v>
      </c>
      <c r="O262" s="226">
        <v>213</v>
      </c>
      <c r="P262" s="213">
        <v>10</v>
      </c>
      <c r="Q262" s="214"/>
      <c r="R262" s="215">
        <f t="shared" si="56"/>
        <v>0</v>
      </c>
      <c r="S262" s="109" t="s">
        <v>1189</v>
      </c>
      <c r="T262" s="110">
        <f t="shared" si="58"/>
        <v>0</v>
      </c>
      <c r="U262" s="180">
        <f t="shared" si="57"/>
        <v>0</v>
      </c>
      <c r="V262" s="206"/>
      <c r="W262" s="206"/>
      <c r="X262" s="219"/>
      <c r="Y262" s="123">
        <v>8</v>
      </c>
      <c r="Z262" s="124" t="s">
        <v>588</v>
      </c>
      <c r="AA262" s="124" t="s">
        <v>589</v>
      </c>
      <c r="AB262" s="124" t="s">
        <v>489</v>
      </c>
      <c r="AC262" s="221" t="s">
        <v>2</v>
      </c>
    </row>
    <row r="263" spans="1:29" s="222" customFormat="1" ht="13.3" hidden="1" customHeight="1">
      <c r="A263" s="204">
        <v>0</v>
      </c>
      <c r="B263" s="37" t="s">
        <v>13</v>
      </c>
      <c r="C263" s="139" t="s">
        <v>1343</v>
      </c>
      <c r="D263" s="183">
        <f t="shared" ref="D263:D264" si="59">Q263</f>
        <v>0</v>
      </c>
      <c r="E263" s="184">
        <f t="shared" ref="E263:E264" si="60">R263</f>
        <v>0</v>
      </c>
      <c r="F263" s="210"/>
      <c r="G263" s="39"/>
      <c r="H263" s="206" t="s">
        <v>486</v>
      </c>
      <c r="I263" s="206" t="s">
        <v>487</v>
      </c>
      <c r="J263" s="206" t="s">
        <v>1341</v>
      </c>
      <c r="K263" s="206" t="s">
        <v>489</v>
      </c>
      <c r="L263" s="140"/>
      <c r="M263" s="210" t="s">
        <v>38</v>
      </c>
      <c r="N263" s="224">
        <v>268</v>
      </c>
      <c r="O263" s="226"/>
      <c r="P263" s="227">
        <v>10</v>
      </c>
      <c r="Q263" s="214"/>
      <c r="R263" s="215">
        <f t="shared" ref="R263:R264" si="61">IF(O263&lt;&gt;"",Q263*O263,N263*Q263)</f>
        <v>0</v>
      </c>
      <c r="S263" s="109" t="s">
        <v>1189</v>
      </c>
      <c r="T263" s="110">
        <f t="shared" ref="T263:T264" si="62">Q263/200</f>
        <v>0</v>
      </c>
      <c r="U263" s="180">
        <f t="shared" ref="U263:U264" si="63">IF(SUM($R$21:$R$5051)&gt;=100000,IF(O263&lt;&gt;"",R263,R263*0.95),R263)</f>
        <v>0</v>
      </c>
      <c r="V263" s="206"/>
      <c r="W263" s="206"/>
      <c r="X263" s="219"/>
      <c r="Y263" s="123">
        <v>8</v>
      </c>
      <c r="Z263" s="124" t="s">
        <v>487</v>
      </c>
      <c r="AA263" s="124" t="s">
        <v>1341</v>
      </c>
      <c r="AB263" s="124" t="s">
        <v>489</v>
      </c>
      <c r="AC263" s="221" t="s">
        <v>2</v>
      </c>
    </row>
    <row r="264" spans="1:29" s="222" customFormat="1" hidden="1">
      <c r="A264" s="204">
        <v>0</v>
      </c>
      <c r="B264" s="37" t="s">
        <v>13</v>
      </c>
      <c r="C264" s="139" t="s">
        <v>1344</v>
      </c>
      <c r="D264" s="183">
        <f t="shared" si="59"/>
        <v>0</v>
      </c>
      <c r="E264" s="184">
        <f t="shared" si="60"/>
        <v>0</v>
      </c>
      <c r="F264" s="210"/>
      <c r="G264" s="39"/>
      <c r="H264" s="206" t="s">
        <v>486</v>
      </c>
      <c r="I264" s="206" t="s">
        <v>487</v>
      </c>
      <c r="J264" s="206" t="s">
        <v>1342</v>
      </c>
      <c r="K264" s="206" t="s">
        <v>489</v>
      </c>
      <c r="L264" s="140"/>
      <c r="M264" s="210" t="s">
        <v>38</v>
      </c>
      <c r="N264" s="224">
        <v>268</v>
      </c>
      <c r="O264" s="226"/>
      <c r="P264" s="213">
        <v>10</v>
      </c>
      <c r="Q264" s="214"/>
      <c r="R264" s="215">
        <f t="shared" si="61"/>
        <v>0</v>
      </c>
      <c r="S264" s="109" t="s">
        <v>1189</v>
      </c>
      <c r="T264" s="110">
        <f t="shared" si="62"/>
        <v>0</v>
      </c>
      <c r="U264" s="180">
        <f t="shared" si="63"/>
        <v>0</v>
      </c>
      <c r="V264" s="206"/>
      <c r="W264" s="206"/>
      <c r="X264" s="219"/>
      <c r="Y264" s="123">
        <v>8</v>
      </c>
      <c r="Z264" s="124" t="s">
        <v>487</v>
      </c>
      <c r="AA264" s="124" t="s">
        <v>1342</v>
      </c>
      <c r="AB264" s="124" t="s">
        <v>489</v>
      </c>
      <c r="AC264" s="221" t="s">
        <v>2</v>
      </c>
    </row>
    <row r="265" spans="1:29" s="127" customFormat="1" ht="13.3" customHeight="1">
      <c r="A265" s="3">
        <v>10</v>
      </c>
      <c r="B265" s="37" t="s">
        <v>13</v>
      </c>
      <c r="C265" s="37" t="s">
        <v>485</v>
      </c>
      <c r="D265" s="187">
        <f t="shared" si="54"/>
        <v>0</v>
      </c>
      <c r="E265" s="188">
        <f t="shared" si="55"/>
        <v>0</v>
      </c>
      <c r="F265" s="132"/>
      <c r="G265" s="39"/>
      <c r="H265" s="37" t="s">
        <v>486</v>
      </c>
      <c r="I265" s="37" t="s">
        <v>487</v>
      </c>
      <c r="J265" s="37" t="s">
        <v>488</v>
      </c>
      <c r="K265" s="37" t="s">
        <v>489</v>
      </c>
      <c r="L265" s="140"/>
      <c r="M265" s="39" t="s">
        <v>38</v>
      </c>
      <c r="N265" s="101">
        <v>268</v>
      </c>
      <c r="O265" s="200"/>
      <c r="P265" s="172">
        <v>10</v>
      </c>
      <c r="Q265" s="41"/>
      <c r="R265" s="180">
        <f t="shared" si="56"/>
        <v>0</v>
      </c>
      <c r="S265" s="109" t="s">
        <v>1189</v>
      </c>
      <c r="T265" s="110">
        <f t="shared" si="58"/>
        <v>0</v>
      </c>
      <c r="U265" s="180">
        <f t="shared" si="57"/>
        <v>0</v>
      </c>
      <c r="V265" s="37"/>
      <c r="W265" s="37"/>
      <c r="X265" s="108"/>
      <c r="Y265" s="123">
        <v>8</v>
      </c>
      <c r="Z265" s="124" t="s">
        <v>487</v>
      </c>
      <c r="AA265" s="124" t="s">
        <v>488</v>
      </c>
      <c r="AB265" s="124" t="s">
        <v>489</v>
      </c>
      <c r="AC265" s="128" t="s">
        <v>2</v>
      </c>
    </row>
    <row r="266" spans="1:29" s="222" customFormat="1" hidden="1">
      <c r="A266" s="204">
        <v>0</v>
      </c>
      <c r="B266" s="37" t="s">
        <v>13</v>
      </c>
      <c r="C266" s="139" t="s">
        <v>490</v>
      </c>
      <c r="D266" s="183">
        <f t="shared" si="54"/>
        <v>0</v>
      </c>
      <c r="E266" s="184">
        <f t="shared" si="55"/>
        <v>0</v>
      </c>
      <c r="F266" s="210"/>
      <c r="G266" s="39"/>
      <c r="H266" s="206" t="s">
        <v>486</v>
      </c>
      <c r="I266" s="206" t="s">
        <v>487</v>
      </c>
      <c r="J266" s="206" t="s">
        <v>491</v>
      </c>
      <c r="K266" s="206" t="s">
        <v>489</v>
      </c>
      <c r="L266" s="140"/>
      <c r="M266" s="210" t="s">
        <v>38</v>
      </c>
      <c r="N266" s="224">
        <v>268</v>
      </c>
      <c r="O266" s="226"/>
      <c r="P266" s="213">
        <v>10</v>
      </c>
      <c r="Q266" s="214"/>
      <c r="R266" s="215">
        <f t="shared" si="56"/>
        <v>0</v>
      </c>
      <c r="S266" s="109" t="s">
        <v>1189</v>
      </c>
      <c r="T266" s="110">
        <f t="shared" si="58"/>
        <v>0</v>
      </c>
      <c r="U266" s="180">
        <f t="shared" si="57"/>
        <v>0</v>
      </c>
      <c r="V266" s="206"/>
      <c r="W266" s="206"/>
      <c r="X266" s="219"/>
      <c r="Y266" s="123">
        <v>8</v>
      </c>
      <c r="Z266" s="124" t="s">
        <v>487</v>
      </c>
      <c r="AA266" s="124" t="s">
        <v>491</v>
      </c>
      <c r="AB266" s="124" t="s">
        <v>489</v>
      </c>
      <c r="AC266" s="221" t="s">
        <v>2</v>
      </c>
    </row>
    <row r="267" spans="1:29" s="222" customFormat="1" hidden="1">
      <c r="A267" s="204">
        <v>0</v>
      </c>
      <c r="B267" s="37" t="s">
        <v>13</v>
      </c>
      <c r="C267" s="139" t="s">
        <v>492</v>
      </c>
      <c r="D267" s="183">
        <f t="shared" si="54"/>
        <v>0</v>
      </c>
      <c r="E267" s="184">
        <f t="shared" si="55"/>
        <v>0</v>
      </c>
      <c r="F267" s="210"/>
      <c r="G267" s="96"/>
      <c r="H267" s="206" t="s">
        <v>486</v>
      </c>
      <c r="I267" s="206" t="s">
        <v>487</v>
      </c>
      <c r="J267" s="206" t="s">
        <v>493</v>
      </c>
      <c r="K267" s="206" t="s">
        <v>489</v>
      </c>
      <c r="L267" s="140"/>
      <c r="M267" s="210" t="s">
        <v>38</v>
      </c>
      <c r="N267" s="224">
        <v>268</v>
      </c>
      <c r="O267" s="225"/>
      <c r="P267" s="213">
        <v>10</v>
      </c>
      <c r="Q267" s="214"/>
      <c r="R267" s="215">
        <f t="shared" si="56"/>
        <v>0</v>
      </c>
      <c r="S267" s="109" t="s">
        <v>1189</v>
      </c>
      <c r="T267" s="110">
        <f t="shared" si="58"/>
        <v>0</v>
      </c>
      <c r="U267" s="180">
        <f t="shared" si="57"/>
        <v>0</v>
      </c>
      <c r="V267" s="206"/>
      <c r="W267" s="206"/>
      <c r="X267" s="219"/>
      <c r="Y267" s="123">
        <v>8</v>
      </c>
      <c r="Z267" s="124" t="s">
        <v>487</v>
      </c>
      <c r="AA267" s="124" t="s">
        <v>493</v>
      </c>
      <c r="AB267" s="124" t="s">
        <v>489</v>
      </c>
      <c r="AC267" s="221" t="s">
        <v>2</v>
      </c>
    </row>
    <row r="268" spans="1:29" s="222" customFormat="1" hidden="1">
      <c r="A268" s="204">
        <v>0</v>
      </c>
      <c r="B268" s="37" t="s">
        <v>13</v>
      </c>
      <c r="C268" s="139" t="s">
        <v>494</v>
      </c>
      <c r="D268" s="183">
        <f t="shared" si="54"/>
        <v>0</v>
      </c>
      <c r="E268" s="184">
        <f t="shared" si="55"/>
        <v>0</v>
      </c>
      <c r="F268" s="210"/>
      <c r="G268" s="39"/>
      <c r="H268" s="206" t="s">
        <v>486</v>
      </c>
      <c r="I268" s="206" t="s">
        <v>495</v>
      </c>
      <c r="J268" s="206" t="s">
        <v>496</v>
      </c>
      <c r="K268" s="206" t="s">
        <v>489</v>
      </c>
      <c r="L268" s="140"/>
      <c r="M268" s="210" t="s">
        <v>38</v>
      </c>
      <c r="N268" s="224">
        <v>268</v>
      </c>
      <c r="O268" s="225"/>
      <c r="P268" s="213">
        <v>10</v>
      </c>
      <c r="Q268" s="214"/>
      <c r="R268" s="215">
        <f t="shared" si="56"/>
        <v>0</v>
      </c>
      <c r="S268" s="109" t="s">
        <v>1189</v>
      </c>
      <c r="T268" s="110">
        <f t="shared" si="58"/>
        <v>0</v>
      </c>
      <c r="U268" s="180">
        <f t="shared" si="57"/>
        <v>0</v>
      </c>
      <c r="V268" s="206"/>
      <c r="W268" s="206"/>
      <c r="X268" s="219"/>
      <c r="Y268" s="123">
        <v>8</v>
      </c>
      <c r="Z268" s="124" t="s">
        <v>495</v>
      </c>
      <c r="AA268" s="124" t="s">
        <v>496</v>
      </c>
      <c r="AB268" s="124" t="s">
        <v>489</v>
      </c>
      <c r="AC268" s="221" t="s">
        <v>2</v>
      </c>
    </row>
    <row r="269" spans="1:29" s="222" customFormat="1" hidden="1">
      <c r="A269" s="204">
        <v>0</v>
      </c>
      <c r="B269" s="37" t="s">
        <v>13</v>
      </c>
      <c r="C269" s="139" t="s">
        <v>497</v>
      </c>
      <c r="D269" s="183">
        <f t="shared" si="54"/>
        <v>0</v>
      </c>
      <c r="E269" s="184">
        <f t="shared" si="55"/>
        <v>0</v>
      </c>
      <c r="F269" s="210"/>
      <c r="G269" s="39"/>
      <c r="H269" s="206" t="s">
        <v>486</v>
      </c>
      <c r="I269" s="206" t="s">
        <v>498</v>
      </c>
      <c r="J269" s="206" t="s">
        <v>499</v>
      </c>
      <c r="K269" s="206" t="s">
        <v>489</v>
      </c>
      <c r="L269" s="140"/>
      <c r="M269" s="210" t="s">
        <v>38</v>
      </c>
      <c r="N269" s="224">
        <v>268</v>
      </c>
      <c r="O269" s="225"/>
      <c r="P269" s="213">
        <v>10</v>
      </c>
      <c r="Q269" s="214"/>
      <c r="R269" s="215">
        <f t="shared" si="56"/>
        <v>0</v>
      </c>
      <c r="S269" s="109" t="s">
        <v>1189</v>
      </c>
      <c r="T269" s="110">
        <f t="shared" si="58"/>
        <v>0</v>
      </c>
      <c r="U269" s="180">
        <f t="shared" si="57"/>
        <v>0</v>
      </c>
      <c r="V269" s="206"/>
      <c r="W269" s="206"/>
      <c r="X269" s="219"/>
      <c r="Y269" s="123">
        <v>8</v>
      </c>
      <c r="Z269" s="124" t="s">
        <v>498</v>
      </c>
      <c r="AA269" s="124" t="s">
        <v>499</v>
      </c>
      <c r="AB269" s="124" t="s">
        <v>489</v>
      </c>
      <c r="AC269" s="221" t="s">
        <v>2</v>
      </c>
    </row>
    <row r="270" spans="1:29" s="222" customFormat="1" hidden="1">
      <c r="A270" s="204">
        <v>0</v>
      </c>
      <c r="B270" s="37" t="s">
        <v>13</v>
      </c>
      <c r="C270" s="139" t="s">
        <v>1160</v>
      </c>
      <c r="D270" s="183">
        <f t="shared" si="54"/>
        <v>0</v>
      </c>
      <c r="E270" s="184">
        <f t="shared" si="55"/>
        <v>0</v>
      </c>
      <c r="F270" s="210"/>
      <c r="G270" s="39"/>
      <c r="H270" s="206" t="s">
        <v>1182</v>
      </c>
      <c r="I270" s="206" t="s">
        <v>1183</v>
      </c>
      <c r="J270" s="206" t="s">
        <v>1171</v>
      </c>
      <c r="K270" s="206" t="s">
        <v>489</v>
      </c>
      <c r="L270" s="140"/>
      <c r="M270" s="210" t="s">
        <v>38</v>
      </c>
      <c r="N270" s="224">
        <v>139</v>
      </c>
      <c r="O270" s="225"/>
      <c r="P270" s="213">
        <v>10</v>
      </c>
      <c r="Q270" s="214"/>
      <c r="R270" s="215">
        <f t="shared" si="56"/>
        <v>0</v>
      </c>
      <c r="S270" s="109" t="s">
        <v>1189</v>
      </c>
      <c r="T270" s="110">
        <f t="shared" si="58"/>
        <v>0</v>
      </c>
      <c r="U270" s="180">
        <f t="shared" si="57"/>
        <v>0</v>
      </c>
      <c r="V270" s="206"/>
      <c r="W270" s="206"/>
      <c r="X270" s="219"/>
      <c r="Y270" s="123">
        <v>8</v>
      </c>
      <c r="Z270" s="124" t="s">
        <v>1183</v>
      </c>
      <c r="AA270" s="124" t="s">
        <v>1171</v>
      </c>
      <c r="AB270" s="124" t="s">
        <v>489</v>
      </c>
      <c r="AC270" s="221" t="s">
        <v>2</v>
      </c>
    </row>
    <row r="271" spans="1:29" s="222" customFormat="1" hidden="1">
      <c r="A271" s="204">
        <v>0</v>
      </c>
      <c r="B271" s="37" t="s">
        <v>13</v>
      </c>
      <c r="C271" s="139" t="s">
        <v>500</v>
      </c>
      <c r="D271" s="183">
        <f t="shared" si="54"/>
        <v>0</v>
      </c>
      <c r="E271" s="184">
        <f t="shared" si="55"/>
        <v>0</v>
      </c>
      <c r="F271" s="210"/>
      <c r="G271" s="39"/>
      <c r="H271" s="206" t="s">
        <v>501</v>
      </c>
      <c r="I271" s="206" t="s">
        <v>502</v>
      </c>
      <c r="J271" s="206" t="s">
        <v>503</v>
      </c>
      <c r="K271" s="206" t="s">
        <v>489</v>
      </c>
      <c r="L271" s="140"/>
      <c r="M271" s="210" t="s">
        <v>38</v>
      </c>
      <c r="N271" s="224">
        <v>268</v>
      </c>
      <c r="O271" s="225"/>
      <c r="P271" s="213">
        <v>10</v>
      </c>
      <c r="Q271" s="214"/>
      <c r="R271" s="215">
        <f t="shared" si="56"/>
        <v>0</v>
      </c>
      <c r="S271" s="109" t="s">
        <v>1189</v>
      </c>
      <c r="T271" s="110">
        <f t="shared" si="58"/>
        <v>0</v>
      </c>
      <c r="U271" s="180">
        <f t="shared" si="57"/>
        <v>0</v>
      </c>
      <c r="V271" s="206"/>
      <c r="W271" s="206"/>
      <c r="X271" s="219"/>
      <c r="Y271" s="123">
        <v>8</v>
      </c>
      <c r="Z271" s="124" t="s">
        <v>502</v>
      </c>
      <c r="AA271" s="124" t="s">
        <v>503</v>
      </c>
      <c r="AB271" s="124" t="s">
        <v>489</v>
      </c>
      <c r="AC271" s="221" t="s">
        <v>2</v>
      </c>
    </row>
    <row r="272" spans="1:29" s="222" customFormat="1" hidden="1">
      <c r="A272" s="204">
        <v>0</v>
      </c>
      <c r="B272" s="37" t="s">
        <v>13</v>
      </c>
      <c r="C272" s="139" t="s">
        <v>504</v>
      </c>
      <c r="D272" s="183">
        <f t="shared" si="54"/>
        <v>0</v>
      </c>
      <c r="E272" s="184">
        <f t="shared" si="55"/>
        <v>0</v>
      </c>
      <c r="F272" s="210"/>
      <c r="G272" s="39"/>
      <c r="H272" s="206" t="s">
        <v>501</v>
      </c>
      <c r="I272" s="206" t="s">
        <v>502</v>
      </c>
      <c r="J272" s="206" t="s">
        <v>505</v>
      </c>
      <c r="K272" s="206" t="s">
        <v>489</v>
      </c>
      <c r="L272" s="140"/>
      <c r="M272" s="210" t="s">
        <v>38</v>
      </c>
      <c r="N272" s="224">
        <v>268</v>
      </c>
      <c r="O272" s="225"/>
      <c r="P272" s="213">
        <v>10</v>
      </c>
      <c r="Q272" s="214"/>
      <c r="R272" s="215">
        <f t="shared" si="56"/>
        <v>0</v>
      </c>
      <c r="S272" s="109" t="s">
        <v>1189</v>
      </c>
      <c r="T272" s="110">
        <f t="shared" si="58"/>
        <v>0</v>
      </c>
      <c r="U272" s="180">
        <f t="shared" si="57"/>
        <v>0</v>
      </c>
      <c r="V272" s="206"/>
      <c r="W272" s="206"/>
      <c r="X272" s="219"/>
      <c r="Y272" s="123">
        <v>8</v>
      </c>
      <c r="Z272" s="124" t="s">
        <v>502</v>
      </c>
      <c r="AA272" s="124" t="s">
        <v>505</v>
      </c>
      <c r="AB272" s="124" t="s">
        <v>489</v>
      </c>
      <c r="AC272" s="221" t="s">
        <v>2</v>
      </c>
    </row>
    <row r="273" spans="1:29" s="222" customFormat="1" hidden="1">
      <c r="A273" s="204">
        <v>0</v>
      </c>
      <c r="B273" s="139" t="s">
        <v>13</v>
      </c>
      <c r="C273" s="139" t="s">
        <v>506</v>
      </c>
      <c r="D273" s="183">
        <f t="shared" si="54"/>
        <v>0</v>
      </c>
      <c r="E273" s="184">
        <f t="shared" si="55"/>
        <v>0</v>
      </c>
      <c r="F273" s="210"/>
      <c r="G273" s="140"/>
      <c r="H273" s="206" t="s">
        <v>507</v>
      </c>
      <c r="I273" s="206" t="s">
        <v>508</v>
      </c>
      <c r="J273" s="206" t="s">
        <v>509</v>
      </c>
      <c r="K273" s="206" t="s">
        <v>489</v>
      </c>
      <c r="L273" s="140"/>
      <c r="M273" s="210" t="s">
        <v>38</v>
      </c>
      <c r="N273" s="224">
        <v>268</v>
      </c>
      <c r="O273" s="225"/>
      <c r="P273" s="213">
        <v>10</v>
      </c>
      <c r="Q273" s="214"/>
      <c r="R273" s="215">
        <f t="shared" si="56"/>
        <v>0</v>
      </c>
      <c r="S273" s="116" t="s">
        <v>1189</v>
      </c>
      <c r="T273" s="110">
        <f t="shared" si="58"/>
        <v>0</v>
      </c>
      <c r="U273" s="180">
        <f t="shared" si="57"/>
        <v>0</v>
      </c>
      <c r="V273" s="206"/>
      <c r="W273" s="206"/>
      <c r="X273" s="219"/>
      <c r="Y273" s="123">
        <v>8</v>
      </c>
      <c r="Z273" s="124" t="s">
        <v>508</v>
      </c>
      <c r="AA273" s="124" t="s">
        <v>509</v>
      </c>
      <c r="AB273" s="124" t="s">
        <v>489</v>
      </c>
      <c r="AC273" s="221" t="s">
        <v>2</v>
      </c>
    </row>
    <row r="274" spans="1:29" s="222" customFormat="1" hidden="1">
      <c r="A274" s="204">
        <v>0</v>
      </c>
      <c r="B274" s="37" t="s">
        <v>13</v>
      </c>
      <c r="C274" s="139" t="s">
        <v>510</v>
      </c>
      <c r="D274" s="183">
        <f t="shared" si="54"/>
        <v>0</v>
      </c>
      <c r="E274" s="184">
        <f t="shared" si="55"/>
        <v>0</v>
      </c>
      <c r="F274" s="210"/>
      <c r="G274" s="39"/>
      <c r="H274" s="206" t="s">
        <v>511</v>
      </c>
      <c r="I274" s="206" t="s">
        <v>512</v>
      </c>
      <c r="J274" s="206" t="s">
        <v>513</v>
      </c>
      <c r="K274" s="206" t="s">
        <v>489</v>
      </c>
      <c r="L274" s="140"/>
      <c r="M274" s="210" t="s">
        <v>38</v>
      </c>
      <c r="N274" s="224">
        <v>135</v>
      </c>
      <c r="O274" s="225"/>
      <c r="P274" s="213">
        <v>10</v>
      </c>
      <c r="Q274" s="214"/>
      <c r="R274" s="215">
        <f t="shared" si="56"/>
        <v>0</v>
      </c>
      <c r="S274" s="109" t="s">
        <v>1189</v>
      </c>
      <c r="T274" s="110">
        <f t="shared" si="58"/>
        <v>0</v>
      </c>
      <c r="U274" s="180">
        <f t="shared" si="57"/>
        <v>0</v>
      </c>
      <c r="V274" s="206"/>
      <c r="W274" s="206"/>
      <c r="X274" s="219"/>
      <c r="Y274" s="123">
        <v>8</v>
      </c>
      <c r="Z274" s="124" t="s">
        <v>512</v>
      </c>
      <c r="AA274" s="124" t="s">
        <v>513</v>
      </c>
      <c r="AB274" s="124" t="s">
        <v>489</v>
      </c>
      <c r="AC274" s="221" t="s">
        <v>2</v>
      </c>
    </row>
    <row r="275" spans="1:29" s="222" customFormat="1" hidden="1">
      <c r="A275" s="204">
        <v>0</v>
      </c>
      <c r="B275" s="139" t="s">
        <v>13</v>
      </c>
      <c r="C275" s="139" t="s">
        <v>1161</v>
      </c>
      <c r="D275" s="183">
        <f t="shared" si="54"/>
        <v>0</v>
      </c>
      <c r="E275" s="184">
        <f t="shared" si="55"/>
        <v>0</v>
      </c>
      <c r="F275" s="210"/>
      <c r="G275" s="140"/>
      <c r="H275" s="206" t="s">
        <v>511</v>
      </c>
      <c r="I275" s="206" t="s">
        <v>512</v>
      </c>
      <c r="J275" s="206" t="s">
        <v>1175</v>
      </c>
      <c r="K275" s="206" t="s">
        <v>489</v>
      </c>
      <c r="L275" s="140"/>
      <c r="M275" s="210" t="s">
        <v>38</v>
      </c>
      <c r="N275" s="224">
        <v>122</v>
      </c>
      <c r="O275" s="225"/>
      <c r="P275" s="213">
        <v>10</v>
      </c>
      <c r="Q275" s="214"/>
      <c r="R275" s="215">
        <f t="shared" si="56"/>
        <v>0</v>
      </c>
      <c r="S275" s="109" t="s">
        <v>1189</v>
      </c>
      <c r="T275" s="110">
        <f t="shared" si="58"/>
        <v>0</v>
      </c>
      <c r="U275" s="180">
        <f t="shared" si="57"/>
        <v>0</v>
      </c>
      <c r="V275" s="206"/>
      <c r="W275" s="206"/>
      <c r="X275" s="219"/>
      <c r="Y275" s="123">
        <v>8</v>
      </c>
      <c r="Z275" s="124" t="s">
        <v>512</v>
      </c>
      <c r="AA275" s="124" t="s">
        <v>1175</v>
      </c>
      <c r="AB275" s="124" t="s">
        <v>489</v>
      </c>
      <c r="AC275" s="221" t="s">
        <v>2</v>
      </c>
    </row>
    <row r="276" spans="1:29" s="222" customFormat="1" hidden="1">
      <c r="A276" s="204">
        <v>0</v>
      </c>
      <c r="B276" s="37" t="s">
        <v>13</v>
      </c>
      <c r="C276" s="139" t="s">
        <v>1162</v>
      </c>
      <c r="D276" s="183">
        <f t="shared" si="54"/>
        <v>0</v>
      </c>
      <c r="E276" s="184">
        <f t="shared" si="55"/>
        <v>0</v>
      </c>
      <c r="F276" s="210"/>
      <c r="G276" s="39"/>
      <c r="H276" s="206" t="s">
        <v>511</v>
      </c>
      <c r="I276" s="206" t="s">
        <v>512</v>
      </c>
      <c r="J276" s="206" t="s">
        <v>1172</v>
      </c>
      <c r="K276" s="206" t="s">
        <v>489</v>
      </c>
      <c r="L276" s="140"/>
      <c r="M276" s="210" t="s">
        <v>38</v>
      </c>
      <c r="N276" s="224">
        <v>122</v>
      </c>
      <c r="O276" s="225"/>
      <c r="P276" s="213">
        <v>10</v>
      </c>
      <c r="Q276" s="214"/>
      <c r="R276" s="215">
        <f t="shared" si="56"/>
        <v>0</v>
      </c>
      <c r="S276" s="109" t="s">
        <v>1189</v>
      </c>
      <c r="T276" s="110">
        <f t="shared" si="58"/>
        <v>0</v>
      </c>
      <c r="U276" s="180">
        <f t="shared" si="57"/>
        <v>0</v>
      </c>
      <c r="V276" s="206"/>
      <c r="W276" s="206"/>
      <c r="X276" s="219"/>
      <c r="Y276" s="123">
        <v>8</v>
      </c>
      <c r="Z276" s="124" t="s">
        <v>512</v>
      </c>
      <c r="AA276" s="124" t="s">
        <v>1172</v>
      </c>
      <c r="AB276" s="124" t="s">
        <v>489</v>
      </c>
      <c r="AC276" s="221" t="s">
        <v>2</v>
      </c>
    </row>
    <row r="277" spans="1:29" s="222" customFormat="1" hidden="1">
      <c r="A277" s="204">
        <v>0</v>
      </c>
      <c r="B277" s="37" t="s">
        <v>13</v>
      </c>
      <c r="C277" s="139" t="s">
        <v>1163</v>
      </c>
      <c r="D277" s="183">
        <f t="shared" si="54"/>
        <v>0</v>
      </c>
      <c r="E277" s="184">
        <f t="shared" si="55"/>
        <v>0</v>
      </c>
      <c r="F277" s="210"/>
      <c r="G277" s="39"/>
      <c r="H277" s="206" t="s">
        <v>511</v>
      </c>
      <c r="I277" s="206" t="s">
        <v>512</v>
      </c>
      <c r="J277" s="206" t="s">
        <v>1177</v>
      </c>
      <c r="K277" s="206" t="s">
        <v>489</v>
      </c>
      <c r="L277" s="140"/>
      <c r="M277" s="210" t="s">
        <v>38</v>
      </c>
      <c r="N277" s="224">
        <v>122</v>
      </c>
      <c r="O277" s="225"/>
      <c r="P277" s="213">
        <v>10</v>
      </c>
      <c r="Q277" s="214"/>
      <c r="R277" s="215">
        <f t="shared" si="56"/>
        <v>0</v>
      </c>
      <c r="S277" s="109" t="s">
        <v>1189</v>
      </c>
      <c r="T277" s="110">
        <f t="shared" si="58"/>
        <v>0</v>
      </c>
      <c r="U277" s="180">
        <f t="shared" si="57"/>
        <v>0</v>
      </c>
      <c r="V277" s="206"/>
      <c r="W277" s="206"/>
      <c r="X277" s="219"/>
      <c r="Y277" s="123">
        <v>8</v>
      </c>
      <c r="Z277" s="124" t="s">
        <v>512</v>
      </c>
      <c r="AA277" s="124" t="s">
        <v>1177</v>
      </c>
      <c r="AB277" s="124" t="s">
        <v>489</v>
      </c>
      <c r="AC277" s="221" t="s">
        <v>2</v>
      </c>
    </row>
    <row r="278" spans="1:29" s="222" customFormat="1" hidden="1">
      <c r="A278" s="204">
        <v>0</v>
      </c>
      <c r="B278" s="37" t="s">
        <v>13</v>
      </c>
      <c r="C278" s="139" t="s">
        <v>1164</v>
      </c>
      <c r="D278" s="183">
        <f t="shared" si="54"/>
        <v>0</v>
      </c>
      <c r="E278" s="184">
        <f t="shared" si="55"/>
        <v>0</v>
      </c>
      <c r="F278" s="210"/>
      <c r="G278" s="39"/>
      <c r="H278" s="206" t="s">
        <v>511</v>
      </c>
      <c r="I278" s="206" t="s">
        <v>512</v>
      </c>
      <c r="J278" s="206" t="s">
        <v>1176</v>
      </c>
      <c r="K278" s="206" t="s">
        <v>489</v>
      </c>
      <c r="L278" s="140"/>
      <c r="M278" s="210" t="s">
        <v>38</v>
      </c>
      <c r="N278" s="224">
        <v>122</v>
      </c>
      <c r="O278" s="225"/>
      <c r="P278" s="213">
        <v>10</v>
      </c>
      <c r="Q278" s="214"/>
      <c r="R278" s="215">
        <f t="shared" si="56"/>
        <v>0</v>
      </c>
      <c r="S278" s="109" t="s">
        <v>1189</v>
      </c>
      <c r="T278" s="110">
        <f t="shared" si="58"/>
        <v>0</v>
      </c>
      <c r="U278" s="180">
        <f t="shared" si="57"/>
        <v>0</v>
      </c>
      <c r="V278" s="206"/>
      <c r="W278" s="206"/>
      <c r="X278" s="219"/>
      <c r="Y278" s="123">
        <v>8</v>
      </c>
      <c r="Z278" s="124" t="s">
        <v>512</v>
      </c>
      <c r="AA278" s="124" t="s">
        <v>1176</v>
      </c>
      <c r="AB278" s="124" t="s">
        <v>489</v>
      </c>
      <c r="AC278" s="221" t="s">
        <v>2</v>
      </c>
    </row>
    <row r="279" spans="1:29" s="222" customFormat="1" hidden="1">
      <c r="A279" s="204">
        <v>0</v>
      </c>
      <c r="B279" s="37" t="s">
        <v>13</v>
      </c>
      <c r="C279" s="139" t="s">
        <v>514</v>
      </c>
      <c r="D279" s="183">
        <f t="shared" si="54"/>
        <v>0</v>
      </c>
      <c r="E279" s="184">
        <f t="shared" si="55"/>
        <v>0</v>
      </c>
      <c r="F279" s="210"/>
      <c r="G279" s="39"/>
      <c r="H279" s="206" t="s">
        <v>515</v>
      </c>
      <c r="I279" s="206" t="s">
        <v>516</v>
      </c>
      <c r="J279" s="206" t="s">
        <v>517</v>
      </c>
      <c r="K279" s="206" t="s">
        <v>489</v>
      </c>
      <c r="L279" s="140"/>
      <c r="M279" s="210" t="s">
        <v>38</v>
      </c>
      <c r="N279" s="224">
        <v>135</v>
      </c>
      <c r="O279" s="225"/>
      <c r="P279" s="213">
        <v>10</v>
      </c>
      <c r="Q279" s="214"/>
      <c r="R279" s="215">
        <f t="shared" si="56"/>
        <v>0</v>
      </c>
      <c r="S279" s="109" t="s">
        <v>1189</v>
      </c>
      <c r="T279" s="110">
        <f t="shared" si="58"/>
        <v>0</v>
      </c>
      <c r="U279" s="180">
        <f t="shared" si="57"/>
        <v>0</v>
      </c>
      <c r="V279" s="206"/>
      <c r="W279" s="206"/>
      <c r="X279" s="219"/>
      <c r="Y279" s="123">
        <v>8</v>
      </c>
      <c r="Z279" s="124" t="s">
        <v>516</v>
      </c>
      <c r="AA279" s="124" t="s">
        <v>517</v>
      </c>
      <c r="AB279" s="124" t="s">
        <v>489</v>
      </c>
      <c r="AC279" s="221" t="s">
        <v>2</v>
      </c>
    </row>
    <row r="280" spans="1:29" s="222" customFormat="1" hidden="1">
      <c r="A280" s="204">
        <v>0</v>
      </c>
      <c r="B280" s="37" t="s">
        <v>13</v>
      </c>
      <c r="C280" s="139" t="s">
        <v>528</v>
      </c>
      <c r="D280" s="183">
        <f t="shared" si="54"/>
        <v>0</v>
      </c>
      <c r="E280" s="184">
        <f t="shared" si="55"/>
        <v>0</v>
      </c>
      <c r="F280" s="210"/>
      <c r="G280" s="39"/>
      <c r="H280" s="206" t="s">
        <v>519</v>
      </c>
      <c r="I280" s="206" t="s">
        <v>520</v>
      </c>
      <c r="J280" s="206" t="s">
        <v>529</v>
      </c>
      <c r="K280" s="206" t="s">
        <v>522</v>
      </c>
      <c r="L280" s="140"/>
      <c r="M280" s="210" t="s">
        <v>523</v>
      </c>
      <c r="N280" s="224">
        <v>156</v>
      </c>
      <c r="O280" s="225"/>
      <c r="P280" s="213">
        <v>50</v>
      </c>
      <c r="Q280" s="214"/>
      <c r="R280" s="215">
        <f t="shared" si="56"/>
        <v>0</v>
      </c>
      <c r="S280" s="109" t="s">
        <v>1189</v>
      </c>
      <c r="T280" s="110">
        <f t="shared" si="58"/>
        <v>0</v>
      </c>
      <c r="U280" s="180">
        <f t="shared" si="57"/>
        <v>0</v>
      </c>
      <c r="V280" s="206"/>
      <c r="W280" s="206"/>
      <c r="X280" s="219"/>
      <c r="Y280" s="123">
        <v>8</v>
      </c>
      <c r="Z280" s="124" t="s">
        <v>520</v>
      </c>
      <c r="AA280" s="124" t="s">
        <v>529</v>
      </c>
      <c r="AB280" s="124" t="s">
        <v>522</v>
      </c>
      <c r="AC280" s="221" t="s">
        <v>2</v>
      </c>
    </row>
    <row r="281" spans="1:29" s="222" customFormat="1" hidden="1">
      <c r="A281" s="204">
        <v>0</v>
      </c>
      <c r="B281" s="37" t="s">
        <v>13</v>
      </c>
      <c r="C281" s="139" t="s">
        <v>530</v>
      </c>
      <c r="D281" s="183">
        <f t="shared" si="54"/>
        <v>0</v>
      </c>
      <c r="E281" s="184">
        <f t="shared" si="55"/>
        <v>0</v>
      </c>
      <c r="F281" s="210"/>
      <c r="G281" s="39"/>
      <c r="H281" s="206" t="s">
        <v>531</v>
      </c>
      <c r="I281" s="206" t="s">
        <v>532</v>
      </c>
      <c r="J281" s="206" t="s">
        <v>533</v>
      </c>
      <c r="K281" s="206" t="s">
        <v>489</v>
      </c>
      <c r="L281" s="140"/>
      <c r="M281" s="210" t="s">
        <v>38</v>
      </c>
      <c r="N281" s="224">
        <v>156</v>
      </c>
      <c r="O281" s="225"/>
      <c r="P281" s="213">
        <v>10</v>
      </c>
      <c r="Q281" s="214"/>
      <c r="R281" s="215">
        <f t="shared" si="56"/>
        <v>0</v>
      </c>
      <c r="S281" s="109" t="s">
        <v>1189</v>
      </c>
      <c r="T281" s="110">
        <f t="shared" si="58"/>
        <v>0</v>
      </c>
      <c r="U281" s="180">
        <f t="shared" si="57"/>
        <v>0</v>
      </c>
      <c r="V281" s="206"/>
      <c r="W281" s="206"/>
      <c r="X281" s="219"/>
      <c r="Y281" s="123">
        <v>8</v>
      </c>
      <c r="Z281" s="124" t="s">
        <v>532</v>
      </c>
      <c r="AA281" s="124" t="s">
        <v>533</v>
      </c>
      <c r="AB281" s="124" t="s">
        <v>489</v>
      </c>
      <c r="AC281" s="221" t="s">
        <v>2</v>
      </c>
    </row>
    <row r="282" spans="1:29" s="222" customFormat="1" hidden="1">
      <c r="A282" s="204">
        <v>0</v>
      </c>
      <c r="B282" s="37" t="s">
        <v>13</v>
      </c>
      <c r="C282" s="139" t="s">
        <v>534</v>
      </c>
      <c r="D282" s="183">
        <f t="shared" si="54"/>
        <v>0</v>
      </c>
      <c r="E282" s="184">
        <f t="shared" si="55"/>
        <v>0</v>
      </c>
      <c r="F282" s="210"/>
      <c r="G282" s="39"/>
      <c r="H282" s="206" t="s">
        <v>531</v>
      </c>
      <c r="I282" s="206" t="s">
        <v>532</v>
      </c>
      <c r="J282" s="206" t="s">
        <v>535</v>
      </c>
      <c r="K282" s="206" t="s">
        <v>489</v>
      </c>
      <c r="L282" s="140"/>
      <c r="M282" s="210" t="s">
        <v>38</v>
      </c>
      <c r="N282" s="224">
        <v>156</v>
      </c>
      <c r="O282" s="225"/>
      <c r="P282" s="213">
        <v>10</v>
      </c>
      <c r="Q282" s="214"/>
      <c r="R282" s="215">
        <f t="shared" si="56"/>
        <v>0</v>
      </c>
      <c r="S282" s="109" t="s">
        <v>1189</v>
      </c>
      <c r="T282" s="110">
        <f t="shared" si="58"/>
        <v>0</v>
      </c>
      <c r="U282" s="180">
        <f t="shared" si="57"/>
        <v>0</v>
      </c>
      <c r="V282" s="206"/>
      <c r="W282" s="206"/>
      <c r="X282" s="219"/>
      <c r="Y282" s="123">
        <v>8</v>
      </c>
      <c r="Z282" s="124" t="s">
        <v>532</v>
      </c>
      <c r="AA282" s="124" t="s">
        <v>535</v>
      </c>
      <c r="AB282" s="124" t="s">
        <v>489</v>
      </c>
      <c r="AC282" s="221" t="s">
        <v>2</v>
      </c>
    </row>
    <row r="283" spans="1:29" s="222" customFormat="1" hidden="1">
      <c r="A283" s="204">
        <v>0</v>
      </c>
      <c r="B283" s="37" t="s">
        <v>13</v>
      </c>
      <c r="C283" s="139" t="s">
        <v>536</v>
      </c>
      <c r="D283" s="183">
        <f t="shared" si="54"/>
        <v>0</v>
      </c>
      <c r="E283" s="184">
        <f t="shared" si="55"/>
        <v>0</v>
      </c>
      <c r="F283" s="210"/>
      <c r="G283" s="39"/>
      <c r="H283" s="206" t="s">
        <v>531</v>
      </c>
      <c r="I283" s="206" t="s">
        <v>532</v>
      </c>
      <c r="J283" s="206" t="s">
        <v>537</v>
      </c>
      <c r="K283" s="206" t="s">
        <v>489</v>
      </c>
      <c r="L283" s="140"/>
      <c r="M283" s="210" t="s">
        <v>38</v>
      </c>
      <c r="N283" s="224">
        <v>156</v>
      </c>
      <c r="O283" s="225"/>
      <c r="P283" s="213">
        <v>10</v>
      </c>
      <c r="Q283" s="214"/>
      <c r="R283" s="215">
        <f t="shared" si="56"/>
        <v>0</v>
      </c>
      <c r="S283" s="109" t="s">
        <v>1189</v>
      </c>
      <c r="T283" s="110">
        <f t="shared" si="58"/>
        <v>0</v>
      </c>
      <c r="U283" s="180">
        <f t="shared" si="57"/>
        <v>0</v>
      </c>
      <c r="V283" s="206"/>
      <c r="W283" s="206"/>
      <c r="X283" s="219"/>
      <c r="Y283" s="123">
        <v>8</v>
      </c>
      <c r="Z283" s="124" t="s">
        <v>532</v>
      </c>
      <c r="AA283" s="124" t="s">
        <v>537</v>
      </c>
      <c r="AB283" s="124" t="s">
        <v>489</v>
      </c>
      <c r="AC283" s="221" t="s">
        <v>2</v>
      </c>
    </row>
    <row r="284" spans="1:29" s="222" customFormat="1" hidden="1">
      <c r="A284" s="204">
        <v>0</v>
      </c>
      <c r="B284" s="37" t="s">
        <v>13</v>
      </c>
      <c r="C284" s="139" t="s">
        <v>538</v>
      </c>
      <c r="D284" s="183">
        <f t="shared" si="54"/>
        <v>0</v>
      </c>
      <c r="E284" s="184">
        <f t="shared" si="55"/>
        <v>0</v>
      </c>
      <c r="F284" s="210"/>
      <c r="G284" s="39"/>
      <c r="H284" s="206" t="s">
        <v>531</v>
      </c>
      <c r="I284" s="206" t="s">
        <v>532</v>
      </c>
      <c r="J284" s="206" t="s">
        <v>539</v>
      </c>
      <c r="K284" s="206" t="s">
        <v>489</v>
      </c>
      <c r="L284" s="140"/>
      <c r="M284" s="210" t="s">
        <v>38</v>
      </c>
      <c r="N284" s="224">
        <v>156</v>
      </c>
      <c r="O284" s="225"/>
      <c r="P284" s="213">
        <v>10</v>
      </c>
      <c r="Q284" s="214"/>
      <c r="R284" s="215">
        <f t="shared" si="56"/>
        <v>0</v>
      </c>
      <c r="S284" s="109" t="s">
        <v>1189</v>
      </c>
      <c r="T284" s="110">
        <f t="shared" si="58"/>
        <v>0</v>
      </c>
      <c r="U284" s="180">
        <f t="shared" si="57"/>
        <v>0</v>
      </c>
      <c r="V284" s="206"/>
      <c r="W284" s="206"/>
      <c r="X284" s="219"/>
      <c r="Y284" s="123">
        <v>8</v>
      </c>
      <c r="Z284" s="124" t="s">
        <v>532</v>
      </c>
      <c r="AA284" s="124" t="s">
        <v>539</v>
      </c>
      <c r="AB284" s="124" t="s">
        <v>489</v>
      </c>
      <c r="AC284" s="221" t="s">
        <v>2</v>
      </c>
    </row>
    <row r="285" spans="1:29" s="222" customFormat="1" hidden="1">
      <c r="A285" s="204">
        <v>0</v>
      </c>
      <c r="B285" s="37" t="s">
        <v>13</v>
      </c>
      <c r="C285" s="139" t="s">
        <v>1165</v>
      </c>
      <c r="D285" s="183">
        <f t="shared" si="54"/>
        <v>0</v>
      </c>
      <c r="E285" s="184">
        <f t="shared" si="55"/>
        <v>0</v>
      </c>
      <c r="F285" s="210"/>
      <c r="G285" s="39"/>
      <c r="H285" s="206" t="s">
        <v>541</v>
      </c>
      <c r="I285" s="206" t="s">
        <v>542</v>
      </c>
      <c r="J285" s="206" t="s">
        <v>1178</v>
      </c>
      <c r="K285" s="206" t="s">
        <v>489</v>
      </c>
      <c r="L285" s="140"/>
      <c r="M285" s="210" t="s">
        <v>38</v>
      </c>
      <c r="N285" s="224">
        <v>122</v>
      </c>
      <c r="O285" s="225"/>
      <c r="P285" s="213">
        <v>10</v>
      </c>
      <c r="Q285" s="214"/>
      <c r="R285" s="215">
        <f t="shared" si="56"/>
        <v>0</v>
      </c>
      <c r="S285" s="109" t="s">
        <v>1189</v>
      </c>
      <c r="T285" s="110">
        <f t="shared" si="58"/>
        <v>0</v>
      </c>
      <c r="U285" s="185">
        <f t="shared" si="57"/>
        <v>0</v>
      </c>
      <c r="V285" s="206"/>
      <c r="W285" s="206"/>
      <c r="X285" s="219"/>
      <c r="Y285" s="123">
        <v>8</v>
      </c>
      <c r="Z285" s="124" t="s">
        <v>542</v>
      </c>
      <c r="AA285" s="124" t="s">
        <v>1178</v>
      </c>
      <c r="AB285" s="124" t="s">
        <v>489</v>
      </c>
      <c r="AC285" s="221" t="s">
        <v>2</v>
      </c>
    </row>
    <row r="286" spans="1:29" s="222" customFormat="1" hidden="1">
      <c r="A286" s="204">
        <v>0</v>
      </c>
      <c r="B286" s="139" t="s">
        <v>13</v>
      </c>
      <c r="C286" s="139" t="s">
        <v>1166</v>
      </c>
      <c r="D286" s="183">
        <f t="shared" si="54"/>
        <v>0</v>
      </c>
      <c r="E286" s="184">
        <f t="shared" si="55"/>
        <v>0</v>
      </c>
      <c r="F286" s="210"/>
      <c r="G286" s="140"/>
      <c r="H286" s="206" t="s">
        <v>541</v>
      </c>
      <c r="I286" s="206" t="s">
        <v>542</v>
      </c>
      <c r="J286" s="206" t="s">
        <v>1173</v>
      </c>
      <c r="K286" s="206" t="s">
        <v>489</v>
      </c>
      <c r="L286" s="140"/>
      <c r="M286" s="210" t="s">
        <v>38</v>
      </c>
      <c r="N286" s="224">
        <v>70</v>
      </c>
      <c r="O286" s="225"/>
      <c r="P286" s="213">
        <v>10</v>
      </c>
      <c r="Q286" s="214"/>
      <c r="R286" s="215">
        <f t="shared" si="56"/>
        <v>0</v>
      </c>
      <c r="S286" s="109" t="s">
        <v>1189</v>
      </c>
      <c r="T286" s="110">
        <f t="shared" si="58"/>
        <v>0</v>
      </c>
      <c r="U286" s="185">
        <f t="shared" si="57"/>
        <v>0</v>
      </c>
      <c r="V286" s="206"/>
      <c r="W286" s="206"/>
      <c r="X286" s="219"/>
      <c r="Y286" s="123">
        <v>8</v>
      </c>
      <c r="Z286" s="124" t="s">
        <v>542</v>
      </c>
      <c r="AA286" s="124" t="s">
        <v>1173</v>
      </c>
      <c r="AB286" s="124" t="s">
        <v>489</v>
      </c>
      <c r="AC286" s="221" t="s">
        <v>2</v>
      </c>
    </row>
    <row r="287" spans="1:29" s="222" customFormat="1" hidden="1">
      <c r="A287" s="204">
        <v>0</v>
      </c>
      <c r="B287" s="37" t="s">
        <v>13</v>
      </c>
      <c r="C287" s="139" t="s">
        <v>1167</v>
      </c>
      <c r="D287" s="183">
        <f t="shared" si="54"/>
        <v>0</v>
      </c>
      <c r="E287" s="184">
        <f t="shared" si="55"/>
        <v>0</v>
      </c>
      <c r="F287" s="210"/>
      <c r="G287" s="39"/>
      <c r="H287" s="206" t="s">
        <v>541</v>
      </c>
      <c r="I287" s="206" t="s">
        <v>542</v>
      </c>
      <c r="J287" s="206" t="s">
        <v>1174</v>
      </c>
      <c r="K287" s="206" t="s">
        <v>489</v>
      </c>
      <c r="L287" s="140"/>
      <c r="M287" s="210" t="s">
        <v>38</v>
      </c>
      <c r="N287" s="224">
        <v>70</v>
      </c>
      <c r="O287" s="225"/>
      <c r="P287" s="213">
        <v>10</v>
      </c>
      <c r="Q287" s="214"/>
      <c r="R287" s="215">
        <f t="shared" si="56"/>
        <v>0</v>
      </c>
      <c r="S287" s="109" t="s">
        <v>1189</v>
      </c>
      <c r="T287" s="110">
        <f t="shared" si="58"/>
        <v>0</v>
      </c>
      <c r="U287" s="180">
        <f t="shared" si="57"/>
        <v>0</v>
      </c>
      <c r="V287" s="206"/>
      <c r="W287" s="206"/>
      <c r="X287" s="219"/>
      <c r="Y287" s="123">
        <v>8</v>
      </c>
      <c r="Z287" s="124" t="s">
        <v>542</v>
      </c>
      <c r="AA287" s="124" t="s">
        <v>1174</v>
      </c>
      <c r="AB287" s="124" t="s">
        <v>489</v>
      </c>
      <c r="AC287" s="221" t="s">
        <v>2</v>
      </c>
    </row>
    <row r="288" spans="1:29" s="127" customFormat="1">
      <c r="A288" s="3">
        <v>8</v>
      </c>
      <c r="B288" s="37" t="s">
        <v>13</v>
      </c>
      <c r="C288" s="37" t="s">
        <v>1346</v>
      </c>
      <c r="D288" s="187">
        <f t="shared" ref="D288" si="64">Q288</f>
        <v>0</v>
      </c>
      <c r="E288" s="188">
        <f t="shared" ref="E288" si="65">R288</f>
        <v>0</v>
      </c>
      <c r="F288" s="39"/>
      <c r="G288" s="39"/>
      <c r="H288" s="37" t="s">
        <v>541</v>
      </c>
      <c r="I288" s="37" t="s">
        <v>542</v>
      </c>
      <c r="J288" s="37" t="s">
        <v>1345</v>
      </c>
      <c r="K288" s="37" t="s">
        <v>489</v>
      </c>
      <c r="L288" s="140"/>
      <c r="M288" s="39" t="s">
        <v>38</v>
      </c>
      <c r="N288" s="101">
        <v>122</v>
      </c>
      <c r="O288" s="143"/>
      <c r="P288" s="40">
        <v>10</v>
      </c>
      <c r="Q288" s="41"/>
      <c r="R288" s="180">
        <f t="shared" ref="R288" si="66">IF(O288&lt;&gt;"",Q288*O288,N288*Q288)</f>
        <v>0</v>
      </c>
      <c r="S288" s="109" t="s">
        <v>1189</v>
      </c>
      <c r="T288" s="110">
        <f t="shared" ref="T288" si="67">Q288/200</f>
        <v>0</v>
      </c>
      <c r="U288" s="180">
        <f t="shared" ref="U288" si="68">IF(SUM($R$21:$R$5051)&gt;=100000,IF(O288&lt;&gt;"",R288,R288*0.95),R288)</f>
        <v>0</v>
      </c>
      <c r="V288" s="37"/>
      <c r="W288" s="37"/>
      <c r="X288" s="108"/>
      <c r="Y288" s="123">
        <v>8</v>
      </c>
      <c r="Z288" s="124" t="s">
        <v>542</v>
      </c>
      <c r="AA288" s="126" t="s">
        <v>1345</v>
      </c>
      <c r="AB288" s="124" t="s">
        <v>489</v>
      </c>
      <c r="AC288" s="128" t="s">
        <v>2</v>
      </c>
    </row>
    <row r="289" spans="1:29" s="222" customFormat="1" hidden="1">
      <c r="A289" s="204">
        <v>0</v>
      </c>
      <c r="B289" s="139" t="s">
        <v>13</v>
      </c>
      <c r="C289" s="139" t="s">
        <v>545</v>
      </c>
      <c r="D289" s="183">
        <f t="shared" si="54"/>
        <v>0</v>
      </c>
      <c r="E289" s="184">
        <f t="shared" si="55"/>
        <v>0</v>
      </c>
      <c r="F289" s="210"/>
      <c r="G289" s="140"/>
      <c r="H289" s="206" t="s">
        <v>541</v>
      </c>
      <c r="I289" s="206" t="s">
        <v>542</v>
      </c>
      <c r="J289" s="206" t="s">
        <v>546</v>
      </c>
      <c r="K289" s="206" t="s">
        <v>544</v>
      </c>
      <c r="L289" s="140"/>
      <c r="M289" s="210" t="s">
        <v>523</v>
      </c>
      <c r="N289" s="224">
        <v>131</v>
      </c>
      <c r="O289" s="225"/>
      <c r="P289" s="213">
        <v>50</v>
      </c>
      <c r="Q289" s="214"/>
      <c r="R289" s="215">
        <f t="shared" si="56"/>
        <v>0</v>
      </c>
      <c r="S289" s="116" t="s">
        <v>1189</v>
      </c>
      <c r="T289" s="110">
        <f t="shared" si="58"/>
        <v>0</v>
      </c>
      <c r="U289" s="185">
        <f t="shared" si="57"/>
        <v>0</v>
      </c>
      <c r="V289" s="206"/>
      <c r="W289" s="206"/>
      <c r="X289" s="219"/>
      <c r="Y289" s="123">
        <v>8</v>
      </c>
      <c r="Z289" s="124" t="s">
        <v>542</v>
      </c>
      <c r="AA289" s="124" t="s">
        <v>546</v>
      </c>
      <c r="AB289" s="124" t="s">
        <v>544</v>
      </c>
      <c r="AC289" s="221" t="s">
        <v>2</v>
      </c>
    </row>
    <row r="290" spans="1:29" s="222" customFormat="1" hidden="1">
      <c r="A290" s="204">
        <v>0</v>
      </c>
      <c r="B290" s="37" t="s">
        <v>13</v>
      </c>
      <c r="C290" s="37" t="s">
        <v>547</v>
      </c>
      <c r="D290" s="187">
        <f t="shared" si="54"/>
        <v>0</v>
      </c>
      <c r="E290" s="188">
        <f t="shared" si="55"/>
        <v>0</v>
      </c>
      <c r="F290" s="210"/>
      <c r="G290" s="39"/>
      <c r="H290" s="206" t="s">
        <v>541</v>
      </c>
      <c r="I290" s="206" t="s">
        <v>542</v>
      </c>
      <c r="J290" s="206" t="s">
        <v>548</v>
      </c>
      <c r="K290" s="206" t="s">
        <v>544</v>
      </c>
      <c r="L290" s="140"/>
      <c r="M290" s="210" t="s">
        <v>523</v>
      </c>
      <c r="N290" s="224">
        <v>197</v>
      </c>
      <c r="O290" s="225"/>
      <c r="P290" s="213">
        <v>50</v>
      </c>
      <c r="Q290" s="214"/>
      <c r="R290" s="215">
        <f t="shared" si="56"/>
        <v>0</v>
      </c>
      <c r="S290" s="109" t="s">
        <v>1189</v>
      </c>
      <c r="T290" s="110">
        <f t="shared" si="58"/>
        <v>0</v>
      </c>
      <c r="U290" s="185">
        <f t="shared" si="57"/>
        <v>0</v>
      </c>
      <c r="V290" s="206"/>
      <c r="W290" s="206"/>
      <c r="X290" s="219"/>
      <c r="Y290" s="123">
        <v>8</v>
      </c>
      <c r="Z290" s="124" t="s">
        <v>542</v>
      </c>
      <c r="AA290" s="124" t="s">
        <v>548</v>
      </c>
      <c r="AB290" s="124" t="s">
        <v>544</v>
      </c>
      <c r="AC290" s="221" t="s">
        <v>2</v>
      </c>
    </row>
    <row r="291" spans="1:29" s="222" customFormat="1" hidden="1">
      <c r="A291" s="204">
        <v>0</v>
      </c>
      <c r="B291" s="37" t="s">
        <v>13</v>
      </c>
      <c r="C291" s="139" t="s">
        <v>1168</v>
      </c>
      <c r="D291" s="183">
        <f t="shared" si="54"/>
        <v>0</v>
      </c>
      <c r="E291" s="184">
        <f t="shared" si="55"/>
        <v>0</v>
      </c>
      <c r="F291" s="210"/>
      <c r="G291" s="39"/>
      <c r="H291" s="206" t="s">
        <v>550</v>
      </c>
      <c r="I291" s="206" t="s">
        <v>551</v>
      </c>
      <c r="J291" s="206" t="s">
        <v>1179</v>
      </c>
      <c r="K291" s="206" t="s">
        <v>544</v>
      </c>
      <c r="L291" s="140"/>
      <c r="M291" s="210" t="s">
        <v>38</v>
      </c>
      <c r="N291" s="224">
        <v>260</v>
      </c>
      <c r="O291" s="225"/>
      <c r="P291" s="213">
        <v>10</v>
      </c>
      <c r="Q291" s="214"/>
      <c r="R291" s="215">
        <f t="shared" si="56"/>
        <v>0</v>
      </c>
      <c r="S291" s="109" t="s">
        <v>1189</v>
      </c>
      <c r="T291" s="110">
        <f t="shared" si="58"/>
        <v>0</v>
      </c>
      <c r="U291" s="180">
        <f t="shared" si="57"/>
        <v>0</v>
      </c>
      <c r="V291" s="206"/>
      <c r="W291" s="206"/>
      <c r="X291" s="219"/>
      <c r="Y291" s="123">
        <v>8</v>
      </c>
      <c r="Z291" s="124" t="s">
        <v>551</v>
      </c>
      <c r="AA291" s="124" t="s">
        <v>1179</v>
      </c>
      <c r="AB291" s="124" t="s">
        <v>544</v>
      </c>
      <c r="AC291" s="221" t="s">
        <v>2</v>
      </c>
    </row>
    <row r="292" spans="1:29" s="222" customFormat="1" hidden="1">
      <c r="A292" s="204">
        <v>0</v>
      </c>
      <c r="B292" s="37" t="s">
        <v>13</v>
      </c>
      <c r="C292" s="139" t="s">
        <v>549</v>
      </c>
      <c r="D292" s="183">
        <f t="shared" si="54"/>
        <v>0</v>
      </c>
      <c r="E292" s="184">
        <f t="shared" si="55"/>
        <v>0</v>
      </c>
      <c r="F292" s="210"/>
      <c r="G292" s="39"/>
      <c r="H292" s="206" t="s">
        <v>550</v>
      </c>
      <c r="I292" s="206" t="s">
        <v>551</v>
      </c>
      <c r="J292" s="206" t="s">
        <v>552</v>
      </c>
      <c r="K292" s="206" t="s">
        <v>489</v>
      </c>
      <c r="L292" s="140"/>
      <c r="M292" s="210" t="s">
        <v>38</v>
      </c>
      <c r="N292" s="224">
        <v>260</v>
      </c>
      <c r="O292" s="225"/>
      <c r="P292" s="213">
        <v>10</v>
      </c>
      <c r="Q292" s="214"/>
      <c r="R292" s="215">
        <f t="shared" si="56"/>
        <v>0</v>
      </c>
      <c r="S292" s="109" t="s">
        <v>1189</v>
      </c>
      <c r="T292" s="110">
        <f t="shared" si="58"/>
        <v>0</v>
      </c>
      <c r="U292" s="180">
        <f t="shared" si="57"/>
        <v>0</v>
      </c>
      <c r="V292" s="206"/>
      <c r="W292" s="206"/>
      <c r="X292" s="219"/>
      <c r="Y292" s="123">
        <v>8</v>
      </c>
      <c r="Z292" s="124" t="s">
        <v>551</v>
      </c>
      <c r="AA292" s="124" t="s">
        <v>552</v>
      </c>
      <c r="AB292" s="124" t="s">
        <v>489</v>
      </c>
      <c r="AC292" s="221" t="s">
        <v>2</v>
      </c>
    </row>
    <row r="293" spans="1:29" s="127" customFormat="1">
      <c r="A293" s="3">
        <v>10</v>
      </c>
      <c r="B293" s="37" t="s">
        <v>13</v>
      </c>
      <c r="C293" s="37" t="s">
        <v>1224</v>
      </c>
      <c r="D293" s="187">
        <f t="shared" si="54"/>
        <v>0</v>
      </c>
      <c r="E293" s="188">
        <f t="shared" si="55"/>
        <v>0</v>
      </c>
      <c r="F293" s="39"/>
      <c r="G293" s="39"/>
      <c r="H293" s="37" t="s">
        <v>486</v>
      </c>
      <c r="I293" s="37" t="s">
        <v>554</v>
      </c>
      <c r="J293" s="37" t="s">
        <v>1223</v>
      </c>
      <c r="K293" s="37" t="s">
        <v>489</v>
      </c>
      <c r="L293" s="140"/>
      <c r="M293" s="39" t="s">
        <v>38</v>
      </c>
      <c r="N293" s="101">
        <v>243</v>
      </c>
      <c r="O293" s="143"/>
      <c r="P293" s="40">
        <v>10</v>
      </c>
      <c r="Q293" s="41"/>
      <c r="R293" s="180">
        <f t="shared" si="56"/>
        <v>0</v>
      </c>
      <c r="S293" s="109" t="s">
        <v>1189</v>
      </c>
      <c r="T293" s="110">
        <f t="shared" si="58"/>
        <v>0</v>
      </c>
      <c r="U293" s="180">
        <f t="shared" si="57"/>
        <v>0</v>
      </c>
      <c r="V293" s="37"/>
      <c r="W293" s="37"/>
      <c r="X293" s="108"/>
      <c r="Y293" s="123">
        <v>8</v>
      </c>
      <c r="Z293" s="124" t="s">
        <v>554</v>
      </c>
      <c r="AA293" s="124" t="s">
        <v>1223</v>
      </c>
      <c r="AB293" s="124" t="s">
        <v>489</v>
      </c>
      <c r="AC293" s="128" t="s">
        <v>2</v>
      </c>
    </row>
    <row r="294" spans="1:29" s="222" customFormat="1" hidden="1">
      <c r="A294" s="204">
        <v>0</v>
      </c>
      <c r="B294" s="37" t="s">
        <v>13</v>
      </c>
      <c r="C294" s="139" t="s">
        <v>558</v>
      </c>
      <c r="D294" s="183">
        <f t="shared" si="54"/>
        <v>0</v>
      </c>
      <c r="E294" s="184">
        <f t="shared" si="55"/>
        <v>0</v>
      </c>
      <c r="F294" s="210"/>
      <c r="G294" s="39"/>
      <c r="H294" s="206" t="s">
        <v>486</v>
      </c>
      <c r="I294" s="206" t="s">
        <v>554</v>
      </c>
      <c r="J294" s="206" t="s">
        <v>559</v>
      </c>
      <c r="K294" s="206" t="s">
        <v>489</v>
      </c>
      <c r="L294" s="140"/>
      <c r="M294" s="210" t="s">
        <v>38</v>
      </c>
      <c r="N294" s="224">
        <v>243</v>
      </c>
      <c r="O294" s="225"/>
      <c r="P294" s="213">
        <v>10</v>
      </c>
      <c r="Q294" s="214"/>
      <c r="R294" s="215">
        <f t="shared" si="56"/>
        <v>0</v>
      </c>
      <c r="S294" s="109" t="s">
        <v>1189</v>
      </c>
      <c r="T294" s="110">
        <f t="shared" si="58"/>
        <v>0</v>
      </c>
      <c r="U294" s="180">
        <f t="shared" si="57"/>
        <v>0</v>
      </c>
      <c r="V294" s="206"/>
      <c r="W294" s="206"/>
      <c r="X294" s="219"/>
      <c r="Y294" s="123">
        <v>8</v>
      </c>
      <c r="Z294" s="124" t="s">
        <v>554</v>
      </c>
      <c r="AA294" s="124" t="s">
        <v>559</v>
      </c>
      <c r="AB294" s="124" t="s">
        <v>489</v>
      </c>
      <c r="AC294" s="221" t="s">
        <v>2</v>
      </c>
    </row>
    <row r="295" spans="1:29" s="222" customFormat="1" hidden="1">
      <c r="A295" s="204">
        <v>0</v>
      </c>
      <c r="B295" s="139" t="s">
        <v>13</v>
      </c>
      <c r="C295" s="139" t="s">
        <v>564</v>
      </c>
      <c r="D295" s="183">
        <f t="shared" si="54"/>
        <v>0</v>
      </c>
      <c r="E295" s="184">
        <f t="shared" si="55"/>
        <v>0</v>
      </c>
      <c r="F295" s="210"/>
      <c r="G295" s="140"/>
      <c r="H295" s="206" t="s">
        <v>565</v>
      </c>
      <c r="I295" s="206" t="s">
        <v>566</v>
      </c>
      <c r="J295" s="206" t="s">
        <v>567</v>
      </c>
      <c r="K295" s="206" t="s">
        <v>522</v>
      </c>
      <c r="L295" s="140"/>
      <c r="M295" s="210" t="s">
        <v>523</v>
      </c>
      <c r="N295" s="224">
        <v>137</v>
      </c>
      <c r="O295" s="225"/>
      <c r="P295" s="213">
        <v>50</v>
      </c>
      <c r="Q295" s="214"/>
      <c r="R295" s="215">
        <f t="shared" si="56"/>
        <v>0</v>
      </c>
      <c r="S295" s="109" t="s">
        <v>1189</v>
      </c>
      <c r="T295" s="110">
        <f t="shared" si="58"/>
        <v>0</v>
      </c>
      <c r="U295" s="185">
        <f t="shared" si="57"/>
        <v>0</v>
      </c>
      <c r="V295" s="206"/>
      <c r="W295" s="206"/>
      <c r="X295" s="219"/>
      <c r="Y295" s="123">
        <v>8</v>
      </c>
      <c r="Z295" s="124" t="s">
        <v>566</v>
      </c>
      <c r="AA295" s="124" t="s">
        <v>567</v>
      </c>
      <c r="AB295" s="124" t="s">
        <v>522</v>
      </c>
      <c r="AC295" s="221" t="s">
        <v>2</v>
      </c>
    </row>
    <row r="296" spans="1:29" s="222" customFormat="1" hidden="1">
      <c r="A296" s="204">
        <v>0</v>
      </c>
      <c r="B296" s="37" t="s">
        <v>13</v>
      </c>
      <c r="C296" s="139" t="s">
        <v>568</v>
      </c>
      <c r="D296" s="183">
        <f t="shared" si="54"/>
        <v>0</v>
      </c>
      <c r="E296" s="184">
        <f t="shared" si="55"/>
        <v>0</v>
      </c>
      <c r="F296" s="210"/>
      <c r="G296" s="39"/>
      <c r="H296" s="206" t="s">
        <v>569</v>
      </c>
      <c r="I296" s="206" t="s">
        <v>570</v>
      </c>
      <c r="J296" s="206" t="s">
        <v>571</v>
      </c>
      <c r="K296" s="206" t="s">
        <v>572</v>
      </c>
      <c r="L296" s="140"/>
      <c r="M296" s="210" t="s">
        <v>523</v>
      </c>
      <c r="N296" s="224">
        <v>137</v>
      </c>
      <c r="O296" s="225"/>
      <c r="P296" s="213">
        <v>50</v>
      </c>
      <c r="Q296" s="214"/>
      <c r="R296" s="215">
        <f t="shared" si="56"/>
        <v>0</v>
      </c>
      <c r="S296" s="109" t="s">
        <v>1189</v>
      </c>
      <c r="T296" s="110">
        <f t="shared" si="58"/>
        <v>0</v>
      </c>
      <c r="U296" s="185">
        <f t="shared" si="57"/>
        <v>0</v>
      </c>
      <c r="V296" s="206"/>
      <c r="W296" s="206"/>
      <c r="X296" s="219"/>
      <c r="Y296" s="123">
        <v>8</v>
      </c>
      <c r="Z296" s="124" t="s">
        <v>570</v>
      </c>
      <c r="AA296" s="124" t="s">
        <v>571</v>
      </c>
      <c r="AB296" s="124" t="s">
        <v>572</v>
      </c>
      <c r="AC296" s="221" t="s">
        <v>2</v>
      </c>
    </row>
    <row r="297" spans="1:29" s="222" customFormat="1" hidden="1">
      <c r="A297" s="204">
        <v>0</v>
      </c>
      <c r="B297" s="139" t="s">
        <v>13</v>
      </c>
      <c r="C297" s="139" t="s">
        <v>573</v>
      </c>
      <c r="D297" s="183">
        <f t="shared" si="54"/>
        <v>0</v>
      </c>
      <c r="E297" s="184">
        <f t="shared" si="55"/>
        <v>0</v>
      </c>
      <c r="F297" s="210"/>
      <c r="G297" s="140"/>
      <c r="H297" s="206" t="s">
        <v>574</v>
      </c>
      <c r="I297" s="206" t="s">
        <v>575</v>
      </c>
      <c r="J297" s="206" t="s">
        <v>576</v>
      </c>
      <c r="K297" s="206" t="s">
        <v>489</v>
      </c>
      <c r="L297" s="140"/>
      <c r="M297" s="210" t="s">
        <v>38</v>
      </c>
      <c r="N297" s="224">
        <v>104</v>
      </c>
      <c r="O297" s="225"/>
      <c r="P297" s="213">
        <v>10</v>
      </c>
      <c r="Q297" s="214"/>
      <c r="R297" s="215">
        <f t="shared" si="56"/>
        <v>0</v>
      </c>
      <c r="S297" s="116" t="s">
        <v>1189</v>
      </c>
      <c r="T297" s="110">
        <f t="shared" si="58"/>
        <v>0</v>
      </c>
      <c r="U297" s="180">
        <f t="shared" si="57"/>
        <v>0</v>
      </c>
      <c r="V297" s="206"/>
      <c r="W297" s="206"/>
      <c r="X297" s="219"/>
      <c r="Y297" s="123">
        <v>8</v>
      </c>
      <c r="Z297" s="124" t="s">
        <v>575</v>
      </c>
      <c r="AA297" s="124" t="s">
        <v>576</v>
      </c>
      <c r="AB297" s="124" t="s">
        <v>489</v>
      </c>
      <c r="AC297" s="221" t="s">
        <v>2</v>
      </c>
    </row>
    <row r="298" spans="1:29" s="222" customFormat="1" hidden="1">
      <c r="A298" s="204">
        <v>0</v>
      </c>
      <c r="B298" s="139" t="s">
        <v>13</v>
      </c>
      <c r="C298" s="139" t="s">
        <v>1169</v>
      </c>
      <c r="D298" s="183">
        <f t="shared" si="54"/>
        <v>0</v>
      </c>
      <c r="E298" s="184">
        <f t="shared" si="55"/>
        <v>0</v>
      </c>
      <c r="F298" s="210"/>
      <c r="G298" s="140"/>
      <c r="H298" s="206" t="s">
        <v>574</v>
      </c>
      <c r="I298" s="206" t="s">
        <v>575</v>
      </c>
      <c r="J298" s="206" t="s">
        <v>1180</v>
      </c>
      <c r="K298" s="206" t="s">
        <v>489</v>
      </c>
      <c r="L298" s="140"/>
      <c r="M298" s="210" t="s">
        <v>38</v>
      </c>
      <c r="N298" s="224">
        <v>104</v>
      </c>
      <c r="O298" s="225"/>
      <c r="P298" s="213">
        <v>10</v>
      </c>
      <c r="Q298" s="214"/>
      <c r="R298" s="215">
        <f t="shared" si="56"/>
        <v>0</v>
      </c>
      <c r="S298" s="109" t="s">
        <v>1189</v>
      </c>
      <c r="T298" s="110">
        <f t="shared" si="58"/>
        <v>0</v>
      </c>
      <c r="U298" s="180">
        <f t="shared" si="57"/>
        <v>0</v>
      </c>
      <c r="V298" s="206"/>
      <c r="W298" s="206"/>
      <c r="X298" s="219"/>
      <c r="Y298" s="123">
        <v>8</v>
      </c>
      <c r="Z298" s="124" t="s">
        <v>575</v>
      </c>
      <c r="AA298" s="124" t="s">
        <v>1180</v>
      </c>
      <c r="AB298" s="124" t="s">
        <v>489</v>
      </c>
      <c r="AC298" s="221" t="s">
        <v>2</v>
      </c>
    </row>
    <row r="299" spans="1:29" s="222" customFormat="1" hidden="1">
      <c r="A299" s="204">
        <v>0</v>
      </c>
      <c r="B299" s="37" t="s">
        <v>13</v>
      </c>
      <c r="C299" s="139" t="s">
        <v>577</v>
      </c>
      <c r="D299" s="183">
        <f t="shared" si="54"/>
        <v>0</v>
      </c>
      <c r="E299" s="184">
        <f t="shared" si="55"/>
        <v>0</v>
      </c>
      <c r="F299" s="210"/>
      <c r="G299" s="39"/>
      <c r="H299" s="206" t="s">
        <v>574</v>
      </c>
      <c r="I299" s="206" t="s">
        <v>575</v>
      </c>
      <c r="J299" s="206" t="s">
        <v>578</v>
      </c>
      <c r="K299" s="206" t="s">
        <v>489</v>
      </c>
      <c r="L299" s="140"/>
      <c r="M299" s="210" t="s">
        <v>38</v>
      </c>
      <c r="N299" s="224">
        <v>104</v>
      </c>
      <c r="O299" s="225"/>
      <c r="P299" s="213">
        <v>10</v>
      </c>
      <c r="Q299" s="214"/>
      <c r="R299" s="215">
        <f t="shared" si="56"/>
        <v>0</v>
      </c>
      <c r="S299" s="109" t="s">
        <v>1189</v>
      </c>
      <c r="T299" s="110">
        <f t="shared" si="58"/>
        <v>0</v>
      </c>
      <c r="U299" s="180">
        <f t="shared" si="57"/>
        <v>0</v>
      </c>
      <c r="V299" s="206"/>
      <c r="W299" s="206"/>
      <c r="X299" s="219"/>
      <c r="Y299" s="123">
        <v>8</v>
      </c>
      <c r="Z299" s="124" t="s">
        <v>575</v>
      </c>
      <c r="AA299" s="124" t="s">
        <v>578</v>
      </c>
      <c r="AB299" s="124" t="s">
        <v>489</v>
      </c>
      <c r="AC299" s="221" t="s">
        <v>2</v>
      </c>
    </row>
    <row r="300" spans="1:29" s="222" customFormat="1" hidden="1">
      <c r="A300" s="204">
        <v>0</v>
      </c>
      <c r="B300" s="37" t="s">
        <v>13</v>
      </c>
      <c r="C300" s="139" t="s">
        <v>590</v>
      </c>
      <c r="D300" s="183">
        <f t="shared" si="54"/>
        <v>0</v>
      </c>
      <c r="E300" s="184">
        <f t="shared" si="55"/>
        <v>0</v>
      </c>
      <c r="F300" s="210"/>
      <c r="G300" s="39"/>
      <c r="H300" s="206" t="s">
        <v>591</v>
      </c>
      <c r="I300" s="206" t="s">
        <v>592</v>
      </c>
      <c r="J300" s="206" t="s">
        <v>593</v>
      </c>
      <c r="K300" s="206" t="s">
        <v>489</v>
      </c>
      <c r="L300" s="140"/>
      <c r="M300" s="210" t="s">
        <v>38</v>
      </c>
      <c r="N300" s="224">
        <v>208</v>
      </c>
      <c r="O300" s="225"/>
      <c r="P300" s="213">
        <v>10</v>
      </c>
      <c r="Q300" s="214"/>
      <c r="R300" s="215">
        <f t="shared" si="56"/>
        <v>0</v>
      </c>
      <c r="S300" s="109" t="s">
        <v>1189</v>
      </c>
      <c r="T300" s="110">
        <f t="shared" si="58"/>
        <v>0</v>
      </c>
      <c r="U300" s="180">
        <f t="shared" si="57"/>
        <v>0</v>
      </c>
      <c r="V300" s="206"/>
      <c r="W300" s="206"/>
      <c r="X300" s="219"/>
      <c r="Y300" s="123">
        <v>8</v>
      </c>
      <c r="Z300" s="124" t="s">
        <v>592</v>
      </c>
      <c r="AA300" s="124" t="s">
        <v>593</v>
      </c>
      <c r="AB300" s="124" t="s">
        <v>489</v>
      </c>
      <c r="AC300" s="221" t="s">
        <v>2</v>
      </c>
    </row>
    <row r="301" spans="1:29" s="222" customFormat="1" hidden="1">
      <c r="A301" s="204">
        <v>0</v>
      </c>
      <c r="B301" s="37" t="s">
        <v>13</v>
      </c>
      <c r="C301" s="139" t="s">
        <v>1170</v>
      </c>
      <c r="D301" s="183">
        <f t="shared" si="54"/>
        <v>0</v>
      </c>
      <c r="E301" s="184">
        <f t="shared" si="55"/>
        <v>0</v>
      </c>
      <c r="F301" s="210"/>
      <c r="G301" s="39"/>
      <c r="H301" s="206" t="s">
        <v>591</v>
      </c>
      <c r="I301" s="206" t="s">
        <v>592</v>
      </c>
      <c r="J301" s="206" t="s">
        <v>1181</v>
      </c>
      <c r="K301" s="206" t="s">
        <v>489</v>
      </c>
      <c r="L301" s="140"/>
      <c r="M301" s="210" t="s">
        <v>38</v>
      </c>
      <c r="N301" s="224">
        <v>208</v>
      </c>
      <c r="O301" s="225"/>
      <c r="P301" s="213">
        <v>10</v>
      </c>
      <c r="Q301" s="214"/>
      <c r="R301" s="215">
        <f t="shared" si="56"/>
        <v>0</v>
      </c>
      <c r="S301" s="109" t="s">
        <v>1189</v>
      </c>
      <c r="T301" s="110">
        <f t="shared" si="58"/>
        <v>0</v>
      </c>
      <c r="U301" s="180">
        <f t="shared" si="57"/>
        <v>0</v>
      </c>
      <c r="V301" s="206"/>
      <c r="W301" s="206"/>
      <c r="X301" s="219"/>
      <c r="Y301" s="123">
        <v>8</v>
      </c>
      <c r="Z301" s="124" t="s">
        <v>592</v>
      </c>
      <c r="AA301" s="124" t="s">
        <v>1181</v>
      </c>
      <c r="AB301" s="124" t="s">
        <v>489</v>
      </c>
      <c r="AC301" s="221" t="s">
        <v>2</v>
      </c>
    </row>
    <row r="302" spans="1:29" s="222" customFormat="1" hidden="1">
      <c r="A302" s="204">
        <v>0</v>
      </c>
      <c r="B302" s="37" t="s">
        <v>13</v>
      </c>
      <c r="C302" s="139" t="s">
        <v>594</v>
      </c>
      <c r="D302" s="183">
        <f t="shared" si="54"/>
        <v>0</v>
      </c>
      <c r="E302" s="184">
        <f t="shared" si="55"/>
        <v>0</v>
      </c>
      <c r="F302" s="210"/>
      <c r="G302" s="39"/>
      <c r="H302" s="206" t="s">
        <v>591</v>
      </c>
      <c r="I302" s="206" t="s">
        <v>592</v>
      </c>
      <c r="J302" s="206" t="s">
        <v>595</v>
      </c>
      <c r="K302" s="206" t="s">
        <v>489</v>
      </c>
      <c r="L302" s="140"/>
      <c r="M302" s="210" t="s">
        <v>38</v>
      </c>
      <c r="N302" s="224">
        <v>208</v>
      </c>
      <c r="O302" s="225"/>
      <c r="P302" s="213">
        <v>10</v>
      </c>
      <c r="Q302" s="214"/>
      <c r="R302" s="215">
        <f t="shared" si="56"/>
        <v>0</v>
      </c>
      <c r="S302" s="109" t="s">
        <v>1189</v>
      </c>
      <c r="T302" s="110">
        <f t="shared" si="58"/>
        <v>0</v>
      </c>
      <c r="U302" s="180">
        <f t="shared" si="57"/>
        <v>0</v>
      </c>
      <c r="V302" s="206"/>
      <c r="W302" s="206"/>
      <c r="X302" s="219"/>
      <c r="Y302" s="123">
        <v>8</v>
      </c>
      <c r="Z302" s="124" t="s">
        <v>592</v>
      </c>
      <c r="AA302" s="124" t="s">
        <v>595</v>
      </c>
      <c r="AB302" s="124" t="s">
        <v>489</v>
      </c>
      <c r="AC302" s="221" t="s">
        <v>2</v>
      </c>
    </row>
    <row r="303" spans="1:29" s="222" customFormat="1" hidden="1">
      <c r="A303" s="204">
        <v>0</v>
      </c>
      <c r="B303" s="37" t="s">
        <v>13</v>
      </c>
      <c r="C303" s="139" t="s">
        <v>596</v>
      </c>
      <c r="D303" s="183">
        <f t="shared" si="54"/>
        <v>0</v>
      </c>
      <c r="E303" s="184">
        <f t="shared" si="55"/>
        <v>0</v>
      </c>
      <c r="F303" s="210"/>
      <c r="G303" s="39"/>
      <c r="H303" s="206" t="s">
        <v>591</v>
      </c>
      <c r="I303" s="206" t="s">
        <v>592</v>
      </c>
      <c r="J303" s="206" t="s">
        <v>597</v>
      </c>
      <c r="K303" s="206" t="s">
        <v>489</v>
      </c>
      <c r="L303" s="140"/>
      <c r="M303" s="210" t="s">
        <v>38</v>
      </c>
      <c r="N303" s="224">
        <v>208</v>
      </c>
      <c r="O303" s="225"/>
      <c r="P303" s="213">
        <v>10</v>
      </c>
      <c r="Q303" s="214"/>
      <c r="R303" s="215">
        <f t="shared" si="56"/>
        <v>0</v>
      </c>
      <c r="S303" s="109" t="s">
        <v>1189</v>
      </c>
      <c r="T303" s="110">
        <f t="shared" si="58"/>
        <v>0</v>
      </c>
      <c r="U303" s="180">
        <f t="shared" si="57"/>
        <v>0</v>
      </c>
      <c r="V303" s="206"/>
      <c r="W303" s="206"/>
      <c r="X303" s="219"/>
      <c r="Y303" s="123">
        <v>8</v>
      </c>
      <c r="Z303" s="124" t="s">
        <v>592</v>
      </c>
      <c r="AA303" s="124" t="s">
        <v>597</v>
      </c>
      <c r="AB303" s="124" t="s">
        <v>489</v>
      </c>
      <c r="AC303" s="221" t="s">
        <v>2</v>
      </c>
    </row>
    <row r="304" spans="1:29" s="222" customFormat="1" hidden="1">
      <c r="A304" s="204">
        <v>0</v>
      </c>
      <c r="B304" s="37" t="s">
        <v>13</v>
      </c>
      <c r="C304" s="139" t="s">
        <v>598</v>
      </c>
      <c r="D304" s="183">
        <f t="shared" si="54"/>
        <v>0</v>
      </c>
      <c r="E304" s="184">
        <f t="shared" si="55"/>
        <v>0</v>
      </c>
      <c r="F304" s="210"/>
      <c r="G304" s="39"/>
      <c r="H304" s="206" t="s">
        <v>591</v>
      </c>
      <c r="I304" s="206" t="s">
        <v>592</v>
      </c>
      <c r="J304" s="206" t="s">
        <v>599</v>
      </c>
      <c r="K304" s="206" t="s">
        <v>489</v>
      </c>
      <c r="L304" s="140"/>
      <c r="M304" s="210" t="s">
        <v>38</v>
      </c>
      <c r="N304" s="224">
        <v>208</v>
      </c>
      <c r="O304" s="225"/>
      <c r="P304" s="213">
        <v>10</v>
      </c>
      <c r="Q304" s="214"/>
      <c r="R304" s="215">
        <f t="shared" si="56"/>
        <v>0</v>
      </c>
      <c r="S304" s="109" t="s">
        <v>1189</v>
      </c>
      <c r="T304" s="110">
        <f t="shared" si="58"/>
        <v>0</v>
      </c>
      <c r="U304" s="180">
        <f t="shared" si="57"/>
        <v>0</v>
      </c>
      <c r="V304" s="206"/>
      <c r="W304" s="206"/>
      <c r="X304" s="219"/>
      <c r="Y304" s="123">
        <v>8</v>
      </c>
      <c r="Z304" s="124" t="s">
        <v>592</v>
      </c>
      <c r="AA304" s="124" t="s">
        <v>599</v>
      </c>
      <c r="AB304" s="124" t="s">
        <v>489</v>
      </c>
      <c r="AC304" s="221" t="s">
        <v>2</v>
      </c>
    </row>
    <row r="305" spans="1:31" s="127" customFormat="1">
      <c r="A305" s="3">
        <v>30</v>
      </c>
      <c r="B305" s="37" t="s">
        <v>13</v>
      </c>
      <c r="C305" s="37" t="s">
        <v>600</v>
      </c>
      <c r="D305" s="187">
        <f t="shared" si="54"/>
        <v>0</v>
      </c>
      <c r="E305" s="188">
        <f t="shared" si="55"/>
        <v>0</v>
      </c>
      <c r="F305" s="39"/>
      <c r="G305" s="39"/>
      <c r="H305" s="37" t="s">
        <v>591</v>
      </c>
      <c r="I305" s="37" t="s">
        <v>592</v>
      </c>
      <c r="J305" s="37" t="s">
        <v>601</v>
      </c>
      <c r="K305" s="37" t="s">
        <v>489</v>
      </c>
      <c r="L305" s="140"/>
      <c r="M305" s="39" t="s">
        <v>38</v>
      </c>
      <c r="N305" s="101">
        <v>208</v>
      </c>
      <c r="O305" s="143"/>
      <c r="P305" s="40">
        <v>10</v>
      </c>
      <c r="Q305" s="41"/>
      <c r="R305" s="180">
        <f t="shared" si="56"/>
        <v>0</v>
      </c>
      <c r="S305" s="109" t="s">
        <v>1189</v>
      </c>
      <c r="T305" s="110">
        <f t="shared" si="58"/>
        <v>0</v>
      </c>
      <c r="U305" s="180">
        <f t="shared" si="57"/>
        <v>0</v>
      </c>
      <c r="V305" s="37"/>
      <c r="W305" s="37"/>
      <c r="X305" s="108"/>
      <c r="Y305" s="123">
        <v>8</v>
      </c>
      <c r="Z305" s="124" t="s">
        <v>592</v>
      </c>
      <c r="AA305" s="124" t="s">
        <v>601</v>
      </c>
      <c r="AB305" s="124" t="s">
        <v>489</v>
      </c>
      <c r="AC305" s="128" t="s">
        <v>2</v>
      </c>
    </row>
    <row r="306" spans="1:31" s="127" customFormat="1">
      <c r="A306" s="3">
        <v>10</v>
      </c>
      <c r="B306" s="37" t="s">
        <v>13</v>
      </c>
      <c r="C306" s="37" t="s">
        <v>602</v>
      </c>
      <c r="D306" s="187">
        <f t="shared" si="54"/>
        <v>0</v>
      </c>
      <c r="E306" s="188">
        <f t="shared" si="55"/>
        <v>0</v>
      </c>
      <c r="F306" s="39"/>
      <c r="G306" s="39"/>
      <c r="H306" s="37" t="s">
        <v>591</v>
      </c>
      <c r="I306" s="37" t="s">
        <v>592</v>
      </c>
      <c r="J306" s="37" t="s">
        <v>603</v>
      </c>
      <c r="K306" s="37" t="s">
        <v>489</v>
      </c>
      <c r="L306" s="140"/>
      <c r="M306" s="39" t="s">
        <v>38</v>
      </c>
      <c r="N306" s="101">
        <v>208</v>
      </c>
      <c r="O306" s="143"/>
      <c r="P306" s="40">
        <v>10</v>
      </c>
      <c r="Q306" s="41"/>
      <c r="R306" s="180">
        <f t="shared" si="56"/>
        <v>0</v>
      </c>
      <c r="S306" s="109" t="s">
        <v>1189</v>
      </c>
      <c r="T306" s="110">
        <f t="shared" si="58"/>
        <v>0</v>
      </c>
      <c r="U306" s="180">
        <f t="shared" si="57"/>
        <v>0</v>
      </c>
      <c r="V306" s="37"/>
      <c r="W306" s="37"/>
      <c r="X306" s="108"/>
      <c r="Y306" s="123">
        <v>8</v>
      </c>
      <c r="Z306" s="124" t="s">
        <v>592</v>
      </c>
      <c r="AA306" s="124" t="s">
        <v>603</v>
      </c>
      <c r="AB306" s="124" t="s">
        <v>489</v>
      </c>
      <c r="AC306" s="128" t="s">
        <v>2</v>
      </c>
    </row>
    <row r="307" spans="1:31" s="127" customFormat="1">
      <c r="A307" s="3">
        <v>20</v>
      </c>
      <c r="B307" s="37" t="s">
        <v>13</v>
      </c>
      <c r="C307" s="37" t="s">
        <v>604</v>
      </c>
      <c r="D307" s="187">
        <f t="shared" si="54"/>
        <v>0</v>
      </c>
      <c r="E307" s="188">
        <f t="shared" si="55"/>
        <v>0</v>
      </c>
      <c r="F307" s="39"/>
      <c r="G307" s="39"/>
      <c r="H307" s="37" t="s">
        <v>591</v>
      </c>
      <c r="I307" s="37" t="s">
        <v>592</v>
      </c>
      <c r="J307" s="37" t="s">
        <v>605</v>
      </c>
      <c r="K307" s="37" t="s">
        <v>489</v>
      </c>
      <c r="L307" s="140"/>
      <c r="M307" s="39" t="s">
        <v>38</v>
      </c>
      <c r="N307" s="101">
        <v>208</v>
      </c>
      <c r="O307" s="143"/>
      <c r="P307" s="40">
        <v>10</v>
      </c>
      <c r="Q307" s="41"/>
      <c r="R307" s="180">
        <f t="shared" si="56"/>
        <v>0</v>
      </c>
      <c r="S307" s="109" t="s">
        <v>1189</v>
      </c>
      <c r="T307" s="110">
        <f t="shared" si="58"/>
        <v>0</v>
      </c>
      <c r="U307" s="180">
        <f t="shared" si="57"/>
        <v>0</v>
      </c>
      <c r="V307" s="37"/>
      <c r="W307" s="37"/>
      <c r="X307" s="108"/>
      <c r="Y307" s="123">
        <v>8</v>
      </c>
      <c r="Z307" s="124" t="s">
        <v>592</v>
      </c>
      <c r="AA307" s="124" t="s">
        <v>605</v>
      </c>
      <c r="AB307" s="124" t="s">
        <v>489</v>
      </c>
      <c r="AC307" s="128" t="s">
        <v>2</v>
      </c>
    </row>
    <row r="308" spans="1:31" s="127" customFormat="1">
      <c r="A308" s="3">
        <v>10</v>
      </c>
      <c r="B308" s="37" t="s">
        <v>13</v>
      </c>
      <c r="C308" s="37" t="s">
        <v>606</v>
      </c>
      <c r="D308" s="187">
        <f t="shared" si="54"/>
        <v>0</v>
      </c>
      <c r="E308" s="188">
        <f t="shared" si="55"/>
        <v>0</v>
      </c>
      <c r="F308" s="39"/>
      <c r="G308" s="39"/>
      <c r="H308" s="37" t="s">
        <v>591</v>
      </c>
      <c r="I308" s="37" t="s">
        <v>592</v>
      </c>
      <c r="J308" s="37" t="s">
        <v>607</v>
      </c>
      <c r="K308" s="37" t="s">
        <v>489</v>
      </c>
      <c r="L308" s="140"/>
      <c r="M308" s="39" t="s">
        <v>38</v>
      </c>
      <c r="N308" s="101">
        <v>208</v>
      </c>
      <c r="O308" s="143"/>
      <c r="P308" s="40">
        <v>10</v>
      </c>
      <c r="Q308" s="41"/>
      <c r="R308" s="180">
        <f t="shared" si="56"/>
        <v>0</v>
      </c>
      <c r="S308" s="109" t="s">
        <v>1189</v>
      </c>
      <c r="T308" s="110">
        <f t="shared" si="58"/>
        <v>0</v>
      </c>
      <c r="U308" s="180">
        <f t="shared" si="57"/>
        <v>0</v>
      </c>
      <c r="V308" s="37"/>
      <c r="W308" s="37"/>
      <c r="X308" s="108"/>
      <c r="Y308" s="123">
        <v>8</v>
      </c>
      <c r="Z308" s="124" t="s">
        <v>592</v>
      </c>
      <c r="AA308" s="124" t="s">
        <v>607</v>
      </c>
      <c r="AB308" s="124" t="s">
        <v>489</v>
      </c>
      <c r="AC308" s="128" t="s">
        <v>2</v>
      </c>
    </row>
    <row r="309" spans="1:31" s="222" customFormat="1" hidden="1">
      <c r="A309" s="204">
        <v>0</v>
      </c>
      <c r="B309" s="37" t="s">
        <v>13</v>
      </c>
      <c r="C309" s="139" t="s">
        <v>608</v>
      </c>
      <c r="D309" s="183">
        <f t="shared" si="54"/>
        <v>0</v>
      </c>
      <c r="E309" s="184">
        <f t="shared" si="55"/>
        <v>0</v>
      </c>
      <c r="F309" s="210"/>
      <c r="G309" s="39"/>
      <c r="H309" s="206" t="s">
        <v>591</v>
      </c>
      <c r="I309" s="206" t="s">
        <v>592</v>
      </c>
      <c r="J309" s="206" t="s">
        <v>609</v>
      </c>
      <c r="K309" s="206" t="s">
        <v>489</v>
      </c>
      <c r="L309" s="140"/>
      <c r="M309" s="210" t="s">
        <v>38</v>
      </c>
      <c r="N309" s="224">
        <v>208</v>
      </c>
      <c r="O309" s="225"/>
      <c r="P309" s="213">
        <v>10</v>
      </c>
      <c r="Q309" s="214"/>
      <c r="R309" s="215">
        <f t="shared" si="56"/>
        <v>0</v>
      </c>
      <c r="S309" s="109" t="s">
        <v>1189</v>
      </c>
      <c r="T309" s="110">
        <f t="shared" si="58"/>
        <v>0</v>
      </c>
      <c r="U309" s="180">
        <f t="shared" si="57"/>
        <v>0</v>
      </c>
      <c r="V309" s="206"/>
      <c r="W309" s="206"/>
      <c r="X309" s="219"/>
      <c r="Y309" s="123">
        <v>8</v>
      </c>
      <c r="Z309" s="124" t="s">
        <v>592</v>
      </c>
      <c r="AA309" s="124" t="s">
        <v>609</v>
      </c>
      <c r="AB309" s="124" t="s">
        <v>489</v>
      </c>
      <c r="AC309" s="221" t="s">
        <v>2</v>
      </c>
    </row>
    <row r="310" spans="1:31">
      <c r="A310" s="193" t="s">
        <v>37</v>
      </c>
      <c r="F310" s="43"/>
      <c r="G310" s="43"/>
      <c r="L310" s="3"/>
      <c r="M310" s="3"/>
      <c r="N310" s="102"/>
      <c r="O310" s="102"/>
      <c r="R310" s="104"/>
      <c r="S310" s="104"/>
      <c r="T310" s="104"/>
      <c r="U310" s="104"/>
      <c r="Y310" s="120">
        <v>9</v>
      </c>
      <c r="AC310" s="124" t="s">
        <v>2</v>
      </c>
    </row>
    <row r="311" spans="1:31">
      <c r="A311" s="193" t="s">
        <v>37</v>
      </c>
      <c r="F311" s="43"/>
      <c r="G311" s="43"/>
      <c r="L311" s="3"/>
      <c r="M311" s="3"/>
      <c r="N311" s="102"/>
      <c r="O311" s="102"/>
      <c r="R311" s="104"/>
      <c r="S311" s="104"/>
      <c r="T311" s="104"/>
      <c r="U311" s="104"/>
      <c r="Y311" s="120">
        <v>9</v>
      </c>
      <c r="AC311" s="124" t="s">
        <v>2</v>
      </c>
    </row>
    <row r="312" spans="1:31" s="1" customFormat="1" ht="23.6" customHeight="1">
      <c r="A312" s="165" t="s">
        <v>37</v>
      </c>
      <c r="B312" s="29"/>
      <c r="C312" s="29"/>
      <c r="D312" s="29"/>
      <c r="E312" s="29"/>
      <c r="F312" s="162" t="s">
        <v>1250</v>
      </c>
      <c r="G312" s="163"/>
      <c r="H312" s="163"/>
      <c r="I312" s="164"/>
      <c r="J312" s="164"/>
      <c r="K312" s="164"/>
      <c r="L312" s="164"/>
      <c r="M312" s="164"/>
      <c r="N312" s="164"/>
      <c r="O312" s="164"/>
      <c r="P312" s="164"/>
      <c r="Q312" s="164"/>
      <c r="R312" s="164"/>
      <c r="S312" s="164"/>
      <c r="T312" s="164"/>
      <c r="U312" s="164"/>
      <c r="V312" s="164"/>
      <c r="W312" s="160"/>
      <c r="X312" s="161"/>
      <c r="Y312" s="129">
        <v>1</v>
      </c>
      <c r="Z312" s="130"/>
      <c r="AA312" s="130"/>
      <c r="AB312" s="130"/>
      <c r="AC312" s="192"/>
      <c r="AD312" s="192"/>
      <c r="AE312" s="192"/>
    </row>
    <row r="313" spans="1:31" s="159" customFormat="1" ht="270.45" customHeight="1">
      <c r="A313" s="165" t="s">
        <v>37</v>
      </c>
      <c r="B313" s="152"/>
      <c r="C313" s="153"/>
      <c r="D313" s="153"/>
      <c r="E313" s="153"/>
      <c r="F313" s="154"/>
      <c r="G313" s="154"/>
      <c r="H313" s="152"/>
      <c r="I313" s="152"/>
      <c r="J313" s="152"/>
      <c r="K313" s="152"/>
      <c r="L313" s="155"/>
      <c r="M313" s="155"/>
      <c r="N313" s="156"/>
      <c r="O313" s="147"/>
      <c r="P313" s="157"/>
      <c r="Q313" s="158"/>
      <c r="R313" s="148"/>
      <c r="S313" s="149"/>
      <c r="T313" s="150"/>
      <c r="U313" s="150"/>
      <c r="V313" s="152"/>
      <c r="W313" s="152"/>
      <c r="X313" s="152"/>
      <c r="Y313" s="151"/>
      <c r="Z313" s="124"/>
      <c r="AA313" s="124"/>
      <c r="AB313" s="124"/>
      <c r="AC313" s="124"/>
      <c r="AD313" s="119"/>
      <c r="AE313" s="119"/>
    </row>
    <row r="314" spans="1:31" s="222" customFormat="1" hidden="1">
      <c r="A314" s="204">
        <v>0</v>
      </c>
      <c r="B314" s="37" t="s">
        <v>15</v>
      </c>
      <c r="C314" s="139" t="s">
        <v>615</v>
      </c>
      <c r="D314" s="183">
        <f t="shared" ref="D314:D377" si="69">Q314</f>
        <v>0</v>
      </c>
      <c r="E314" s="184">
        <f t="shared" ref="E314:E377" si="70">R314</f>
        <v>0</v>
      </c>
      <c r="F314" s="210"/>
      <c r="G314" s="39"/>
      <c r="H314" s="206" t="s">
        <v>616</v>
      </c>
      <c r="I314" s="207" t="s">
        <v>617</v>
      </c>
      <c r="J314" s="207" t="s">
        <v>618</v>
      </c>
      <c r="K314" s="207" t="s">
        <v>614</v>
      </c>
      <c r="L314" s="39"/>
      <c r="M314" s="210" t="s">
        <v>44</v>
      </c>
      <c r="N314" s="211">
        <v>261</v>
      </c>
      <c r="O314" s="226">
        <v>209</v>
      </c>
      <c r="P314" s="227">
        <v>25</v>
      </c>
      <c r="Q314" s="228"/>
      <c r="R314" s="215">
        <f t="shared" ref="R314:R377" si="71">IF(O314&lt;&gt;"",Q314*O314,N314*Q314)</f>
        <v>0</v>
      </c>
      <c r="S314" s="109" t="s">
        <v>1189</v>
      </c>
      <c r="T314" s="110">
        <f>Q314/200</f>
        <v>0</v>
      </c>
      <c r="U314" s="180">
        <f t="shared" ref="U314:U377" si="72">IF(SUM($R$21:$R$5051)&gt;=100000,IF(O314&lt;&gt;"",R314,R314*0.95),R314)</f>
        <v>0</v>
      </c>
      <c r="V314" s="206"/>
      <c r="W314" s="206"/>
      <c r="X314" s="219"/>
      <c r="Y314" s="123">
        <v>11</v>
      </c>
      <c r="Z314" s="124" t="s">
        <v>617</v>
      </c>
      <c r="AA314" s="124" t="s">
        <v>618</v>
      </c>
      <c r="AB314" s="124" t="s">
        <v>614</v>
      </c>
      <c r="AC314" s="221" t="s">
        <v>2</v>
      </c>
    </row>
    <row r="315" spans="1:31" s="222" customFormat="1" hidden="1">
      <c r="A315" s="204">
        <v>0</v>
      </c>
      <c r="B315" s="37" t="s">
        <v>15</v>
      </c>
      <c r="C315" s="139" t="s">
        <v>630</v>
      </c>
      <c r="D315" s="183">
        <f t="shared" si="69"/>
        <v>0</v>
      </c>
      <c r="E315" s="184">
        <f t="shared" si="70"/>
        <v>0</v>
      </c>
      <c r="F315" s="210"/>
      <c r="G315" s="39"/>
      <c r="H315" s="206" t="s">
        <v>631</v>
      </c>
      <c r="I315" s="207" t="s">
        <v>628</v>
      </c>
      <c r="J315" s="239" t="s">
        <v>1233</v>
      </c>
      <c r="K315" s="207" t="s">
        <v>632</v>
      </c>
      <c r="L315" s="140"/>
      <c r="M315" s="210" t="s">
        <v>38</v>
      </c>
      <c r="N315" s="211">
        <v>71</v>
      </c>
      <c r="O315" s="226">
        <v>65</v>
      </c>
      <c r="P315" s="213">
        <v>25</v>
      </c>
      <c r="Q315" s="214"/>
      <c r="R315" s="215">
        <f t="shared" si="71"/>
        <v>0</v>
      </c>
      <c r="S315" s="109" t="s">
        <v>1189</v>
      </c>
      <c r="T315" s="110">
        <f t="shared" ref="T315:T378" si="73">Q315/200</f>
        <v>0</v>
      </c>
      <c r="U315" s="180">
        <f t="shared" si="72"/>
        <v>0</v>
      </c>
      <c r="V315" s="206"/>
      <c r="W315" s="206"/>
      <c r="X315" s="219"/>
      <c r="Y315" s="123">
        <v>11</v>
      </c>
      <c r="Z315" s="124" t="s">
        <v>628</v>
      </c>
      <c r="AA315" s="125"/>
      <c r="AB315" s="124" t="s">
        <v>632</v>
      </c>
      <c r="AC315" s="221" t="s">
        <v>2</v>
      </c>
    </row>
    <row r="316" spans="1:31">
      <c r="A316" s="3" t="s">
        <v>1366</v>
      </c>
      <c r="B316" s="37" t="s">
        <v>15</v>
      </c>
      <c r="C316" s="37" t="s">
        <v>633</v>
      </c>
      <c r="D316" s="178">
        <f t="shared" si="69"/>
        <v>0</v>
      </c>
      <c r="E316" s="179">
        <f t="shared" si="70"/>
        <v>0</v>
      </c>
      <c r="F316" s="39"/>
      <c r="G316" s="39"/>
      <c r="H316" s="37" t="s">
        <v>631</v>
      </c>
      <c r="I316" s="170" t="s">
        <v>628</v>
      </c>
      <c r="J316" s="170" t="s">
        <v>613</v>
      </c>
      <c r="K316" s="170" t="s">
        <v>634</v>
      </c>
      <c r="L316" s="39"/>
      <c r="M316" s="39" t="s">
        <v>44</v>
      </c>
      <c r="N316" s="146">
        <v>95</v>
      </c>
      <c r="O316" s="166">
        <v>77</v>
      </c>
      <c r="P316" s="40">
        <v>25</v>
      </c>
      <c r="Q316" s="41"/>
      <c r="R316" s="180">
        <f t="shared" si="71"/>
        <v>0</v>
      </c>
      <c r="S316" s="109" t="s">
        <v>1189</v>
      </c>
      <c r="T316" s="110">
        <f t="shared" si="73"/>
        <v>0</v>
      </c>
      <c r="U316" s="180">
        <f t="shared" si="72"/>
        <v>0</v>
      </c>
      <c r="V316" s="37"/>
      <c r="W316" s="37"/>
      <c r="X316" s="108"/>
      <c r="Y316" s="123">
        <v>11</v>
      </c>
      <c r="Z316" s="124" t="s">
        <v>628</v>
      </c>
      <c r="AA316" s="124" t="s">
        <v>613</v>
      </c>
      <c r="AB316" s="124" t="s">
        <v>634</v>
      </c>
      <c r="AC316" s="124" t="s">
        <v>2</v>
      </c>
    </row>
    <row r="317" spans="1:31" s="222" customFormat="1" hidden="1">
      <c r="A317" s="204">
        <v>0</v>
      </c>
      <c r="B317" s="37" t="s">
        <v>15</v>
      </c>
      <c r="C317" s="139" t="s">
        <v>635</v>
      </c>
      <c r="D317" s="183">
        <f t="shared" si="69"/>
        <v>0</v>
      </c>
      <c r="E317" s="184">
        <f t="shared" si="70"/>
        <v>0</v>
      </c>
      <c r="F317" s="210"/>
      <c r="G317" s="39"/>
      <c r="H317" s="206" t="s">
        <v>636</v>
      </c>
      <c r="I317" s="207" t="s">
        <v>637</v>
      </c>
      <c r="J317" s="207" t="s">
        <v>613</v>
      </c>
      <c r="K317" s="207" t="s">
        <v>623</v>
      </c>
      <c r="L317" s="39"/>
      <c r="M317" s="210" t="s">
        <v>44</v>
      </c>
      <c r="N317" s="211">
        <v>125</v>
      </c>
      <c r="O317" s="226">
        <v>101</v>
      </c>
      <c r="P317" s="213">
        <v>25</v>
      </c>
      <c r="Q317" s="214"/>
      <c r="R317" s="215">
        <f t="shared" si="71"/>
        <v>0</v>
      </c>
      <c r="S317" s="109" t="s">
        <v>1189</v>
      </c>
      <c r="T317" s="110">
        <f t="shared" si="73"/>
        <v>0</v>
      </c>
      <c r="U317" s="180">
        <f t="shared" si="72"/>
        <v>0</v>
      </c>
      <c r="V317" s="206"/>
      <c r="W317" s="206"/>
      <c r="X317" s="219"/>
      <c r="Y317" s="123">
        <v>11</v>
      </c>
      <c r="Z317" s="124" t="s">
        <v>637</v>
      </c>
      <c r="AA317" s="124" t="s">
        <v>613</v>
      </c>
      <c r="AB317" s="124" t="s">
        <v>623</v>
      </c>
      <c r="AC317" s="221" t="s">
        <v>2</v>
      </c>
    </row>
    <row r="318" spans="1:31" s="222" customFormat="1" hidden="1">
      <c r="A318" s="204">
        <v>0</v>
      </c>
      <c r="B318" s="37" t="s">
        <v>15</v>
      </c>
      <c r="C318" s="139" t="s">
        <v>642</v>
      </c>
      <c r="D318" s="183">
        <f t="shared" si="69"/>
        <v>0</v>
      </c>
      <c r="E318" s="184">
        <f t="shared" si="70"/>
        <v>0</v>
      </c>
      <c r="F318" s="210"/>
      <c r="G318" s="39"/>
      <c r="H318" s="206" t="s">
        <v>639</v>
      </c>
      <c r="I318" s="207" t="s">
        <v>640</v>
      </c>
      <c r="J318" s="207" t="s">
        <v>641</v>
      </c>
      <c r="K318" s="207" t="s">
        <v>634</v>
      </c>
      <c r="L318" s="140"/>
      <c r="M318" s="210" t="s">
        <v>44</v>
      </c>
      <c r="N318" s="211">
        <v>147</v>
      </c>
      <c r="O318" s="226">
        <v>119</v>
      </c>
      <c r="P318" s="213">
        <v>25</v>
      </c>
      <c r="Q318" s="214"/>
      <c r="R318" s="215">
        <f t="shared" si="71"/>
        <v>0</v>
      </c>
      <c r="S318" s="109" t="s">
        <v>1189</v>
      </c>
      <c r="T318" s="110">
        <f t="shared" si="73"/>
        <v>0</v>
      </c>
      <c r="U318" s="180">
        <f t="shared" si="72"/>
        <v>0</v>
      </c>
      <c r="V318" s="206"/>
      <c r="W318" s="206"/>
      <c r="X318" s="219"/>
      <c r="Y318" s="123">
        <v>11</v>
      </c>
      <c r="Z318" s="124" t="s">
        <v>640</v>
      </c>
      <c r="AA318" s="124" t="s">
        <v>641</v>
      </c>
      <c r="AB318" s="124" t="s">
        <v>634</v>
      </c>
      <c r="AC318" s="221" t="s">
        <v>2</v>
      </c>
    </row>
    <row r="319" spans="1:31" s="222" customFormat="1" hidden="1">
      <c r="A319" s="204">
        <v>0</v>
      </c>
      <c r="B319" s="37" t="s">
        <v>15</v>
      </c>
      <c r="C319" s="37" t="s">
        <v>643</v>
      </c>
      <c r="D319" s="178">
        <f t="shared" si="69"/>
        <v>0</v>
      </c>
      <c r="E319" s="179">
        <f t="shared" si="70"/>
        <v>0</v>
      </c>
      <c r="F319" s="210"/>
      <c r="G319" s="39"/>
      <c r="H319" s="206" t="s">
        <v>639</v>
      </c>
      <c r="I319" s="207" t="s">
        <v>640</v>
      </c>
      <c r="J319" s="207" t="s">
        <v>641</v>
      </c>
      <c r="K319" s="207" t="s">
        <v>644</v>
      </c>
      <c r="L319" s="39"/>
      <c r="M319" s="210" t="s">
        <v>44</v>
      </c>
      <c r="N319" s="211">
        <v>215</v>
      </c>
      <c r="O319" s="226">
        <v>171</v>
      </c>
      <c r="P319" s="213">
        <v>25</v>
      </c>
      <c r="Q319" s="214"/>
      <c r="R319" s="215">
        <f t="shared" si="71"/>
        <v>0</v>
      </c>
      <c r="S319" s="109" t="s">
        <v>1189</v>
      </c>
      <c r="T319" s="110">
        <f t="shared" si="73"/>
        <v>0</v>
      </c>
      <c r="U319" s="180">
        <f t="shared" si="72"/>
        <v>0</v>
      </c>
      <c r="V319" s="206"/>
      <c r="W319" s="206"/>
      <c r="X319" s="219"/>
      <c r="Y319" s="123">
        <v>11</v>
      </c>
      <c r="Z319" s="124" t="s">
        <v>640</v>
      </c>
      <c r="AA319" s="124" t="s">
        <v>641</v>
      </c>
      <c r="AB319" s="124" t="s">
        <v>644</v>
      </c>
      <c r="AC319" s="221" t="s">
        <v>2</v>
      </c>
    </row>
    <row r="320" spans="1:31" s="222" customFormat="1" hidden="1">
      <c r="A320" s="204">
        <v>0</v>
      </c>
      <c r="B320" s="37" t="s">
        <v>15</v>
      </c>
      <c r="C320" s="139" t="s">
        <v>654</v>
      </c>
      <c r="D320" s="183">
        <f t="shared" si="69"/>
        <v>0</v>
      </c>
      <c r="E320" s="184">
        <f t="shared" si="70"/>
        <v>0</v>
      </c>
      <c r="F320" s="210"/>
      <c r="G320" s="39"/>
      <c r="H320" s="206" t="s">
        <v>646</v>
      </c>
      <c r="I320" s="207" t="s">
        <v>647</v>
      </c>
      <c r="J320" s="207" t="s">
        <v>655</v>
      </c>
      <c r="K320" s="207" t="s">
        <v>656</v>
      </c>
      <c r="L320" s="140"/>
      <c r="M320" s="210" t="s">
        <v>44</v>
      </c>
      <c r="N320" s="211">
        <v>197</v>
      </c>
      <c r="O320" s="226">
        <v>157</v>
      </c>
      <c r="P320" s="213">
        <v>25</v>
      </c>
      <c r="Q320" s="214"/>
      <c r="R320" s="215">
        <f t="shared" si="71"/>
        <v>0</v>
      </c>
      <c r="S320" s="109" t="s">
        <v>1189</v>
      </c>
      <c r="T320" s="110">
        <f t="shared" si="73"/>
        <v>0</v>
      </c>
      <c r="U320" s="180">
        <f t="shared" si="72"/>
        <v>0</v>
      </c>
      <c r="V320" s="206"/>
      <c r="W320" s="206"/>
      <c r="X320" s="219"/>
      <c r="Y320" s="123">
        <v>11</v>
      </c>
      <c r="Z320" s="124" t="s">
        <v>647</v>
      </c>
      <c r="AA320" s="124" t="s">
        <v>655</v>
      </c>
      <c r="AB320" s="124" t="s">
        <v>656</v>
      </c>
      <c r="AC320" s="221" t="s">
        <v>2</v>
      </c>
    </row>
    <row r="321" spans="1:29" s="222" customFormat="1" hidden="1">
      <c r="A321" s="204">
        <v>0</v>
      </c>
      <c r="B321" s="37" t="s">
        <v>15</v>
      </c>
      <c r="C321" s="139" t="s">
        <v>659</v>
      </c>
      <c r="D321" s="183">
        <f t="shared" si="69"/>
        <v>0</v>
      </c>
      <c r="E321" s="184">
        <f t="shared" si="70"/>
        <v>0</v>
      </c>
      <c r="F321" s="210"/>
      <c r="G321" s="39"/>
      <c r="H321" s="206" t="s">
        <v>646</v>
      </c>
      <c r="I321" s="207" t="s">
        <v>647</v>
      </c>
      <c r="J321" s="207" t="s">
        <v>658</v>
      </c>
      <c r="K321" s="207" t="s">
        <v>629</v>
      </c>
      <c r="L321" s="140"/>
      <c r="M321" s="210" t="s">
        <v>38</v>
      </c>
      <c r="N321" s="211">
        <v>148</v>
      </c>
      <c r="O321" s="226">
        <v>119</v>
      </c>
      <c r="P321" s="213">
        <v>25</v>
      </c>
      <c r="Q321" s="214"/>
      <c r="R321" s="215">
        <f t="shared" si="71"/>
        <v>0</v>
      </c>
      <c r="S321" s="109" t="s">
        <v>1189</v>
      </c>
      <c r="T321" s="110">
        <f t="shared" si="73"/>
        <v>0</v>
      </c>
      <c r="U321" s="180">
        <f t="shared" si="72"/>
        <v>0</v>
      </c>
      <c r="V321" s="206"/>
      <c r="W321" s="206"/>
      <c r="X321" s="219"/>
      <c r="Y321" s="123">
        <v>11</v>
      </c>
      <c r="Z321" s="124" t="s">
        <v>647</v>
      </c>
      <c r="AA321" s="124" t="s">
        <v>658</v>
      </c>
      <c r="AB321" s="124" t="s">
        <v>629</v>
      </c>
      <c r="AC321" s="221" t="s">
        <v>2</v>
      </c>
    </row>
    <row r="322" spans="1:29" s="222" customFormat="1" hidden="1">
      <c r="A322" s="204">
        <v>0</v>
      </c>
      <c r="B322" s="37" t="s">
        <v>15</v>
      </c>
      <c r="C322" s="139" t="s">
        <v>661</v>
      </c>
      <c r="D322" s="183">
        <f t="shared" si="69"/>
        <v>0</v>
      </c>
      <c r="E322" s="184">
        <f t="shared" si="70"/>
        <v>0</v>
      </c>
      <c r="F322" s="210"/>
      <c r="G322" s="39"/>
      <c r="H322" s="206" t="s">
        <v>646</v>
      </c>
      <c r="I322" s="207" t="s">
        <v>647</v>
      </c>
      <c r="J322" s="207" t="s">
        <v>658</v>
      </c>
      <c r="K322" s="207" t="s">
        <v>634</v>
      </c>
      <c r="L322" s="140"/>
      <c r="M322" s="210" t="s">
        <v>44</v>
      </c>
      <c r="N322" s="211">
        <v>189</v>
      </c>
      <c r="O322" s="226">
        <v>151</v>
      </c>
      <c r="P322" s="213">
        <v>25</v>
      </c>
      <c r="Q322" s="214"/>
      <c r="R322" s="215">
        <f t="shared" si="71"/>
        <v>0</v>
      </c>
      <c r="S322" s="109" t="s">
        <v>1189</v>
      </c>
      <c r="T322" s="110">
        <f t="shared" si="73"/>
        <v>0</v>
      </c>
      <c r="U322" s="180">
        <f t="shared" si="72"/>
        <v>0</v>
      </c>
      <c r="V322" s="206"/>
      <c r="W322" s="206"/>
      <c r="X322" s="219"/>
      <c r="Y322" s="123">
        <v>11</v>
      </c>
      <c r="Z322" s="124" t="s">
        <v>647</v>
      </c>
      <c r="AA322" s="124" t="s">
        <v>658</v>
      </c>
      <c r="AB322" s="124" t="s">
        <v>634</v>
      </c>
      <c r="AC322" s="221" t="s">
        <v>2</v>
      </c>
    </row>
    <row r="323" spans="1:29" s="222" customFormat="1" hidden="1">
      <c r="A323" s="204">
        <v>0</v>
      </c>
      <c r="B323" s="37" t="s">
        <v>15</v>
      </c>
      <c r="C323" s="139" t="s">
        <v>699</v>
      </c>
      <c r="D323" s="183">
        <f t="shared" si="69"/>
        <v>0</v>
      </c>
      <c r="E323" s="184">
        <f t="shared" si="70"/>
        <v>0</v>
      </c>
      <c r="F323" s="210"/>
      <c r="G323" s="39"/>
      <c r="H323" s="206" t="s">
        <v>700</v>
      </c>
      <c r="I323" s="207" t="s">
        <v>701</v>
      </c>
      <c r="J323" s="207" t="s">
        <v>613</v>
      </c>
      <c r="K323" s="207" t="s">
        <v>634</v>
      </c>
      <c r="L323" s="140"/>
      <c r="M323" s="210" t="s">
        <v>44</v>
      </c>
      <c r="N323" s="211">
        <v>137</v>
      </c>
      <c r="O323" s="226">
        <v>111</v>
      </c>
      <c r="P323" s="213">
        <v>25</v>
      </c>
      <c r="Q323" s="214"/>
      <c r="R323" s="215">
        <f t="shared" si="71"/>
        <v>0</v>
      </c>
      <c r="S323" s="109" t="s">
        <v>1189</v>
      </c>
      <c r="T323" s="110">
        <f t="shared" si="73"/>
        <v>0</v>
      </c>
      <c r="U323" s="180">
        <f t="shared" si="72"/>
        <v>0</v>
      </c>
      <c r="V323" s="206"/>
      <c r="W323" s="206"/>
      <c r="X323" s="219"/>
      <c r="Y323" s="123">
        <v>11</v>
      </c>
      <c r="Z323" s="124" t="s">
        <v>701</v>
      </c>
      <c r="AA323" s="124" t="s">
        <v>613</v>
      </c>
      <c r="AB323" s="124" t="s">
        <v>634</v>
      </c>
      <c r="AC323" s="221" t="s">
        <v>2</v>
      </c>
    </row>
    <row r="324" spans="1:29">
      <c r="A324" s="3">
        <v>75</v>
      </c>
      <c r="B324" s="37" t="s">
        <v>15</v>
      </c>
      <c r="C324" s="37" t="s">
        <v>703</v>
      </c>
      <c r="D324" s="178">
        <f t="shared" si="69"/>
        <v>0</v>
      </c>
      <c r="E324" s="179">
        <f t="shared" si="70"/>
        <v>0</v>
      </c>
      <c r="F324" s="39"/>
      <c r="G324" s="39"/>
      <c r="H324" s="37" t="s">
        <v>704</v>
      </c>
      <c r="I324" s="170" t="s">
        <v>705</v>
      </c>
      <c r="J324" s="170" t="s">
        <v>706</v>
      </c>
      <c r="K324" s="170" t="s">
        <v>707</v>
      </c>
      <c r="L324" s="39"/>
      <c r="M324" s="39" t="s">
        <v>44</v>
      </c>
      <c r="N324" s="146">
        <v>137</v>
      </c>
      <c r="O324" s="166">
        <v>111</v>
      </c>
      <c r="P324" s="40">
        <v>25</v>
      </c>
      <c r="Q324" s="41"/>
      <c r="R324" s="180">
        <f t="shared" si="71"/>
        <v>0</v>
      </c>
      <c r="S324" s="109" t="s">
        <v>1189</v>
      </c>
      <c r="T324" s="110">
        <f t="shared" si="73"/>
        <v>0</v>
      </c>
      <c r="U324" s="180">
        <f t="shared" si="72"/>
        <v>0</v>
      </c>
      <c r="V324" s="37"/>
      <c r="W324" s="37"/>
      <c r="X324" s="108"/>
      <c r="Y324" s="123">
        <v>11</v>
      </c>
      <c r="Z324" s="124" t="s">
        <v>705</v>
      </c>
      <c r="AA324" s="124" t="s">
        <v>706</v>
      </c>
      <c r="AB324" s="124" t="s">
        <v>707</v>
      </c>
      <c r="AC324" s="124" t="s">
        <v>2</v>
      </c>
    </row>
    <row r="325" spans="1:29">
      <c r="A325" s="3">
        <v>25</v>
      </c>
      <c r="B325" s="37" t="s">
        <v>15</v>
      </c>
      <c r="C325" s="37" t="s">
        <v>708</v>
      </c>
      <c r="D325" s="178">
        <f t="shared" si="69"/>
        <v>0</v>
      </c>
      <c r="E325" s="179">
        <f t="shared" si="70"/>
        <v>0</v>
      </c>
      <c r="F325" s="39"/>
      <c r="G325" s="39"/>
      <c r="H325" s="37" t="s">
        <v>709</v>
      </c>
      <c r="I325" s="170" t="s">
        <v>710</v>
      </c>
      <c r="J325" s="170" t="s">
        <v>711</v>
      </c>
      <c r="K325" s="170" t="s">
        <v>712</v>
      </c>
      <c r="L325" s="39"/>
      <c r="M325" s="39" t="s">
        <v>44</v>
      </c>
      <c r="N325" s="146">
        <v>189</v>
      </c>
      <c r="O325" s="166">
        <v>151</v>
      </c>
      <c r="P325" s="40">
        <v>25</v>
      </c>
      <c r="Q325" s="41"/>
      <c r="R325" s="180">
        <f t="shared" si="71"/>
        <v>0</v>
      </c>
      <c r="S325" s="109" t="s">
        <v>1189</v>
      </c>
      <c r="T325" s="110">
        <f t="shared" si="73"/>
        <v>0</v>
      </c>
      <c r="U325" s="180">
        <f t="shared" si="72"/>
        <v>0</v>
      </c>
      <c r="V325" s="37"/>
      <c r="W325" s="37"/>
      <c r="X325" s="108"/>
      <c r="Y325" s="123">
        <v>11</v>
      </c>
      <c r="Z325" s="124" t="s">
        <v>710</v>
      </c>
      <c r="AA325" s="124" t="s">
        <v>711</v>
      </c>
      <c r="AB325" s="124" t="s">
        <v>712</v>
      </c>
      <c r="AC325" s="124" t="s">
        <v>2</v>
      </c>
    </row>
    <row r="326" spans="1:29">
      <c r="A326" s="3">
        <v>50</v>
      </c>
      <c r="B326" s="37" t="s">
        <v>15</v>
      </c>
      <c r="C326" s="37" t="s">
        <v>713</v>
      </c>
      <c r="D326" s="178">
        <f t="shared" si="69"/>
        <v>0</v>
      </c>
      <c r="E326" s="179">
        <f t="shared" si="70"/>
        <v>0</v>
      </c>
      <c r="F326" s="39"/>
      <c r="G326" s="39"/>
      <c r="H326" s="37" t="s">
        <v>714</v>
      </c>
      <c r="I326" s="170" t="s">
        <v>715</v>
      </c>
      <c r="J326" s="170" t="s">
        <v>613</v>
      </c>
      <c r="K326" s="170" t="s">
        <v>656</v>
      </c>
      <c r="L326" s="39"/>
      <c r="M326" s="39" t="s">
        <v>44</v>
      </c>
      <c r="N326" s="146">
        <v>131</v>
      </c>
      <c r="O326" s="166">
        <v>105</v>
      </c>
      <c r="P326" s="40">
        <v>25</v>
      </c>
      <c r="Q326" s="41"/>
      <c r="R326" s="180">
        <f t="shared" si="71"/>
        <v>0</v>
      </c>
      <c r="S326" s="109" t="s">
        <v>1189</v>
      </c>
      <c r="T326" s="110">
        <f t="shared" si="73"/>
        <v>0</v>
      </c>
      <c r="U326" s="180">
        <f t="shared" si="72"/>
        <v>0</v>
      </c>
      <c r="V326" s="37"/>
      <c r="W326" s="37"/>
      <c r="X326" s="108"/>
      <c r="Y326" s="123">
        <v>11</v>
      </c>
      <c r="Z326" s="124" t="s">
        <v>715</v>
      </c>
      <c r="AA326" s="124" t="s">
        <v>613</v>
      </c>
      <c r="AB326" s="124" t="s">
        <v>656</v>
      </c>
      <c r="AC326" s="124" t="s">
        <v>2</v>
      </c>
    </row>
    <row r="327" spans="1:29" s="222" customFormat="1" hidden="1">
      <c r="A327" s="204">
        <v>0</v>
      </c>
      <c r="B327" s="37" t="s">
        <v>15</v>
      </c>
      <c r="C327" s="139" t="s">
        <v>716</v>
      </c>
      <c r="D327" s="183">
        <f t="shared" si="69"/>
        <v>0</v>
      </c>
      <c r="E327" s="184">
        <f t="shared" si="70"/>
        <v>0</v>
      </c>
      <c r="F327" s="210"/>
      <c r="G327" s="39"/>
      <c r="H327" s="206" t="s">
        <v>717</v>
      </c>
      <c r="I327" s="207" t="s">
        <v>718</v>
      </c>
      <c r="J327" s="207" t="s">
        <v>719</v>
      </c>
      <c r="K327" s="207" t="s">
        <v>634</v>
      </c>
      <c r="L327" s="140"/>
      <c r="M327" s="210" t="s">
        <v>44</v>
      </c>
      <c r="N327" s="211">
        <v>131</v>
      </c>
      <c r="O327" s="226">
        <v>105</v>
      </c>
      <c r="P327" s="213">
        <v>25</v>
      </c>
      <c r="Q327" s="214"/>
      <c r="R327" s="215">
        <f t="shared" si="71"/>
        <v>0</v>
      </c>
      <c r="S327" s="109" t="s">
        <v>1189</v>
      </c>
      <c r="T327" s="110">
        <f t="shared" si="73"/>
        <v>0</v>
      </c>
      <c r="U327" s="180">
        <f t="shared" si="72"/>
        <v>0</v>
      </c>
      <c r="V327" s="206"/>
      <c r="W327" s="206"/>
      <c r="X327" s="219"/>
      <c r="Y327" s="123">
        <v>11</v>
      </c>
      <c r="Z327" s="124" t="s">
        <v>718</v>
      </c>
      <c r="AA327" s="124" t="s">
        <v>719</v>
      </c>
      <c r="AB327" s="124" t="s">
        <v>634</v>
      </c>
      <c r="AC327" s="221" t="s">
        <v>2</v>
      </c>
    </row>
    <row r="328" spans="1:29" s="222" customFormat="1" hidden="1">
      <c r="A328" s="204">
        <v>0</v>
      </c>
      <c r="B328" s="37" t="s">
        <v>15</v>
      </c>
      <c r="C328" s="139" t="s">
        <v>723</v>
      </c>
      <c r="D328" s="183">
        <f t="shared" si="69"/>
        <v>0</v>
      </c>
      <c r="E328" s="184">
        <f t="shared" si="70"/>
        <v>0</v>
      </c>
      <c r="F328" s="210"/>
      <c r="G328" s="39"/>
      <c r="H328" s="206" t="s">
        <v>724</v>
      </c>
      <c r="I328" s="207" t="s">
        <v>725</v>
      </c>
      <c r="J328" s="207" t="s">
        <v>613</v>
      </c>
      <c r="K328" s="207" t="s">
        <v>653</v>
      </c>
      <c r="L328" s="140"/>
      <c r="M328" s="210" t="s">
        <v>38</v>
      </c>
      <c r="N328" s="211">
        <v>125</v>
      </c>
      <c r="O328" s="226">
        <v>111</v>
      </c>
      <c r="P328" s="213">
        <v>25</v>
      </c>
      <c r="Q328" s="214"/>
      <c r="R328" s="215">
        <f t="shared" si="71"/>
        <v>0</v>
      </c>
      <c r="S328" s="109" t="s">
        <v>1189</v>
      </c>
      <c r="T328" s="110">
        <f t="shared" si="73"/>
        <v>0</v>
      </c>
      <c r="U328" s="180">
        <f t="shared" si="72"/>
        <v>0</v>
      </c>
      <c r="V328" s="206"/>
      <c r="W328" s="206"/>
      <c r="X328" s="219"/>
      <c r="Y328" s="123">
        <v>11</v>
      </c>
      <c r="Z328" s="124" t="s">
        <v>725</v>
      </c>
      <c r="AA328" s="124" t="s">
        <v>613</v>
      </c>
      <c r="AB328" s="124" t="s">
        <v>653</v>
      </c>
      <c r="AC328" s="221" t="s">
        <v>2</v>
      </c>
    </row>
    <row r="329" spans="1:29" s="222" customFormat="1" hidden="1">
      <c r="A329" s="204">
        <v>0</v>
      </c>
      <c r="B329" s="37" t="s">
        <v>15</v>
      </c>
      <c r="C329" s="139" t="s">
        <v>726</v>
      </c>
      <c r="D329" s="183">
        <f t="shared" si="69"/>
        <v>0</v>
      </c>
      <c r="E329" s="184">
        <f t="shared" si="70"/>
        <v>0</v>
      </c>
      <c r="F329" s="210"/>
      <c r="G329" s="39"/>
      <c r="H329" s="206" t="s">
        <v>724</v>
      </c>
      <c r="I329" s="207" t="s">
        <v>725</v>
      </c>
      <c r="J329" s="207" t="s">
        <v>613</v>
      </c>
      <c r="K329" s="207" t="s">
        <v>727</v>
      </c>
      <c r="L329" s="140"/>
      <c r="M329" s="210" t="s">
        <v>38</v>
      </c>
      <c r="N329" s="211">
        <v>135</v>
      </c>
      <c r="O329" s="226">
        <v>127</v>
      </c>
      <c r="P329" s="213">
        <v>25</v>
      </c>
      <c r="Q329" s="214"/>
      <c r="R329" s="215">
        <f t="shared" si="71"/>
        <v>0</v>
      </c>
      <c r="S329" s="109" t="s">
        <v>1189</v>
      </c>
      <c r="T329" s="110">
        <f t="shared" si="73"/>
        <v>0</v>
      </c>
      <c r="U329" s="180">
        <f t="shared" si="72"/>
        <v>0</v>
      </c>
      <c r="V329" s="206"/>
      <c r="W329" s="206"/>
      <c r="X329" s="219"/>
      <c r="Y329" s="123">
        <v>11</v>
      </c>
      <c r="Z329" s="124" t="s">
        <v>725</v>
      </c>
      <c r="AA329" s="124" t="s">
        <v>613</v>
      </c>
      <c r="AB329" s="124" t="s">
        <v>727</v>
      </c>
      <c r="AC329" s="221" t="s">
        <v>2</v>
      </c>
    </row>
    <row r="330" spans="1:29" s="222" customFormat="1" hidden="1">
      <c r="A330" s="204">
        <v>0</v>
      </c>
      <c r="B330" s="37" t="s">
        <v>15</v>
      </c>
      <c r="C330" s="37" t="s">
        <v>738</v>
      </c>
      <c r="D330" s="178">
        <f t="shared" si="69"/>
        <v>0</v>
      </c>
      <c r="E330" s="179">
        <f t="shared" si="70"/>
        <v>0</v>
      </c>
      <c r="F330" s="210"/>
      <c r="G330" s="39"/>
      <c r="H330" s="208" t="s">
        <v>735</v>
      </c>
      <c r="I330" s="209" t="s">
        <v>736</v>
      </c>
      <c r="J330" s="209" t="s">
        <v>613</v>
      </c>
      <c r="K330" s="209" t="s">
        <v>629</v>
      </c>
      <c r="L330" s="39"/>
      <c r="M330" s="216" t="s">
        <v>38</v>
      </c>
      <c r="N330" s="217">
        <v>82</v>
      </c>
      <c r="O330" s="226">
        <v>77</v>
      </c>
      <c r="P330" s="218">
        <v>25</v>
      </c>
      <c r="Q330" s="214"/>
      <c r="R330" s="215">
        <f t="shared" si="71"/>
        <v>0</v>
      </c>
      <c r="S330" s="109" t="s">
        <v>1189</v>
      </c>
      <c r="T330" s="110">
        <f t="shared" si="73"/>
        <v>0</v>
      </c>
      <c r="U330" s="180">
        <f t="shared" si="72"/>
        <v>0</v>
      </c>
      <c r="V330" s="208"/>
      <c r="W330" s="208"/>
      <c r="X330" s="220"/>
      <c r="Y330" s="123">
        <v>11</v>
      </c>
      <c r="Z330" s="124" t="s">
        <v>736</v>
      </c>
      <c r="AA330" s="124" t="s">
        <v>613</v>
      </c>
      <c r="AB330" s="124" t="s">
        <v>629</v>
      </c>
      <c r="AC330" s="221" t="s">
        <v>2</v>
      </c>
    </row>
    <row r="331" spans="1:29" s="222" customFormat="1" hidden="1">
      <c r="A331" s="204">
        <v>0</v>
      </c>
      <c r="B331" s="37" t="s">
        <v>15</v>
      </c>
      <c r="C331" s="37" t="s">
        <v>739</v>
      </c>
      <c r="D331" s="178">
        <f t="shared" si="69"/>
        <v>0</v>
      </c>
      <c r="E331" s="179">
        <f t="shared" si="70"/>
        <v>0</v>
      </c>
      <c r="F331" s="210"/>
      <c r="G331" s="39"/>
      <c r="H331" s="208" t="s">
        <v>735</v>
      </c>
      <c r="I331" s="209" t="s">
        <v>736</v>
      </c>
      <c r="J331" s="209" t="s">
        <v>613</v>
      </c>
      <c r="K331" s="209" t="s">
        <v>653</v>
      </c>
      <c r="L331" s="39"/>
      <c r="M331" s="216" t="s">
        <v>38</v>
      </c>
      <c r="N331" s="217">
        <v>89</v>
      </c>
      <c r="O331" s="226">
        <v>83</v>
      </c>
      <c r="P331" s="218">
        <v>25</v>
      </c>
      <c r="Q331" s="214"/>
      <c r="R331" s="215">
        <f t="shared" si="71"/>
        <v>0</v>
      </c>
      <c r="S331" s="109" t="s">
        <v>1189</v>
      </c>
      <c r="T331" s="110">
        <f t="shared" si="73"/>
        <v>0</v>
      </c>
      <c r="U331" s="180">
        <f t="shared" si="72"/>
        <v>0</v>
      </c>
      <c r="V331" s="208"/>
      <c r="W331" s="208"/>
      <c r="X331" s="220"/>
      <c r="Y331" s="123">
        <v>11</v>
      </c>
      <c r="Z331" s="124" t="s">
        <v>736</v>
      </c>
      <c r="AA331" s="124" t="s">
        <v>613</v>
      </c>
      <c r="AB331" s="124" t="s">
        <v>653</v>
      </c>
      <c r="AC331" s="221" t="s">
        <v>2</v>
      </c>
    </row>
    <row r="332" spans="1:29" s="222" customFormat="1" hidden="1">
      <c r="A332" s="204">
        <v>0</v>
      </c>
      <c r="B332" s="37" t="s">
        <v>15</v>
      </c>
      <c r="C332" s="37" t="s">
        <v>740</v>
      </c>
      <c r="D332" s="178">
        <f t="shared" si="69"/>
        <v>0</v>
      </c>
      <c r="E332" s="179">
        <f t="shared" si="70"/>
        <v>0</v>
      </c>
      <c r="F332" s="210"/>
      <c r="G332" s="39"/>
      <c r="H332" s="208" t="s">
        <v>735</v>
      </c>
      <c r="I332" s="209" t="s">
        <v>736</v>
      </c>
      <c r="J332" s="209" t="s">
        <v>613</v>
      </c>
      <c r="K332" s="209" t="s">
        <v>729</v>
      </c>
      <c r="L332" s="39"/>
      <c r="M332" s="216" t="s">
        <v>38</v>
      </c>
      <c r="N332" s="217">
        <v>117</v>
      </c>
      <c r="O332" s="226">
        <v>113</v>
      </c>
      <c r="P332" s="218">
        <v>25</v>
      </c>
      <c r="Q332" s="214"/>
      <c r="R332" s="215">
        <f t="shared" si="71"/>
        <v>0</v>
      </c>
      <c r="S332" s="109" t="s">
        <v>1189</v>
      </c>
      <c r="T332" s="110">
        <f t="shared" si="73"/>
        <v>0</v>
      </c>
      <c r="U332" s="180">
        <f t="shared" si="72"/>
        <v>0</v>
      </c>
      <c r="V332" s="208"/>
      <c r="W332" s="208"/>
      <c r="X332" s="220"/>
      <c r="Y332" s="123">
        <v>11</v>
      </c>
      <c r="Z332" s="124" t="s">
        <v>736</v>
      </c>
      <c r="AA332" s="124" t="s">
        <v>613</v>
      </c>
      <c r="AB332" s="124" t="s">
        <v>729</v>
      </c>
      <c r="AC332" s="221" t="s">
        <v>2</v>
      </c>
    </row>
    <row r="333" spans="1:29" s="222" customFormat="1" hidden="1">
      <c r="A333" s="204">
        <v>0</v>
      </c>
      <c r="B333" s="37" t="s">
        <v>15</v>
      </c>
      <c r="C333" s="37" t="s">
        <v>750</v>
      </c>
      <c r="D333" s="178">
        <f t="shared" si="69"/>
        <v>0</v>
      </c>
      <c r="E333" s="179">
        <f t="shared" si="70"/>
        <v>0</v>
      </c>
      <c r="F333" s="210"/>
      <c r="G333" s="39"/>
      <c r="H333" s="206" t="s">
        <v>742</v>
      </c>
      <c r="I333" s="207" t="s">
        <v>743</v>
      </c>
      <c r="J333" s="207" t="s">
        <v>751</v>
      </c>
      <c r="K333" s="207" t="s">
        <v>748</v>
      </c>
      <c r="L333" s="39"/>
      <c r="M333" s="210" t="s">
        <v>44</v>
      </c>
      <c r="N333" s="211">
        <v>129</v>
      </c>
      <c r="O333" s="226">
        <v>103</v>
      </c>
      <c r="P333" s="213">
        <v>25</v>
      </c>
      <c r="Q333" s="214"/>
      <c r="R333" s="215">
        <f t="shared" si="71"/>
        <v>0</v>
      </c>
      <c r="S333" s="109" t="s">
        <v>1189</v>
      </c>
      <c r="T333" s="110">
        <f t="shared" si="73"/>
        <v>0</v>
      </c>
      <c r="U333" s="180">
        <f t="shared" si="72"/>
        <v>0</v>
      </c>
      <c r="V333" s="206"/>
      <c r="W333" s="206"/>
      <c r="X333" s="219"/>
      <c r="Y333" s="123">
        <v>11</v>
      </c>
      <c r="Z333" s="124" t="s">
        <v>743</v>
      </c>
      <c r="AA333" s="124" t="s">
        <v>751</v>
      </c>
      <c r="AB333" s="124" t="s">
        <v>748</v>
      </c>
      <c r="AC333" s="221" t="s">
        <v>2</v>
      </c>
    </row>
    <row r="334" spans="1:29" s="222" customFormat="1" hidden="1">
      <c r="A334" s="204">
        <v>0</v>
      </c>
      <c r="B334" s="139" t="s">
        <v>15</v>
      </c>
      <c r="C334" s="139" t="s">
        <v>774</v>
      </c>
      <c r="D334" s="183">
        <f t="shared" si="69"/>
        <v>0</v>
      </c>
      <c r="E334" s="184">
        <f t="shared" si="70"/>
        <v>0</v>
      </c>
      <c r="F334" s="210"/>
      <c r="G334" s="140"/>
      <c r="H334" s="206" t="s">
        <v>771</v>
      </c>
      <c r="I334" s="207" t="s">
        <v>772</v>
      </c>
      <c r="J334" s="207" t="s">
        <v>613</v>
      </c>
      <c r="K334" s="207" t="s">
        <v>623</v>
      </c>
      <c r="L334" s="140"/>
      <c r="M334" s="210" t="s">
        <v>44</v>
      </c>
      <c r="N334" s="211">
        <v>135</v>
      </c>
      <c r="O334" s="226">
        <v>107</v>
      </c>
      <c r="P334" s="213">
        <v>25</v>
      </c>
      <c r="Q334" s="214"/>
      <c r="R334" s="215">
        <f t="shared" si="71"/>
        <v>0</v>
      </c>
      <c r="S334" s="109" t="s">
        <v>1189</v>
      </c>
      <c r="T334" s="110">
        <f t="shared" si="73"/>
        <v>0</v>
      </c>
      <c r="U334" s="180">
        <f t="shared" si="72"/>
        <v>0</v>
      </c>
      <c r="V334" s="206"/>
      <c r="W334" s="206"/>
      <c r="X334" s="219"/>
      <c r="Y334" s="123">
        <v>11</v>
      </c>
      <c r="Z334" s="124" t="s">
        <v>772</v>
      </c>
      <c r="AA334" s="124" t="s">
        <v>613</v>
      </c>
      <c r="AB334" s="124" t="s">
        <v>623</v>
      </c>
      <c r="AC334" s="221" t="s">
        <v>2</v>
      </c>
    </row>
    <row r="335" spans="1:29" s="222" customFormat="1" hidden="1">
      <c r="A335" s="204">
        <v>0</v>
      </c>
      <c r="B335" s="37" t="s">
        <v>15</v>
      </c>
      <c r="C335" s="139" t="s">
        <v>777</v>
      </c>
      <c r="D335" s="183">
        <f t="shared" si="69"/>
        <v>0</v>
      </c>
      <c r="E335" s="184">
        <f t="shared" si="70"/>
        <v>0</v>
      </c>
      <c r="F335" s="210"/>
      <c r="G335" s="39"/>
      <c r="H335" s="206" t="s">
        <v>771</v>
      </c>
      <c r="I335" s="207" t="s">
        <v>772</v>
      </c>
      <c r="J335" s="207" t="s">
        <v>776</v>
      </c>
      <c r="K335" s="207" t="s">
        <v>778</v>
      </c>
      <c r="L335" s="39"/>
      <c r="M335" s="210" t="s">
        <v>44</v>
      </c>
      <c r="N335" s="211">
        <v>207</v>
      </c>
      <c r="O335" s="226">
        <v>165</v>
      </c>
      <c r="P335" s="213">
        <v>25</v>
      </c>
      <c r="Q335" s="214"/>
      <c r="R335" s="215">
        <f t="shared" si="71"/>
        <v>0</v>
      </c>
      <c r="S335" s="109" t="s">
        <v>1189</v>
      </c>
      <c r="T335" s="110">
        <f t="shared" si="73"/>
        <v>0</v>
      </c>
      <c r="U335" s="180">
        <f t="shared" si="72"/>
        <v>0</v>
      </c>
      <c r="V335" s="206"/>
      <c r="W335" s="206"/>
      <c r="X335" s="219"/>
      <c r="Y335" s="123">
        <v>11</v>
      </c>
      <c r="Z335" s="124" t="s">
        <v>772</v>
      </c>
      <c r="AA335" s="124" t="s">
        <v>776</v>
      </c>
      <c r="AB335" s="124" t="s">
        <v>778</v>
      </c>
      <c r="AC335" s="221" t="s">
        <v>2</v>
      </c>
    </row>
    <row r="336" spans="1:29" s="222" customFormat="1" hidden="1">
      <c r="A336" s="204">
        <v>0</v>
      </c>
      <c r="B336" s="37" t="s">
        <v>15</v>
      </c>
      <c r="C336" s="139" t="s">
        <v>779</v>
      </c>
      <c r="D336" s="183">
        <f t="shared" si="69"/>
        <v>0</v>
      </c>
      <c r="E336" s="184">
        <f t="shared" si="70"/>
        <v>0</v>
      </c>
      <c r="F336" s="210"/>
      <c r="G336" s="39"/>
      <c r="H336" s="206" t="s">
        <v>771</v>
      </c>
      <c r="I336" s="207" t="s">
        <v>772</v>
      </c>
      <c r="J336" s="207" t="s">
        <v>780</v>
      </c>
      <c r="K336" s="207" t="s">
        <v>778</v>
      </c>
      <c r="L336" s="39"/>
      <c r="M336" s="210" t="s">
        <v>44</v>
      </c>
      <c r="N336" s="211">
        <v>207</v>
      </c>
      <c r="O336" s="226">
        <v>165</v>
      </c>
      <c r="P336" s="213">
        <v>25</v>
      </c>
      <c r="Q336" s="214"/>
      <c r="R336" s="215">
        <f t="shared" si="71"/>
        <v>0</v>
      </c>
      <c r="S336" s="109" t="s">
        <v>1189</v>
      </c>
      <c r="T336" s="110">
        <f t="shared" si="73"/>
        <v>0</v>
      </c>
      <c r="U336" s="180">
        <f t="shared" si="72"/>
        <v>0</v>
      </c>
      <c r="V336" s="206"/>
      <c r="W336" s="206"/>
      <c r="X336" s="219"/>
      <c r="Y336" s="123">
        <v>11</v>
      </c>
      <c r="Z336" s="124" t="s">
        <v>772</v>
      </c>
      <c r="AA336" s="124" t="s">
        <v>780</v>
      </c>
      <c r="AB336" s="124" t="s">
        <v>778</v>
      </c>
      <c r="AC336" s="221" t="s">
        <v>2</v>
      </c>
    </row>
    <row r="337" spans="1:29" s="222" customFormat="1" hidden="1">
      <c r="A337" s="204">
        <v>0</v>
      </c>
      <c r="B337" s="37" t="s">
        <v>15</v>
      </c>
      <c r="C337" s="37" t="s">
        <v>783</v>
      </c>
      <c r="D337" s="187">
        <f t="shared" si="69"/>
        <v>0</v>
      </c>
      <c r="E337" s="188">
        <f t="shared" si="70"/>
        <v>0</v>
      </c>
      <c r="F337" s="210"/>
      <c r="G337" s="39"/>
      <c r="H337" s="206" t="s">
        <v>771</v>
      </c>
      <c r="I337" s="207" t="s">
        <v>772</v>
      </c>
      <c r="J337" s="207" t="s">
        <v>1234</v>
      </c>
      <c r="K337" s="207" t="s">
        <v>653</v>
      </c>
      <c r="L337" s="140"/>
      <c r="M337" s="210" t="s">
        <v>38</v>
      </c>
      <c r="N337" s="211">
        <v>181</v>
      </c>
      <c r="O337" s="226">
        <v>145</v>
      </c>
      <c r="P337" s="213">
        <v>25</v>
      </c>
      <c r="Q337" s="214"/>
      <c r="R337" s="215">
        <f t="shared" si="71"/>
        <v>0</v>
      </c>
      <c r="S337" s="109" t="s">
        <v>1189</v>
      </c>
      <c r="T337" s="110">
        <f t="shared" si="73"/>
        <v>0</v>
      </c>
      <c r="U337" s="180">
        <f t="shared" si="72"/>
        <v>0</v>
      </c>
      <c r="V337" s="206"/>
      <c r="W337" s="206"/>
      <c r="X337" s="219"/>
      <c r="Y337" s="123">
        <v>11</v>
      </c>
      <c r="Z337" s="124" t="s">
        <v>772</v>
      </c>
      <c r="AA337" s="124" t="s">
        <v>782</v>
      </c>
      <c r="AB337" s="124" t="s">
        <v>653</v>
      </c>
      <c r="AC337" s="221" t="s">
        <v>2</v>
      </c>
    </row>
    <row r="338" spans="1:29" s="222" customFormat="1" hidden="1">
      <c r="A338" s="204">
        <v>0</v>
      </c>
      <c r="B338" s="37" t="s">
        <v>15</v>
      </c>
      <c r="C338" s="139" t="s">
        <v>786</v>
      </c>
      <c r="D338" s="183">
        <f t="shared" si="69"/>
        <v>0</v>
      </c>
      <c r="E338" s="184">
        <f t="shared" si="70"/>
        <v>0</v>
      </c>
      <c r="F338" s="210"/>
      <c r="G338" s="39"/>
      <c r="H338" s="206" t="s">
        <v>771</v>
      </c>
      <c r="I338" s="207" t="s">
        <v>772</v>
      </c>
      <c r="J338" s="207" t="s">
        <v>787</v>
      </c>
      <c r="K338" s="207" t="s">
        <v>778</v>
      </c>
      <c r="L338" s="39"/>
      <c r="M338" s="210" t="s">
        <v>44</v>
      </c>
      <c r="N338" s="211">
        <v>207</v>
      </c>
      <c r="O338" s="226">
        <v>165</v>
      </c>
      <c r="P338" s="213">
        <v>25</v>
      </c>
      <c r="Q338" s="214"/>
      <c r="R338" s="215">
        <f t="shared" si="71"/>
        <v>0</v>
      </c>
      <c r="S338" s="109" t="s">
        <v>1189</v>
      </c>
      <c r="T338" s="110">
        <f t="shared" si="73"/>
        <v>0</v>
      </c>
      <c r="U338" s="180">
        <f t="shared" si="72"/>
        <v>0</v>
      </c>
      <c r="V338" s="206"/>
      <c r="W338" s="206"/>
      <c r="X338" s="219"/>
      <c r="Y338" s="123">
        <v>11</v>
      </c>
      <c r="Z338" s="124" t="s">
        <v>772</v>
      </c>
      <c r="AA338" s="124" t="s">
        <v>787</v>
      </c>
      <c r="AB338" s="124" t="s">
        <v>778</v>
      </c>
      <c r="AC338" s="221" t="s">
        <v>2</v>
      </c>
    </row>
    <row r="339" spans="1:29" s="222" customFormat="1" hidden="1">
      <c r="A339" s="204">
        <v>0</v>
      </c>
      <c r="B339" s="37" t="s">
        <v>15</v>
      </c>
      <c r="C339" s="139" t="s">
        <v>790</v>
      </c>
      <c r="D339" s="183">
        <f t="shared" si="69"/>
        <v>0</v>
      </c>
      <c r="E339" s="184">
        <f t="shared" si="70"/>
        <v>0</v>
      </c>
      <c r="F339" s="210"/>
      <c r="G339" s="39"/>
      <c r="H339" s="206" t="s">
        <v>771</v>
      </c>
      <c r="I339" s="207" t="s">
        <v>772</v>
      </c>
      <c r="J339" s="207" t="s">
        <v>789</v>
      </c>
      <c r="K339" s="207" t="s">
        <v>653</v>
      </c>
      <c r="L339" s="140"/>
      <c r="M339" s="210" t="s">
        <v>38</v>
      </c>
      <c r="N339" s="211">
        <v>187</v>
      </c>
      <c r="O339" s="226">
        <v>149</v>
      </c>
      <c r="P339" s="213">
        <v>25</v>
      </c>
      <c r="Q339" s="214"/>
      <c r="R339" s="215">
        <f t="shared" si="71"/>
        <v>0</v>
      </c>
      <c r="S339" s="109" t="s">
        <v>1189</v>
      </c>
      <c r="T339" s="110">
        <f t="shared" si="73"/>
        <v>0</v>
      </c>
      <c r="U339" s="180">
        <f t="shared" si="72"/>
        <v>0</v>
      </c>
      <c r="V339" s="206"/>
      <c r="W339" s="206"/>
      <c r="X339" s="219"/>
      <c r="Y339" s="123">
        <v>11</v>
      </c>
      <c r="Z339" s="124" t="s">
        <v>772</v>
      </c>
      <c r="AA339" s="124" t="s">
        <v>789</v>
      </c>
      <c r="AB339" s="124" t="s">
        <v>653</v>
      </c>
      <c r="AC339" s="221" t="s">
        <v>2</v>
      </c>
    </row>
    <row r="340" spans="1:29" s="222" customFormat="1" hidden="1">
      <c r="A340" s="204">
        <v>0</v>
      </c>
      <c r="B340" s="37" t="s">
        <v>15</v>
      </c>
      <c r="C340" s="139" t="s">
        <v>791</v>
      </c>
      <c r="D340" s="183">
        <f t="shared" si="69"/>
        <v>0</v>
      </c>
      <c r="E340" s="184">
        <f t="shared" si="70"/>
        <v>0</v>
      </c>
      <c r="F340" s="210"/>
      <c r="G340" s="39"/>
      <c r="H340" s="208" t="s">
        <v>771</v>
      </c>
      <c r="I340" s="209" t="s">
        <v>772</v>
      </c>
      <c r="J340" s="209" t="s">
        <v>789</v>
      </c>
      <c r="K340" s="209" t="s">
        <v>778</v>
      </c>
      <c r="L340" s="134"/>
      <c r="M340" s="216" t="s">
        <v>44</v>
      </c>
      <c r="N340" s="217">
        <v>135</v>
      </c>
      <c r="O340" s="226">
        <v>129</v>
      </c>
      <c r="P340" s="218">
        <v>25</v>
      </c>
      <c r="Q340" s="214"/>
      <c r="R340" s="215">
        <f t="shared" si="71"/>
        <v>0</v>
      </c>
      <c r="S340" s="109" t="s">
        <v>1189</v>
      </c>
      <c r="T340" s="110">
        <f t="shared" si="73"/>
        <v>0</v>
      </c>
      <c r="U340" s="180">
        <f t="shared" si="72"/>
        <v>0</v>
      </c>
      <c r="V340" s="208"/>
      <c r="W340" s="208"/>
      <c r="X340" s="220"/>
      <c r="Y340" s="123">
        <v>11</v>
      </c>
      <c r="Z340" s="124" t="s">
        <v>772</v>
      </c>
      <c r="AA340" s="124" t="s">
        <v>789</v>
      </c>
      <c r="AB340" s="124" t="s">
        <v>778</v>
      </c>
      <c r="AC340" s="221" t="s">
        <v>2</v>
      </c>
    </row>
    <row r="341" spans="1:29" s="222" customFormat="1" hidden="1">
      <c r="A341" s="204">
        <v>0</v>
      </c>
      <c r="B341" s="37" t="s">
        <v>15</v>
      </c>
      <c r="C341" s="139" t="s">
        <v>802</v>
      </c>
      <c r="D341" s="183">
        <f t="shared" si="69"/>
        <v>0</v>
      </c>
      <c r="E341" s="184">
        <f t="shared" si="70"/>
        <v>0</v>
      </c>
      <c r="F341" s="210"/>
      <c r="G341" s="39"/>
      <c r="H341" s="206" t="s">
        <v>803</v>
      </c>
      <c r="I341" s="207" t="s">
        <v>804</v>
      </c>
      <c r="J341" s="207" t="s">
        <v>613</v>
      </c>
      <c r="K341" s="207" t="s">
        <v>653</v>
      </c>
      <c r="L341" s="140"/>
      <c r="M341" s="210" t="s">
        <v>38</v>
      </c>
      <c r="N341" s="211">
        <v>99</v>
      </c>
      <c r="O341" s="226">
        <v>79</v>
      </c>
      <c r="P341" s="213">
        <v>25</v>
      </c>
      <c r="Q341" s="214"/>
      <c r="R341" s="215">
        <f t="shared" si="71"/>
        <v>0</v>
      </c>
      <c r="S341" s="109" t="s">
        <v>1189</v>
      </c>
      <c r="T341" s="110">
        <f t="shared" si="73"/>
        <v>0</v>
      </c>
      <c r="U341" s="180">
        <f t="shared" si="72"/>
        <v>0</v>
      </c>
      <c r="V341" s="206"/>
      <c r="W341" s="206"/>
      <c r="X341" s="219"/>
      <c r="Y341" s="123">
        <v>11</v>
      </c>
      <c r="Z341" s="124" t="s">
        <v>804</v>
      </c>
      <c r="AA341" s="124" t="s">
        <v>613</v>
      </c>
      <c r="AB341" s="124" t="s">
        <v>653</v>
      </c>
      <c r="AC341" s="221" t="s">
        <v>2</v>
      </c>
    </row>
    <row r="342" spans="1:29" s="222" customFormat="1" hidden="1">
      <c r="A342" s="204">
        <v>0</v>
      </c>
      <c r="B342" s="37" t="s">
        <v>15</v>
      </c>
      <c r="C342" s="139" t="s">
        <v>805</v>
      </c>
      <c r="D342" s="183">
        <f t="shared" si="69"/>
        <v>0</v>
      </c>
      <c r="E342" s="184">
        <f t="shared" si="70"/>
        <v>0</v>
      </c>
      <c r="F342" s="210"/>
      <c r="G342" s="39"/>
      <c r="H342" s="206" t="s">
        <v>803</v>
      </c>
      <c r="I342" s="207" t="s">
        <v>804</v>
      </c>
      <c r="J342" s="207" t="s">
        <v>806</v>
      </c>
      <c r="K342" s="207" t="s">
        <v>623</v>
      </c>
      <c r="L342" s="140"/>
      <c r="M342" s="210" t="s">
        <v>44</v>
      </c>
      <c r="N342" s="211">
        <v>115</v>
      </c>
      <c r="O342" s="226">
        <v>91</v>
      </c>
      <c r="P342" s="213">
        <v>25</v>
      </c>
      <c r="Q342" s="214"/>
      <c r="R342" s="215">
        <f t="shared" si="71"/>
        <v>0</v>
      </c>
      <c r="S342" s="109" t="s">
        <v>1189</v>
      </c>
      <c r="T342" s="110">
        <f t="shared" si="73"/>
        <v>0</v>
      </c>
      <c r="U342" s="180">
        <f t="shared" si="72"/>
        <v>0</v>
      </c>
      <c r="V342" s="206"/>
      <c r="W342" s="206"/>
      <c r="X342" s="219"/>
      <c r="Y342" s="123">
        <v>11</v>
      </c>
      <c r="Z342" s="124" t="s">
        <v>804</v>
      </c>
      <c r="AA342" s="124" t="s">
        <v>806</v>
      </c>
      <c r="AB342" s="124" t="s">
        <v>623</v>
      </c>
      <c r="AC342" s="221" t="s">
        <v>2</v>
      </c>
    </row>
    <row r="343" spans="1:29" s="222" customFormat="1" hidden="1">
      <c r="A343" s="204">
        <v>0</v>
      </c>
      <c r="B343" s="37" t="s">
        <v>15</v>
      </c>
      <c r="C343" s="139" t="s">
        <v>807</v>
      </c>
      <c r="D343" s="183">
        <f t="shared" si="69"/>
        <v>0</v>
      </c>
      <c r="E343" s="184">
        <f t="shared" si="70"/>
        <v>0</v>
      </c>
      <c r="F343" s="210"/>
      <c r="G343" s="39"/>
      <c r="H343" s="206" t="s">
        <v>803</v>
      </c>
      <c r="I343" s="207" t="s">
        <v>804</v>
      </c>
      <c r="J343" s="207" t="s">
        <v>808</v>
      </c>
      <c r="K343" s="207" t="s">
        <v>809</v>
      </c>
      <c r="L343" s="39"/>
      <c r="M343" s="210" t="s">
        <v>44</v>
      </c>
      <c r="N343" s="211">
        <v>135</v>
      </c>
      <c r="O343" s="226">
        <v>107</v>
      </c>
      <c r="P343" s="213">
        <v>25</v>
      </c>
      <c r="Q343" s="214"/>
      <c r="R343" s="215">
        <f t="shared" si="71"/>
        <v>0</v>
      </c>
      <c r="S343" s="109" t="s">
        <v>1189</v>
      </c>
      <c r="T343" s="110">
        <f t="shared" si="73"/>
        <v>0</v>
      </c>
      <c r="U343" s="180">
        <f t="shared" si="72"/>
        <v>0</v>
      </c>
      <c r="V343" s="206"/>
      <c r="W343" s="206"/>
      <c r="X343" s="219"/>
      <c r="Y343" s="123">
        <v>11</v>
      </c>
      <c r="Z343" s="124" t="s">
        <v>804</v>
      </c>
      <c r="AA343" s="124" t="s">
        <v>808</v>
      </c>
      <c r="AB343" s="124" t="s">
        <v>809</v>
      </c>
      <c r="AC343" s="221" t="s">
        <v>2</v>
      </c>
    </row>
    <row r="344" spans="1:29" s="222" customFormat="1" hidden="1">
      <c r="A344" s="204">
        <v>0</v>
      </c>
      <c r="B344" s="37" t="s">
        <v>15</v>
      </c>
      <c r="C344" s="139" t="s">
        <v>828</v>
      </c>
      <c r="D344" s="183">
        <f t="shared" si="69"/>
        <v>0</v>
      </c>
      <c r="E344" s="184">
        <f t="shared" si="70"/>
        <v>0</v>
      </c>
      <c r="F344" s="210"/>
      <c r="G344" s="39"/>
      <c r="H344" s="206" t="s">
        <v>829</v>
      </c>
      <c r="I344" s="207" t="s">
        <v>830</v>
      </c>
      <c r="J344" s="207" t="s">
        <v>613</v>
      </c>
      <c r="K344" s="207" t="s">
        <v>831</v>
      </c>
      <c r="L344" s="39"/>
      <c r="M344" s="210" t="s">
        <v>44</v>
      </c>
      <c r="N344" s="211">
        <v>169</v>
      </c>
      <c r="O344" s="226">
        <v>135</v>
      </c>
      <c r="P344" s="213">
        <v>25</v>
      </c>
      <c r="Q344" s="214"/>
      <c r="R344" s="215">
        <f t="shared" si="71"/>
        <v>0</v>
      </c>
      <c r="S344" s="109" t="s">
        <v>1189</v>
      </c>
      <c r="T344" s="110">
        <f t="shared" si="73"/>
        <v>0</v>
      </c>
      <c r="U344" s="180">
        <f t="shared" si="72"/>
        <v>0</v>
      </c>
      <c r="V344" s="206"/>
      <c r="W344" s="206"/>
      <c r="X344" s="219"/>
      <c r="Y344" s="123">
        <v>11</v>
      </c>
      <c r="Z344" s="124" t="s">
        <v>830</v>
      </c>
      <c r="AA344" s="124" t="s">
        <v>613</v>
      </c>
      <c r="AB344" s="124" t="s">
        <v>831</v>
      </c>
      <c r="AC344" s="221" t="s">
        <v>2</v>
      </c>
    </row>
    <row r="345" spans="1:29" s="222" customFormat="1" hidden="1">
      <c r="A345" s="204">
        <v>0</v>
      </c>
      <c r="B345" s="37" t="s">
        <v>15</v>
      </c>
      <c r="C345" s="139" t="s">
        <v>853</v>
      </c>
      <c r="D345" s="183">
        <f t="shared" si="69"/>
        <v>0</v>
      </c>
      <c r="E345" s="184">
        <f t="shared" si="70"/>
        <v>0</v>
      </c>
      <c r="F345" s="210"/>
      <c r="G345" s="39"/>
      <c r="H345" s="206" t="s">
        <v>854</v>
      </c>
      <c r="I345" s="207" t="s">
        <v>855</v>
      </c>
      <c r="J345" s="207" t="s">
        <v>613</v>
      </c>
      <c r="K345" s="207" t="s">
        <v>856</v>
      </c>
      <c r="L345" s="140"/>
      <c r="M345" s="210" t="s">
        <v>44</v>
      </c>
      <c r="N345" s="211">
        <v>119</v>
      </c>
      <c r="O345" s="226">
        <v>95</v>
      </c>
      <c r="P345" s="213">
        <v>25</v>
      </c>
      <c r="Q345" s="214"/>
      <c r="R345" s="215">
        <f t="shared" si="71"/>
        <v>0</v>
      </c>
      <c r="S345" s="109" t="s">
        <v>1189</v>
      </c>
      <c r="T345" s="110">
        <f t="shared" si="73"/>
        <v>0</v>
      </c>
      <c r="U345" s="180">
        <f t="shared" si="72"/>
        <v>0</v>
      </c>
      <c r="V345" s="206"/>
      <c r="W345" s="206"/>
      <c r="X345" s="219"/>
      <c r="Y345" s="123">
        <v>11</v>
      </c>
      <c r="Z345" s="124" t="s">
        <v>855</v>
      </c>
      <c r="AA345" s="124" t="s">
        <v>613</v>
      </c>
      <c r="AB345" s="124" t="s">
        <v>856</v>
      </c>
      <c r="AC345" s="221" t="s">
        <v>2</v>
      </c>
    </row>
    <row r="346" spans="1:29" s="222" customFormat="1" hidden="1">
      <c r="A346" s="204">
        <v>0</v>
      </c>
      <c r="B346" s="37" t="s">
        <v>15</v>
      </c>
      <c r="C346" s="139" t="s">
        <v>857</v>
      </c>
      <c r="D346" s="183">
        <f t="shared" si="69"/>
        <v>0</v>
      </c>
      <c r="E346" s="184">
        <f t="shared" si="70"/>
        <v>0</v>
      </c>
      <c r="F346" s="210"/>
      <c r="G346" s="39"/>
      <c r="H346" s="206" t="s">
        <v>854</v>
      </c>
      <c r="I346" s="207" t="s">
        <v>855</v>
      </c>
      <c r="J346" s="207" t="s">
        <v>613</v>
      </c>
      <c r="K346" s="207" t="s">
        <v>634</v>
      </c>
      <c r="L346" s="39"/>
      <c r="M346" s="210" t="s">
        <v>44</v>
      </c>
      <c r="N346" s="211">
        <v>129</v>
      </c>
      <c r="O346" s="226">
        <v>103</v>
      </c>
      <c r="P346" s="213">
        <v>25</v>
      </c>
      <c r="Q346" s="214"/>
      <c r="R346" s="215">
        <f t="shared" si="71"/>
        <v>0</v>
      </c>
      <c r="S346" s="109" t="s">
        <v>1189</v>
      </c>
      <c r="T346" s="110">
        <f t="shared" si="73"/>
        <v>0</v>
      </c>
      <c r="U346" s="180">
        <f t="shared" si="72"/>
        <v>0</v>
      </c>
      <c r="V346" s="206"/>
      <c r="W346" s="206"/>
      <c r="X346" s="219"/>
      <c r="Y346" s="123">
        <v>11</v>
      </c>
      <c r="Z346" s="124" t="s">
        <v>855</v>
      </c>
      <c r="AA346" s="124" t="s">
        <v>613</v>
      </c>
      <c r="AB346" s="124" t="s">
        <v>634</v>
      </c>
      <c r="AC346" s="221" t="s">
        <v>2</v>
      </c>
    </row>
    <row r="347" spans="1:29">
      <c r="A347" s="3" t="s">
        <v>1366</v>
      </c>
      <c r="B347" s="37" t="s">
        <v>15</v>
      </c>
      <c r="C347" s="37" t="s">
        <v>872</v>
      </c>
      <c r="D347" s="178">
        <f t="shared" si="69"/>
        <v>0</v>
      </c>
      <c r="E347" s="179">
        <f t="shared" si="70"/>
        <v>0</v>
      </c>
      <c r="F347" s="132"/>
      <c r="G347" s="39"/>
      <c r="H347" s="133" t="s">
        <v>873</v>
      </c>
      <c r="I347" s="169" t="s">
        <v>874</v>
      </c>
      <c r="J347" s="169" t="s">
        <v>875</v>
      </c>
      <c r="K347" s="169" t="s">
        <v>876</v>
      </c>
      <c r="L347" s="134"/>
      <c r="M347" s="134" t="s">
        <v>44</v>
      </c>
      <c r="N347" s="145">
        <v>125</v>
      </c>
      <c r="O347" s="166">
        <v>99</v>
      </c>
      <c r="P347" s="137">
        <v>25</v>
      </c>
      <c r="Q347" s="41"/>
      <c r="R347" s="180">
        <f t="shared" si="71"/>
        <v>0</v>
      </c>
      <c r="S347" s="109" t="s">
        <v>1189</v>
      </c>
      <c r="T347" s="110">
        <f t="shared" si="73"/>
        <v>0</v>
      </c>
      <c r="U347" s="180">
        <f t="shared" si="72"/>
        <v>0</v>
      </c>
      <c r="V347" s="133"/>
      <c r="W347" s="133"/>
      <c r="X347" s="136"/>
      <c r="Y347" s="123">
        <v>11</v>
      </c>
      <c r="Z347" s="124" t="s">
        <v>874</v>
      </c>
      <c r="AA347" s="124" t="s">
        <v>875</v>
      </c>
      <c r="AB347" s="124" t="s">
        <v>876</v>
      </c>
      <c r="AC347" s="124" t="s">
        <v>2</v>
      </c>
    </row>
    <row r="348" spans="1:29" s="222" customFormat="1" hidden="1">
      <c r="A348" s="204">
        <v>0</v>
      </c>
      <c r="B348" s="37" t="s">
        <v>15</v>
      </c>
      <c r="C348" s="139" t="s">
        <v>896</v>
      </c>
      <c r="D348" s="183">
        <f t="shared" si="69"/>
        <v>0</v>
      </c>
      <c r="E348" s="184">
        <f t="shared" si="70"/>
        <v>0</v>
      </c>
      <c r="F348" s="210"/>
      <c r="G348" s="39"/>
      <c r="H348" s="208" t="s">
        <v>878</v>
      </c>
      <c r="I348" s="209" t="s">
        <v>879</v>
      </c>
      <c r="J348" s="209" t="s">
        <v>895</v>
      </c>
      <c r="K348" s="209" t="s">
        <v>897</v>
      </c>
      <c r="L348" s="134"/>
      <c r="M348" s="216" t="s">
        <v>44</v>
      </c>
      <c r="N348" s="217">
        <v>125</v>
      </c>
      <c r="O348" s="226">
        <v>115</v>
      </c>
      <c r="P348" s="218">
        <v>25</v>
      </c>
      <c r="Q348" s="214"/>
      <c r="R348" s="215">
        <f t="shared" si="71"/>
        <v>0</v>
      </c>
      <c r="S348" s="109" t="s">
        <v>1189</v>
      </c>
      <c r="T348" s="110">
        <f t="shared" si="73"/>
        <v>0</v>
      </c>
      <c r="U348" s="180">
        <f t="shared" si="72"/>
        <v>0</v>
      </c>
      <c r="V348" s="208"/>
      <c r="W348" s="208"/>
      <c r="X348" s="220"/>
      <c r="Y348" s="123">
        <v>11</v>
      </c>
      <c r="Z348" s="124" t="s">
        <v>879</v>
      </c>
      <c r="AA348" s="124" t="s">
        <v>895</v>
      </c>
      <c r="AB348" s="124" t="s">
        <v>897</v>
      </c>
      <c r="AC348" s="221" t="s">
        <v>2</v>
      </c>
    </row>
    <row r="349" spans="1:29" s="222" customFormat="1" hidden="1">
      <c r="A349" s="204">
        <v>0</v>
      </c>
      <c r="B349" s="37" t="s">
        <v>15</v>
      </c>
      <c r="C349" s="139" t="s">
        <v>903</v>
      </c>
      <c r="D349" s="183">
        <f t="shared" si="69"/>
        <v>0</v>
      </c>
      <c r="E349" s="184">
        <f t="shared" si="70"/>
        <v>0</v>
      </c>
      <c r="F349" s="210"/>
      <c r="G349" s="39"/>
      <c r="H349" s="208" t="s">
        <v>878</v>
      </c>
      <c r="I349" s="209" t="s">
        <v>879</v>
      </c>
      <c r="J349" s="209" t="s">
        <v>904</v>
      </c>
      <c r="K349" s="209" t="s">
        <v>650</v>
      </c>
      <c r="L349" s="140"/>
      <c r="M349" s="216" t="s">
        <v>38</v>
      </c>
      <c r="N349" s="217">
        <v>90</v>
      </c>
      <c r="O349" s="226">
        <v>73</v>
      </c>
      <c r="P349" s="218">
        <v>25</v>
      </c>
      <c r="Q349" s="214"/>
      <c r="R349" s="215">
        <f t="shared" si="71"/>
        <v>0</v>
      </c>
      <c r="S349" s="109" t="s">
        <v>1189</v>
      </c>
      <c r="T349" s="110">
        <f t="shared" si="73"/>
        <v>0</v>
      </c>
      <c r="U349" s="180">
        <f t="shared" si="72"/>
        <v>0</v>
      </c>
      <c r="V349" s="208"/>
      <c r="W349" s="208"/>
      <c r="X349" s="220"/>
      <c r="Y349" s="123">
        <v>11</v>
      </c>
      <c r="Z349" s="124" t="s">
        <v>879</v>
      </c>
      <c r="AA349" s="124" t="s">
        <v>904</v>
      </c>
      <c r="AB349" s="124" t="s">
        <v>650</v>
      </c>
      <c r="AC349" s="221" t="s">
        <v>2</v>
      </c>
    </row>
    <row r="350" spans="1:29" s="222" customFormat="1" hidden="1">
      <c r="A350" s="204">
        <v>0</v>
      </c>
      <c r="B350" s="37" t="s">
        <v>15</v>
      </c>
      <c r="C350" s="139" t="s">
        <v>905</v>
      </c>
      <c r="D350" s="183">
        <f t="shared" si="69"/>
        <v>0</v>
      </c>
      <c r="E350" s="184">
        <f t="shared" si="70"/>
        <v>0</v>
      </c>
      <c r="F350" s="210"/>
      <c r="G350" s="39"/>
      <c r="H350" s="208" t="s">
        <v>878</v>
      </c>
      <c r="I350" s="209" t="s">
        <v>879</v>
      </c>
      <c r="J350" s="209" t="s">
        <v>904</v>
      </c>
      <c r="K350" s="209" t="s">
        <v>887</v>
      </c>
      <c r="L350" s="134"/>
      <c r="M350" s="216" t="s">
        <v>44</v>
      </c>
      <c r="N350" s="217">
        <v>125</v>
      </c>
      <c r="O350" s="226">
        <v>107</v>
      </c>
      <c r="P350" s="218">
        <v>25</v>
      </c>
      <c r="Q350" s="214"/>
      <c r="R350" s="215">
        <f t="shared" si="71"/>
        <v>0</v>
      </c>
      <c r="S350" s="109" t="s">
        <v>1189</v>
      </c>
      <c r="T350" s="110">
        <f t="shared" si="73"/>
        <v>0</v>
      </c>
      <c r="U350" s="180">
        <f t="shared" si="72"/>
        <v>0</v>
      </c>
      <c r="V350" s="208"/>
      <c r="W350" s="208"/>
      <c r="X350" s="220"/>
      <c r="Y350" s="123">
        <v>11</v>
      </c>
      <c r="Z350" s="124" t="s">
        <v>879</v>
      </c>
      <c r="AA350" s="124" t="s">
        <v>904</v>
      </c>
      <c r="AB350" s="124" t="s">
        <v>887</v>
      </c>
      <c r="AC350" s="221" t="s">
        <v>2</v>
      </c>
    </row>
    <row r="351" spans="1:29" s="222" customFormat="1" hidden="1">
      <c r="A351" s="204">
        <v>0</v>
      </c>
      <c r="B351" s="37" t="s">
        <v>15</v>
      </c>
      <c r="C351" s="139" t="s">
        <v>914</v>
      </c>
      <c r="D351" s="183">
        <f t="shared" si="69"/>
        <v>0</v>
      </c>
      <c r="E351" s="184">
        <f t="shared" si="70"/>
        <v>0</v>
      </c>
      <c r="F351" s="210"/>
      <c r="G351" s="39"/>
      <c r="H351" s="206" t="s">
        <v>915</v>
      </c>
      <c r="I351" s="207" t="s">
        <v>916</v>
      </c>
      <c r="J351" s="207" t="s">
        <v>917</v>
      </c>
      <c r="K351" s="207" t="s">
        <v>918</v>
      </c>
      <c r="L351" s="140"/>
      <c r="M351" s="210" t="s">
        <v>44</v>
      </c>
      <c r="N351" s="211">
        <v>215</v>
      </c>
      <c r="O351" s="226">
        <v>171</v>
      </c>
      <c r="P351" s="213">
        <v>25</v>
      </c>
      <c r="Q351" s="214"/>
      <c r="R351" s="215">
        <f t="shared" si="71"/>
        <v>0</v>
      </c>
      <c r="S351" s="109" t="s">
        <v>1189</v>
      </c>
      <c r="T351" s="110">
        <f t="shared" si="73"/>
        <v>0</v>
      </c>
      <c r="U351" s="180">
        <f t="shared" si="72"/>
        <v>0</v>
      </c>
      <c r="V351" s="206"/>
      <c r="W351" s="206"/>
      <c r="X351" s="219"/>
      <c r="Y351" s="123">
        <v>11</v>
      </c>
      <c r="Z351" s="124" t="s">
        <v>916</v>
      </c>
      <c r="AA351" s="124" t="s">
        <v>917</v>
      </c>
      <c r="AB351" s="124" t="s">
        <v>918</v>
      </c>
      <c r="AC351" s="221" t="s">
        <v>2</v>
      </c>
    </row>
    <row r="352" spans="1:29" s="222" customFormat="1" hidden="1">
      <c r="A352" s="204">
        <v>0</v>
      </c>
      <c r="B352" s="37" t="s">
        <v>15</v>
      </c>
      <c r="C352" s="139" t="s">
        <v>941</v>
      </c>
      <c r="D352" s="183">
        <f t="shared" si="69"/>
        <v>0</v>
      </c>
      <c r="E352" s="184">
        <f t="shared" si="70"/>
        <v>0</v>
      </c>
      <c r="F352" s="210"/>
      <c r="G352" s="39"/>
      <c r="H352" s="206" t="s">
        <v>930</v>
      </c>
      <c r="I352" s="207" t="s">
        <v>931</v>
      </c>
      <c r="J352" s="207" t="s">
        <v>942</v>
      </c>
      <c r="K352" s="207" t="s">
        <v>629</v>
      </c>
      <c r="L352" s="140"/>
      <c r="M352" s="210" t="s">
        <v>38</v>
      </c>
      <c r="N352" s="211">
        <v>159</v>
      </c>
      <c r="O352" s="226">
        <v>151</v>
      </c>
      <c r="P352" s="213">
        <v>25</v>
      </c>
      <c r="Q352" s="214"/>
      <c r="R352" s="215">
        <f t="shared" si="71"/>
        <v>0</v>
      </c>
      <c r="S352" s="109" t="s">
        <v>1189</v>
      </c>
      <c r="T352" s="110">
        <f t="shared" si="73"/>
        <v>0</v>
      </c>
      <c r="U352" s="180">
        <f t="shared" si="72"/>
        <v>0</v>
      </c>
      <c r="V352" s="206"/>
      <c r="W352" s="206"/>
      <c r="X352" s="219"/>
      <c r="Y352" s="123">
        <v>11</v>
      </c>
      <c r="Z352" s="124" t="s">
        <v>931</v>
      </c>
      <c r="AA352" s="124" t="s">
        <v>942</v>
      </c>
      <c r="AB352" s="124" t="s">
        <v>629</v>
      </c>
      <c r="AC352" s="221" t="s">
        <v>2</v>
      </c>
    </row>
    <row r="353" spans="1:29" s="222" customFormat="1" hidden="1">
      <c r="A353" s="204">
        <v>0</v>
      </c>
      <c r="B353" s="37" t="s">
        <v>15</v>
      </c>
      <c r="C353" s="139" t="s">
        <v>943</v>
      </c>
      <c r="D353" s="183">
        <f t="shared" si="69"/>
        <v>0</v>
      </c>
      <c r="E353" s="184">
        <f t="shared" si="70"/>
        <v>0</v>
      </c>
      <c r="F353" s="210"/>
      <c r="G353" s="39"/>
      <c r="H353" s="206" t="s">
        <v>930</v>
      </c>
      <c r="I353" s="207" t="s">
        <v>931</v>
      </c>
      <c r="J353" s="207" t="s">
        <v>944</v>
      </c>
      <c r="K353" s="207" t="s">
        <v>945</v>
      </c>
      <c r="L353" s="39"/>
      <c r="M353" s="210" t="s">
        <v>44</v>
      </c>
      <c r="N353" s="211">
        <v>165</v>
      </c>
      <c r="O353" s="226">
        <v>131</v>
      </c>
      <c r="P353" s="213">
        <v>25</v>
      </c>
      <c r="Q353" s="214"/>
      <c r="R353" s="215">
        <f t="shared" si="71"/>
        <v>0</v>
      </c>
      <c r="S353" s="109" t="s">
        <v>1189</v>
      </c>
      <c r="T353" s="110">
        <f t="shared" si="73"/>
        <v>0</v>
      </c>
      <c r="U353" s="180">
        <f t="shared" si="72"/>
        <v>0</v>
      </c>
      <c r="V353" s="206"/>
      <c r="W353" s="206"/>
      <c r="X353" s="219"/>
      <c r="Y353" s="123">
        <v>11</v>
      </c>
      <c r="Z353" s="124" t="s">
        <v>931</v>
      </c>
      <c r="AA353" s="124" t="s">
        <v>944</v>
      </c>
      <c r="AB353" s="124" t="s">
        <v>945</v>
      </c>
      <c r="AC353" s="221" t="s">
        <v>2</v>
      </c>
    </row>
    <row r="354" spans="1:29">
      <c r="A354" s="3" t="s">
        <v>1366</v>
      </c>
      <c r="B354" s="37" t="s">
        <v>15</v>
      </c>
      <c r="C354" s="37" t="s">
        <v>954</v>
      </c>
      <c r="D354" s="178">
        <f t="shared" si="69"/>
        <v>0</v>
      </c>
      <c r="E354" s="179">
        <f t="shared" si="70"/>
        <v>0</v>
      </c>
      <c r="F354" s="39"/>
      <c r="G354" s="39"/>
      <c r="H354" s="37" t="s">
        <v>930</v>
      </c>
      <c r="I354" s="170" t="s">
        <v>931</v>
      </c>
      <c r="J354" s="170" t="s">
        <v>952</v>
      </c>
      <c r="K354" s="170" t="s">
        <v>955</v>
      </c>
      <c r="L354" s="39"/>
      <c r="M354" s="39" t="s">
        <v>44</v>
      </c>
      <c r="N354" s="146">
        <v>259</v>
      </c>
      <c r="O354" s="166">
        <v>207</v>
      </c>
      <c r="P354" s="40">
        <v>25</v>
      </c>
      <c r="Q354" s="41"/>
      <c r="R354" s="180">
        <f t="shared" si="71"/>
        <v>0</v>
      </c>
      <c r="S354" s="109" t="s">
        <v>1189</v>
      </c>
      <c r="T354" s="110">
        <f t="shared" si="73"/>
        <v>0</v>
      </c>
      <c r="U354" s="180">
        <f t="shared" si="72"/>
        <v>0</v>
      </c>
      <c r="V354" s="37"/>
      <c r="W354" s="37"/>
      <c r="X354" s="108"/>
      <c r="Y354" s="123">
        <v>11</v>
      </c>
      <c r="Z354" s="124" t="s">
        <v>931</v>
      </c>
      <c r="AA354" s="124" t="s">
        <v>952</v>
      </c>
      <c r="AB354" s="124" t="s">
        <v>955</v>
      </c>
      <c r="AC354" s="124" t="s">
        <v>2</v>
      </c>
    </row>
    <row r="355" spans="1:29" s="222" customFormat="1" hidden="1">
      <c r="A355" s="204">
        <v>0</v>
      </c>
      <c r="B355" s="37" t="s">
        <v>15</v>
      </c>
      <c r="C355" s="139" t="s">
        <v>962</v>
      </c>
      <c r="D355" s="183">
        <f t="shared" si="69"/>
        <v>0</v>
      </c>
      <c r="E355" s="184">
        <f t="shared" si="70"/>
        <v>0</v>
      </c>
      <c r="F355" s="210"/>
      <c r="G355" s="39"/>
      <c r="H355" s="208" t="s">
        <v>950</v>
      </c>
      <c r="I355" s="209" t="s">
        <v>951</v>
      </c>
      <c r="J355" s="240" t="s">
        <v>1235</v>
      </c>
      <c r="K355" s="209" t="s">
        <v>653</v>
      </c>
      <c r="L355" s="140"/>
      <c r="M355" s="216" t="s">
        <v>38</v>
      </c>
      <c r="N355" s="217">
        <v>97</v>
      </c>
      <c r="O355" s="226">
        <v>77</v>
      </c>
      <c r="P355" s="218">
        <v>25</v>
      </c>
      <c r="Q355" s="214"/>
      <c r="R355" s="215">
        <f t="shared" si="71"/>
        <v>0</v>
      </c>
      <c r="S355" s="109" t="s">
        <v>1189</v>
      </c>
      <c r="T355" s="110">
        <f t="shared" si="73"/>
        <v>0</v>
      </c>
      <c r="U355" s="180">
        <f t="shared" si="72"/>
        <v>0</v>
      </c>
      <c r="V355" s="208"/>
      <c r="W355" s="208"/>
      <c r="X355" s="220"/>
      <c r="Y355" s="123">
        <v>11</v>
      </c>
      <c r="Z355" s="124" t="s">
        <v>951</v>
      </c>
      <c r="AA355" s="125"/>
      <c r="AB355" s="124" t="s">
        <v>653</v>
      </c>
      <c r="AC355" s="221" t="s">
        <v>2</v>
      </c>
    </row>
    <row r="356" spans="1:29" s="222" customFormat="1" hidden="1">
      <c r="A356" s="204">
        <v>0</v>
      </c>
      <c r="B356" s="37" t="s">
        <v>15</v>
      </c>
      <c r="C356" s="139" t="s">
        <v>969</v>
      </c>
      <c r="D356" s="183">
        <f t="shared" si="69"/>
        <v>0</v>
      </c>
      <c r="E356" s="184">
        <f t="shared" si="70"/>
        <v>0</v>
      </c>
      <c r="F356" s="210"/>
      <c r="G356" s="39"/>
      <c r="H356" s="206" t="s">
        <v>950</v>
      </c>
      <c r="I356" s="207" t="s">
        <v>951</v>
      </c>
      <c r="J356" s="207" t="s">
        <v>970</v>
      </c>
      <c r="K356" s="207" t="s">
        <v>971</v>
      </c>
      <c r="L356" s="140"/>
      <c r="M356" s="210" t="s">
        <v>38</v>
      </c>
      <c r="N356" s="211">
        <v>141</v>
      </c>
      <c r="O356" s="226">
        <v>113</v>
      </c>
      <c r="P356" s="213">
        <v>25</v>
      </c>
      <c r="Q356" s="214"/>
      <c r="R356" s="215">
        <f t="shared" si="71"/>
        <v>0</v>
      </c>
      <c r="S356" s="109" t="s">
        <v>1189</v>
      </c>
      <c r="T356" s="110">
        <f t="shared" si="73"/>
        <v>0</v>
      </c>
      <c r="U356" s="180">
        <f t="shared" si="72"/>
        <v>0</v>
      </c>
      <c r="V356" s="206"/>
      <c r="W356" s="206"/>
      <c r="X356" s="219"/>
      <c r="Y356" s="123">
        <v>11</v>
      </c>
      <c r="Z356" s="124" t="s">
        <v>951</v>
      </c>
      <c r="AA356" s="124" t="s">
        <v>970</v>
      </c>
      <c r="AB356" s="124" t="s">
        <v>971</v>
      </c>
      <c r="AC356" s="221" t="s">
        <v>2</v>
      </c>
    </row>
    <row r="357" spans="1:29" s="222" customFormat="1" hidden="1">
      <c r="A357" s="204">
        <v>0</v>
      </c>
      <c r="B357" s="37" t="s">
        <v>15</v>
      </c>
      <c r="C357" s="139" t="s">
        <v>974</v>
      </c>
      <c r="D357" s="183">
        <f t="shared" si="69"/>
        <v>0</v>
      </c>
      <c r="E357" s="184">
        <f t="shared" si="70"/>
        <v>0</v>
      </c>
      <c r="F357" s="210"/>
      <c r="G357" s="39"/>
      <c r="H357" s="206" t="s">
        <v>975</v>
      </c>
      <c r="I357" s="207" t="s">
        <v>976</v>
      </c>
      <c r="J357" s="207" t="s">
        <v>613</v>
      </c>
      <c r="K357" s="207" t="s">
        <v>634</v>
      </c>
      <c r="L357" s="39"/>
      <c r="M357" s="210" t="s">
        <v>44</v>
      </c>
      <c r="N357" s="211">
        <v>171</v>
      </c>
      <c r="O357" s="226">
        <v>137</v>
      </c>
      <c r="P357" s="213">
        <v>25</v>
      </c>
      <c r="Q357" s="214"/>
      <c r="R357" s="215">
        <f t="shared" si="71"/>
        <v>0</v>
      </c>
      <c r="S357" s="109" t="s">
        <v>1189</v>
      </c>
      <c r="T357" s="110">
        <f t="shared" si="73"/>
        <v>0</v>
      </c>
      <c r="U357" s="180">
        <f t="shared" si="72"/>
        <v>0</v>
      </c>
      <c r="V357" s="206"/>
      <c r="W357" s="206"/>
      <c r="X357" s="219"/>
      <c r="Y357" s="123">
        <v>11</v>
      </c>
      <c r="Z357" s="124" t="s">
        <v>976</v>
      </c>
      <c r="AA357" s="124" t="s">
        <v>613</v>
      </c>
      <c r="AB357" s="124" t="s">
        <v>634</v>
      </c>
      <c r="AC357" s="221" t="s">
        <v>2</v>
      </c>
    </row>
    <row r="358" spans="1:29" s="222" customFormat="1" hidden="1">
      <c r="A358" s="204">
        <v>0</v>
      </c>
      <c r="B358" s="37" t="s">
        <v>15</v>
      </c>
      <c r="C358" s="139" t="s">
        <v>986</v>
      </c>
      <c r="D358" s="183">
        <f t="shared" si="69"/>
        <v>0</v>
      </c>
      <c r="E358" s="184">
        <f t="shared" si="70"/>
        <v>0</v>
      </c>
      <c r="F358" s="210"/>
      <c r="G358" s="39"/>
      <c r="H358" s="206" t="s">
        <v>987</v>
      </c>
      <c r="I358" s="207" t="s">
        <v>988</v>
      </c>
      <c r="J358" s="207" t="s">
        <v>989</v>
      </c>
      <c r="K358" s="207" t="s">
        <v>990</v>
      </c>
      <c r="L358" s="140"/>
      <c r="M358" s="210" t="s">
        <v>38</v>
      </c>
      <c r="N358" s="211">
        <v>125</v>
      </c>
      <c r="O358" s="226">
        <v>99</v>
      </c>
      <c r="P358" s="213">
        <v>25</v>
      </c>
      <c r="Q358" s="214"/>
      <c r="R358" s="215">
        <f t="shared" si="71"/>
        <v>0</v>
      </c>
      <c r="S358" s="109" t="s">
        <v>1189</v>
      </c>
      <c r="T358" s="110">
        <f t="shared" si="73"/>
        <v>0</v>
      </c>
      <c r="U358" s="180">
        <f t="shared" si="72"/>
        <v>0</v>
      </c>
      <c r="V358" s="206"/>
      <c r="W358" s="206"/>
      <c r="X358" s="219"/>
      <c r="Y358" s="123">
        <v>11</v>
      </c>
      <c r="Z358" s="124" t="s">
        <v>988</v>
      </c>
      <c r="AA358" s="124" t="s">
        <v>989</v>
      </c>
      <c r="AB358" s="124" t="s">
        <v>990</v>
      </c>
      <c r="AC358" s="221" t="s">
        <v>2</v>
      </c>
    </row>
    <row r="359" spans="1:29">
      <c r="A359" s="3">
        <v>75</v>
      </c>
      <c r="B359" s="37" t="s">
        <v>15</v>
      </c>
      <c r="C359" s="37" t="s">
        <v>995</v>
      </c>
      <c r="D359" s="178">
        <f t="shared" si="69"/>
        <v>0</v>
      </c>
      <c r="E359" s="179">
        <f t="shared" si="70"/>
        <v>0</v>
      </c>
      <c r="F359" s="39"/>
      <c r="G359" s="39"/>
      <c r="H359" s="37" t="s">
        <v>996</v>
      </c>
      <c r="I359" s="170" t="s">
        <v>997</v>
      </c>
      <c r="J359" s="170" t="s">
        <v>998</v>
      </c>
      <c r="K359" s="170" t="s">
        <v>999</v>
      </c>
      <c r="L359" s="39"/>
      <c r="M359" s="39" t="s">
        <v>44</v>
      </c>
      <c r="N359" s="146">
        <v>185</v>
      </c>
      <c r="O359" s="166">
        <v>147</v>
      </c>
      <c r="P359" s="40">
        <v>25</v>
      </c>
      <c r="Q359" s="41"/>
      <c r="R359" s="180">
        <f t="shared" si="71"/>
        <v>0</v>
      </c>
      <c r="S359" s="109" t="s">
        <v>1189</v>
      </c>
      <c r="T359" s="110">
        <f t="shared" si="73"/>
        <v>0</v>
      </c>
      <c r="U359" s="180">
        <f t="shared" si="72"/>
        <v>0</v>
      </c>
      <c r="V359" s="37"/>
      <c r="W359" s="37"/>
      <c r="X359" s="108"/>
      <c r="Y359" s="123">
        <v>11</v>
      </c>
      <c r="Z359" s="124" t="s">
        <v>997</v>
      </c>
      <c r="AA359" s="124" t="s">
        <v>998</v>
      </c>
      <c r="AB359" s="124" t="s">
        <v>999</v>
      </c>
      <c r="AC359" s="124" t="s">
        <v>2</v>
      </c>
    </row>
    <row r="360" spans="1:29" s="222" customFormat="1" hidden="1">
      <c r="A360" s="204">
        <v>0</v>
      </c>
      <c r="B360" s="139" t="s">
        <v>15</v>
      </c>
      <c r="C360" s="139" t="s">
        <v>610</v>
      </c>
      <c r="D360" s="183">
        <f t="shared" si="69"/>
        <v>0</v>
      </c>
      <c r="E360" s="184">
        <f t="shared" si="70"/>
        <v>0</v>
      </c>
      <c r="F360" s="210"/>
      <c r="G360" s="140"/>
      <c r="H360" s="206" t="s">
        <v>611</v>
      </c>
      <c r="I360" s="206" t="s">
        <v>612</v>
      </c>
      <c r="J360" s="206" t="s">
        <v>613</v>
      </c>
      <c r="K360" s="206" t="s">
        <v>614</v>
      </c>
      <c r="L360" s="140"/>
      <c r="M360" s="210" t="s">
        <v>44</v>
      </c>
      <c r="N360" s="224">
        <v>200</v>
      </c>
      <c r="O360" s="224"/>
      <c r="P360" s="227">
        <v>25</v>
      </c>
      <c r="Q360" s="228"/>
      <c r="R360" s="215">
        <f t="shared" si="71"/>
        <v>0</v>
      </c>
      <c r="S360" s="109" t="s">
        <v>1189</v>
      </c>
      <c r="T360" s="110">
        <f t="shared" si="73"/>
        <v>0</v>
      </c>
      <c r="U360" s="185">
        <f t="shared" si="72"/>
        <v>0</v>
      </c>
      <c r="V360" s="206"/>
      <c r="W360" s="206"/>
      <c r="X360" s="219"/>
      <c r="Y360" s="123">
        <v>11</v>
      </c>
      <c r="Z360" s="124" t="s">
        <v>612</v>
      </c>
      <c r="AA360" s="124" t="s">
        <v>613</v>
      </c>
      <c r="AB360" s="124" t="s">
        <v>614</v>
      </c>
      <c r="AC360" s="221" t="s">
        <v>2</v>
      </c>
    </row>
    <row r="361" spans="1:29" s="222" customFormat="1" hidden="1">
      <c r="A361" s="204">
        <v>0</v>
      </c>
      <c r="B361" s="37" t="s">
        <v>15</v>
      </c>
      <c r="C361" s="139" t="s">
        <v>619</v>
      </c>
      <c r="D361" s="183">
        <f t="shared" si="69"/>
        <v>0</v>
      </c>
      <c r="E361" s="184">
        <f t="shared" si="70"/>
        <v>0</v>
      </c>
      <c r="F361" s="210"/>
      <c r="G361" s="39"/>
      <c r="H361" s="206" t="s">
        <v>616</v>
      </c>
      <c r="I361" s="206" t="s">
        <v>617</v>
      </c>
      <c r="J361" s="206"/>
      <c r="K361" s="206" t="s">
        <v>614</v>
      </c>
      <c r="L361" s="39"/>
      <c r="M361" s="210" t="s">
        <v>44</v>
      </c>
      <c r="N361" s="224">
        <v>261</v>
      </c>
      <c r="O361" s="225"/>
      <c r="P361" s="213">
        <v>25</v>
      </c>
      <c r="Q361" s="214"/>
      <c r="R361" s="215">
        <f t="shared" si="71"/>
        <v>0</v>
      </c>
      <c r="S361" s="109" t="s">
        <v>1189</v>
      </c>
      <c r="T361" s="110">
        <f t="shared" si="73"/>
        <v>0</v>
      </c>
      <c r="U361" s="180">
        <f t="shared" si="72"/>
        <v>0</v>
      </c>
      <c r="V361" s="206"/>
      <c r="W361" s="206"/>
      <c r="X361" s="219"/>
      <c r="Y361" s="123">
        <v>11</v>
      </c>
      <c r="Z361" s="124" t="s">
        <v>617</v>
      </c>
      <c r="AA361" s="124"/>
      <c r="AB361" s="124" t="s">
        <v>614</v>
      </c>
      <c r="AC361" s="221" t="s">
        <v>2</v>
      </c>
    </row>
    <row r="362" spans="1:29" s="222" customFormat="1" hidden="1">
      <c r="A362" s="204">
        <v>0</v>
      </c>
      <c r="B362" s="139" t="s">
        <v>15</v>
      </c>
      <c r="C362" s="139" t="s">
        <v>620</v>
      </c>
      <c r="D362" s="183">
        <f t="shared" si="69"/>
        <v>0</v>
      </c>
      <c r="E362" s="184">
        <f t="shared" si="70"/>
        <v>0</v>
      </c>
      <c r="F362" s="210"/>
      <c r="G362" s="140"/>
      <c r="H362" s="206" t="s">
        <v>621</v>
      </c>
      <c r="I362" s="206" t="s">
        <v>622</v>
      </c>
      <c r="J362" s="206" t="s">
        <v>613</v>
      </c>
      <c r="K362" s="206" t="s">
        <v>623</v>
      </c>
      <c r="L362" s="140"/>
      <c r="M362" s="210" t="s">
        <v>44</v>
      </c>
      <c r="N362" s="224">
        <v>141</v>
      </c>
      <c r="O362" s="225"/>
      <c r="P362" s="213">
        <v>25</v>
      </c>
      <c r="Q362" s="214"/>
      <c r="R362" s="215">
        <f t="shared" si="71"/>
        <v>0</v>
      </c>
      <c r="S362" s="109" t="s">
        <v>1189</v>
      </c>
      <c r="T362" s="110">
        <f t="shared" si="73"/>
        <v>0</v>
      </c>
      <c r="U362" s="180">
        <f t="shared" si="72"/>
        <v>0</v>
      </c>
      <c r="V362" s="206"/>
      <c r="W362" s="206"/>
      <c r="X362" s="219"/>
      <c r="Y362" s="123">
        <v>11</v>
      </c>
      <c r="Z362" s="124" t="s">
        <v>622</v>
      </c>
      <c r="AA362" s="124" t="s">
        <v>613</v>
      </c>
      <c r="AB362" s="124" t="s">
        <v>623</v>
      </c>
      <c r="AC362" s="221" t="s">
        <v>2</v>
      </c>
    </row>
    <row r="363" spans="1:29" s="222" customFormat="1" hidden="1">
      <c r="A363" s="204">
        <v>0</v>
      </c>
      <c r="B363" s="139" t="s">
        <v>15</v>
      </c>
      <c r="C363" s="139" t="s">
        <v>624</v>
      </c>
      <c r="D363" s="183">
        <f t="shared" si="69"/>
        <v>0</v>
      </c>
      <c r="E363" s="184">
        <f t="shared" si="70"/>
        <v>0</v>
      </c>
      <c r="F363" s="210"/>
      <c r="G363" s="140"/>
      <c r="H363" s="206" t="s">
        <v>621</v>
      </c>
      <c r="I363" s="206" t="s">
        <v>622</v>
      </c>
      <c r="J363" s="206" t="s">
        <v>613</v>
      </c>
      <c r="K363" s="206" t="s">
        <v>625</v>
      </c>
      <c r="L363" s="140"/>
      <c r="M363" s="210" t="s">
        <v>44</v>
      </c>
      <c r="N363" s="224">
        <v>165</v>
      </c>
      <c r="O363" s="225"/>
      <c r="P363" s="213">
        <v>25</v>
      </c>
      <c r="Q363" s="214"/>
      <c r="R363" s="215">
        <f t="shared" si="71"/>
        <v>0</v>
      </c>
      <c r="S363" s="109" t="s">
        <v>1189</v>
      </c>
      <c r="T363" s="110">
        <f t="shared" si="73"/>
        <v>0</v>
      </c>
      <c r="U363" s="185">
        <f t="shared" si="72"/>
        <v>0</v>
      </c>
      <c r="V363" s="206"/>
      <c r="W363" s="206"/>
      <c r="X363" s="219"/>
      <c r="Y363" s="123">
        <v>11</v>
      </c>
      <c r="Z363" s="124" t="s">
        <v>622</v>
      </c>
      <c r="AA363" s="124" t="s">
        <v>613</v>
      </c>
      <c r="AB363" s="124" t="s">
        <v>625</v>
      </c>
      <c r="AC363" s="221" t="s">
        <v>2</v>
      </c>
    </row>
    <row r="364" spans="1:29" s="222" customFormat="1" hidden="1">
      <c r="A364" s="204">
        <v>0</v>
      </c>
      <c r="B364" s="37" t="s">
        <v>15</v>
      </c>
      <c r="C364" s="139" t="s">
        <v>626</v>
      </c>
      <c r="D364" s="183">
        <f t="shared" si="69"/>
        <v>0</v>
      </c>
      <c r="E364" s="184">
        <f t="shared" si="70"/>
        <v>0</v>
      </c>
      <c r="F364" s="210"/>
      <c r="G364" s="39"/>
      <c r="H364" s="206" t="s">
        <v>627</v>
      </c>
      <c r="I364" s="206" t="s">
        <v>628</v>
      </c>
      <c r="J364" s="239" t="s">
        <v>1233</v>
      </c>
      <c r="K364" s="206" t="s">
        <v>629</v>
      </c>
      <c r="L364" s="140"/>
      <c r="M364" s="210" t="s">
        <v>38</v>
      </c>
      <c r="N364" s="241">
        <v>75</v>
      </c>
      <c r="O364" s="242"/>
      <c r="P364" s="213">
        <v>25</v>
      </c>
      <c r="Q364" s="214"/>
      <c r="R364" s="215">
        <f t="shared" si="71"/>
        <v>0</v>
      </c>
      <c r="S364" s="109" t="s">
        <v>1189</v>
      </c>
      <c r="T364" s="110">
        <f t="shared" si="73"/>
        <v>0</v>
      </c>
      <c r="U364" s="180">
        <f t="shared" si="72"/>
        <v>0</v>
      </c>
      <c r="V364" s="206"/>
      <c r="W364" s="206"/>
      <c r="X364" s="219"/>
      <c r="Y364" s="123">
        <v>11</v>
      </c>
      <c r="Z364" s="124" t="s">
        <v>628</v>
      </c>
      <c r="AA364" s="125"/>
      <c r="AB364" s="124" t="s">
        <v>629</v>
      </c>
      <c r="AC364" s="221" t="s">
        <v>2</v>
      </c>
    </row>
    <row r="365" spans="1:29" s="222" customFormat="1" hidden="1">
      <c r="A365" s="204">
        <v>0</v>
      </c>
      <c r="B365" s="37" t="s">
        <v>15</v>
      </c>
      <c r="C365" s="139" t="s">
        <v>638</v>
      </c>
      <c r="D365" s="183">
        <f t="shared" si="69"/>
        <v>0</v>
      </c>
      <c r="E365" s="184">
        <f t="shared" si="70"/>
        <v>0</v>
      </c>
      <c r="F365" s="210"/>
      <c r="G365" s="39"/>
      <c r="H365" s="206" t="s">
        <v>639</v>
      </c>
      <c r="I365" s="206" t="s">
        <v>640</v>
      </c>
      <c r="J365" s="206" t="s">
        <v>641</v>
      </c>
      <c r="K365" s="206" t="s">
        <v>629</v>
      </c>
      <c r="L365" s="140"/>
      <c r="M365" s="210" t="s">
        <v>38</v>
      </c>
      <c r="N365" s="224">
        <v>139</v>
      </c>
      <c r="O365" s="225"/>
      <c r="P365" s="213">
        <v>25</v>
      </c>
      <c r="Q365" s="214"/>
      <c r="R365" s="215">
        <f t="shared" si="71"/>
        <v>0</v>
      </c>
      <c r="S365" s="109" t="s">
        <v>1189</v>
      </c>
      <c r="T365" s="110">
        <f t="shared" si="73"/>
        <v>0</v>
      </c>
      <c r="U365" s="185">
        <f t="shared" si="72"/>
        <v>0</v>
      </c>
      <c r="V365" s="206"/>
      <c r="W365" s="206"/>
      <c r="X365" s="219"/>
      <c r="Y365" s="123">
        <v>11</v>
      </c>
      <c r="Z365" s="124" t="s">
        <v>640</v>
      </c>
      <c r="AA365" s="124" t="s">
        <v>641</v>
      </c>
      <c r="AB365" s="124" t="s">
        <v>629</v>
      </c>
      <c r="AC365" s="221" t="s">
        <v>2</v>
      </c>
    </row>
    <row r="366" spans="1:29" s="222" customFormat="1" hidden="1">
      <c r="A366" s="204">
        <v>0</v>
      </c>
      <c r="B366" s="37" t="s">
        <v>15</v>
      </c>
      <c r="C366" s="139" t="s">
        <v>645</v>
      </c>
      <c r="D366" s="183">
        <f t="shared" si="69"/>
        <v>0</v>
      </c>
      <c r="E366" s="184">
        <f t="shared" si="70"/>
        <v>0</v>
      </c>
      <c r="F366" s="210"/>
      <c r="G366" s="39"/>
      <c r="H366" s="206" t="s">
        <v>646</v>
      </c>
      <c r="I366" s="206" t="s">
        <v>647</v>
      </c>
      <c r="J366" s="206" t="s">
        <v>613</v>
      </c>
      <c r="K366" s="206" t="s">
        <v>623</v>
      </c>
      <c r="L366" s="39"/>
      <c r="M366" s="210" t="s">
        <v>44</v>
      </c>
      <c r="N366" s="224">
        <v>129</v>
      </c>
      <c r="O366" s="225"/>
      <c r="P366" s="213">
        <v>25</v>
      </c>
      <c r="Q366" s="214"/>
      <c r="R366" s="215">
        <f t="shared" si="71"/>
        <v>0</v>
      </c>
      <c r="S366" s="109" t="s">
        <v>1189</v>
      </c>
      <c r="T366" s="110">
        <f t="shared" si="73"/>
        <v>0</v>
      </c>
      <c r="U366" s="180">
        <f t="shared" si="72"/>
        <v>0</v>
      </c>
      <c r="V366" s="206"/>
      <c r="W366" s="206"/>
      <c r="X366" s="219"/>
      <c r="Y366" s="123">
        <v>11</v>
      </c>
      <c r="Z366" s="124" t="s">
        <v>647</v>
      </c>
      <c r="AA366" s="124" t="s">
        <v>613</v>
      </c>
      <c r="AB366" s="124" t="s">
        <v>623</v>
      </c>
      <c r="AC366" s="221" t="s">
        <v>2</v>
      </c>
    </row>
    <row r="367" spans="1:29" s="222" customFormat="1" hidden="1">
      <c r="A367" s="204">
        <v>0</v>
      </c>
      <c r="B367" s="139" t="s">
        <v>15</v>
      </c>
      <c r="C367" s="139" t="s">
        <v>648</v>
      </c>
      <c r="D367" s="183">
        <f t="shared" si="69"/>
        <v>0</v>
      </c>
      <c r="E367" s="184">
        <f t="shared" si="70"/>
        <v>0</v>
      </c>
      <c r="F367" s="210"/>
      <c r="G367" s="140"/>
      <c r="H367" s="206" t="s">
        <v>646</v>
      </c>
      <c r="I367" s="206" t="s">
        <v>647</v>
      </c>
      <c r="J367" s="206" t="s">
        <v>649</v>
      </c>
      <c r="K367" s="206" t="s">
        <v>650</v>
      </c>
      <c r="L367" s="140"/>
      <c r="M367" s="210" t="s">
        <v>38</v>
      </c>
      <c r="N367" s="224">
        <v>127</v>
      </c>
      <c r="O367" s="225"/>
      <c r="P367" s="213">
        <v>25</v>
      </c>
      <c r="Q367" s="214"/>
      <c r="R367" s="215">
        <f t="shared" si="71"/>
        <v>0</v>
      </c>
      <c r="S367" s="109" t="s">
        <v>1189</v>
      </c>
      <c r="T367" s="110">
        <f t="shared" si="73"/>
        <v>0</v>
      </c>
      <c r="U367" s="185">
        <f t="shared" si="72"/>
        <v>0</v>
      </c>
      <c r="V367" s="206"/>
      <c r="W367" s="206"/>
      <c r="X367" s="219"/>
      <c r="Y367" s="123">
        <v>11</v>
      </c>
      <c r="Z367" s="124" t="s">
        <v>647</v>
      </c>
      <c r="AA367" s="124" t="s">
        <v>649</v>
      </c>
      <c r="AB367" s="124" t="s">
        <v>650</v>
      </c>
      <c r="AC367" s="221" t="s">
        <v>2</v>
      </c>
    </row>
    <row r="368" spans="1:29" s="222" customFormat="1" hidden="1">
      <c r="A368" s="204">
        <v>0</v>
      </c>
      <c r="B368" s="37" t="s">
        <v>15</v>
      </c>
      <c r="C368" s="139" t="s">
        <v>651</v>
      </c>
      <c r="D368" s="183">
        <f t="shared" si="69"/>
        <v>0</v>
      </c>
      <c r="E368" s="184">
        <f t="shared" si="70"/>
        <v>0</v>
      </c>
      <c r="F368" s="210"/>
      <c r="G368" s="39"/>
      <c r="H368" s="206" t="s">
        <v>646</v>
      </c>
      <c r="I368" s="206" t="s">
        <v>647</v>
      </c>
      <c r="J368" s="206" t="s">
        <v>649</v>
      </c>
      <c r="K368" s="206" t="s">
        <v>632</v>
      </c>
      <c r="L368" s="140"/>
      <c r="M368" s="210" t="s">
        <v>38</v>
      </c>
      <c r="N368" s="224">
        <v>148</v>
      </c>
      <c r="O368" s="225"/>
      <c r="P368" s="213">
        <v>25</v>
      </c>
      <c r="Q368" s="214"/>
      <c r="R368" s="215">
        <f t="shared" si="71"/>
        <v>0</v>
      </c>
      <c r="S368" s="109" t="s">
        <v>1189</v>
      </c>
      <c r="T368" s="110">
        <f t="shared" si="73"/>
        <v>0</v>
      </c>
      <c r="U368" s="180">
        <f t="shared" si="72"/>
        <v>0</v>
      </c>
      <c r="V368" s="206"/>
      <c r="W368" s="206"/>
      <c r="X368" s="219"/>
      <c r="Y368" s="123">
        <v>11</v>
      </c>
      <c r="Z368" s="124" t="s">
        <v>647</v>
      </c>
      <c r="AA368" s="124" t="s">
        <v>649</v>
      </c>
      <c r="AB368" s="124" t="s">
        <v>632</v>
      </c>
      <c r="AC368" s="221" t="s">
        <v>2</v>
      </c>
    </row>
    <row r="369" spans="1:29" s="222" customFormat="1" hidden="1">
      <c r="A369" s="204">
        <v>0</v>
      </c>
      <c r="B369" s="139" t="s">
        <v>15</v>
      </c>
      <c r="C369" s="139" t="s">
        <v>652</v>
      </c>
      <c r="D369" s="183">
        <f t="shared" si="69"/>
        <v>0</v>
      </c>
      <c r="E369" s="184">
        <f t="shared" si="70"/>
        <v>0</v>
      </c>
      <c r="F369" s="210"/>
      <c r="G369" s="140"/>
      <c r="H369" s="206" t="s">
        <v>646</v>
      </c>
      <c r="I369" s="206" t="s">
        <v>647</v>
      </c>
      <c r="J369" s="206" t="s">
        <v>649</v>
      </c>
      <c r="K369" s="206" t="s">
        <v>653</v>
      </c>
      <c r="L369" s="140"/>
      <c r="M369" s="210" t="s">
        <v>38</v>
      </c>
      <c r="N369" s="224">
        <v>158</v>
      </c>
      <c r="O369" s="225"/>
      <c r="P369" s="213">
        <v>25</v>
      </c>
      <c r="Q369" s="214"/>
      <c r="R369" s="215">
        <f t="shared" si="71"/>
        <v>0</v>
      </c>
      <c r="S369" s="109" t="s">
        <v>1189</v>
      </c>
      <c r="T369" s="110">
        <f t="shared" si="73"/>
        <v>0</v>
      </c>
      <c r="U369" s="185">
        <f t="shared" si="72"/>
        <v>0</v>
      </c>
      <c r="V369" s="206"/>
      <c r="W369" s="206"/>
      <c r="X369" s="219"/>
      <c r="Y369" s="123">
        <v>11</v>
      </c>
      <c r="Z369" s="124" t="s">
        <v>647</v>
      </c>
      <c r="AA369" s="124" t="s">
        <v>649</v>
      </c>
      <c r="AB369" s="124" t="s">
        <v>653</v>
      </c>
      <c r="AC369" s="221" t="s">
        <v>2</v>
      </c>
    </row>
    <row r="370" spans="1:29" s="222" customFormat="1" hidden="1">
      <c r="A370" s="204">
        <v>0</v>
      </c>
      <c r="B370" s="37" t="s">
        <v>15</v>
      </c>
      <c r="C370" s="139" t="s">
        <v>657</v>
      </c>
      <c r="D370" s="183">
        <f t="shared" si="69"/>
        <v>0</v>
      </c>
      <c r="E370" s="184">
        <f t="shared" si="70"/>
        <v>0</v>
      </c>
      <c r="F370" s="210"/>
      <c r="G370" s="39"/>
      <c r="H370" s="206" t="s">
        <v>646</v>
      </c>
      <c r="I370" s="206" t="s">
        <v>647</v>
      </c>
      <c r="J370" s="206" t="s">
        <v>658</v>
      </c>
      <c r="K370" s="206" t="s">
        <v>650</v>
      </c>
      <c r="L370" s="140"/>
      <c r="M370" s="210" t="s">
        <v>38</v>
      </c>
      <c r="N370" s="224">
        <v>127</v>
      </c>
      <c r="O370" s="225"/>
      <c r="P370" s="213">
        <v>25</v>
      </c>
      <c r="Q370" s="214"/>
      <c r="R370" s="215">
        <f t="shared" si="71"/>
        <v>0</v>
      </c>
      <c r="S370" s="109" t="s">
        <v>1189</v>
      </c>
      <c r="T370" s="110">
        <f t="shared" si="73"/>
        <v>0</v>
      </c>
      <c r="U370" s="180">
        <f t="shared" si="72"/>
        <v>0</v>
      </c>
      <c r="V370" s="206"/>
      <c r="W370" s="206"/>
      <c r="X370" s="219"/>
      <c r="Y370" s="123">
        <v>11</v>
      </c>
      <c r="Z370" s="124" t="s">
        <v>647</v>
      </c>
      <c r="AA370" s="124" t="s">
        <v>658</v>
      </c>
      <c r="AB370" s="124" t="s">
        <v>650</v>
      </c>
      <c r="AC370" s="221" t="s">
        <v>2</v>
      </c>
    </row>
    <row r="371" spans="1:29" s="222" customFormat="1" hidden="1">
      <c r="A371" s="204">
        <v>0</v>
      </c>
      <c r="B371" s="139" t="s">
        <v>15</v>
      </c>
      <c r="C371" s="139" t="s">
        <v>660</v>
      </c>
      <c r="D371" s="183">
        <f t="shared" si="69"/>
        <v>0</v>
      </c>
      <c r="E371" s="184">
        <f t="shared" si="70"/>
        <v>0</v>
      </c>
      <c r="F371" s="210"/>
      <c r="G371" s="140"/>
      <c r="H371" s="206" t="s">
        <v>646</v>
      </c>
      <c r="I371" s="206" t="s">
        <v>647</v>
      </c>
      <c r="J371" s="206" t="s">
        <v>658</v>
      </c>
      <c r="K371" s="206" t="s">
        <v>653</v>
      </c>
      <c r="L371" s="140"/>
      <c r="M371" s="210" t="s">
        <v>38</v>
      </c>
      <c r="N371" s="224">
        <v>181</v>
      </c>
      <c r="O371" s="225"/>
      <c r="P371" s="213">
        <v>25</v>
      </c>
      <c r="Q371" s="214"/>
      <c r="R371" s="215">
        <f t="shared" si="71"/>
        <v>0</v>
      </c>
      <c r="S371" s="116" t="s">
        <v>1189</v>
      </c>
      <c r="T371" s="110">
        <f t="shared" si="73"/>
        <v>0</v>
      </c>
      <c r="U371" s="185">
        <f t="shared" si="72"/>
        <v>0</v>
      </c>
      <c r="V371" s="206"/>
      <c r="W371" s="206"/>
      <c r="X371" s="219"/>
      <c r="Y371" s="123">
        <v>11</v>
      </c>
      <c r="Z371" s="124" t="s">
        <v>647</v>
      </c>
      <c r="AA371" s="124" t="s">
        <v>658</v>
      </c>
      <c r="AB371" s="124" t="s">
        <v>653</v>
      </c>
      <c r="AC371" s="221" t="s">
        <v>2</v>
      </c>
    </row>
    <row r="372" spans="1:29" s="222" customFormat="1" hidden="1">
      <c r="A372" s="204">
        <v>0</v>
      </c>
      <c r="B372" s="139" t="s">
        <v>15</v>
      </c>
      <c r="C372" s="139" t="s">
        <v>662</v>
      </c>
      <c r="D372" s="183">
        <f t="shared" si="69"/>
        <v>0</v>
      </c>
      <c r="E372" s="184">
        <f t="shared" si="70"/>
        <v>0</v>
      </c>
      <c r="F372" s="210"/>
      <c r="G372" s="140"/>
      <c r="H372" s="206" t="s">
        <v>646</v>
      </c>
      <c r="I372" s="206" t="s">
        <v>647</v>
      </c>
      <c r="J372" s="206" t="s">
        <v>658</v>
      </c>
      <c r="K372" s="206" t="s">
        <v>663</v>
      </c>
      <c r="L372" s="140"/>
      <c r="M372" s="210" t="s">
        <v>44</v>
      </c>
      <c r="N372" s="224">
        <v>211</v>
      </c>
      <c r="O372" s="225"/>
      <c r="P372" s="213">
        <v>25</v>
      </c>
      <c r="Q372" s="214"/>
      <c r="R372" s="215">
        <f t="shared" si="71"/>
        <v>0</v>
      </c>
      <c r="S372" s="109" t="s">
        <v>1189</v>
      </c>
      <c r="T372" s="110">
        <f t="shared" si="73"/>
        <v>0</v>
      </c>
      <c r="U372" s="185">
        <f t="shared" si="72"/>
        <v>0</v>
      </c>
      <c r="V372" s="206"/>
      <c r="W372" s="206"/>
      <c r="X372" s="219"/>
      <c r="Y372" s="123">
        <v>11</v>
      </c>
      <c r="Z372" s="124" t="s">
        <v>647</v>
      </c>
      <c r="AA372" s="124" t="s">
        <v>658</v>
      </c>
      <c r="AB372" s="124" t="s">
        <v>663</v>
      </c>
      <c r="AC372" s="221" t="s">
        <v>2</v>
      </c>
    </row>
    <row r="373" spans="1:29" s="222" customFormat="1" hidden="1">
      <c r="A373" s="204">
        <v>0</v>
      </c>
      <c r="B373" s="139" t="s">
        <v>15</v>
      </c>
      <c r="C373" s="139" t="s">
        <v>664</v>
      </c>
      <c r="D373" s="183">
        <f t="shared" si="69"/>
        <v>0</v>
      </c>
      <c r="E373" s="184">
        <f t="shared" si="70"/>
        <v>0</v>
      </c>
      <c r="F373" s="210"/>
      <c r="G373" s="140"/>
      <c r="H373" s="206" t="s">
        <v>646</v>
      </c>
      <c r="I373" s="206" t="s">
        <v>647</v>
      </c>
      <c r="J373" s="206" t="s">
        <v>665</v>
      </c>
      <c r="K373" s="206" t="s">
        <v>666</v>
      </c>
      <c r="L373" s="140"/>
      <c r="M373" s="210" t="s">
        <v>38</v>
      </c>
      <c r="N373" s="224">
        <v>171</v>
      </c>
      <c r="O373" s="225"/>
      <c r="P373" s="213">
        <v>25</v>
      </c>
      <c r="Q373" s="214"/>
      <c r="R373" s="215">
        <f t="shared" si="71"/>
        <v>0</v>
      </c>
      <c r="S373" s="109" t="s">
        <v>1189</v>
      </c>
      <c r="T373" s="110">
        <f t="shared" si="73"/>
        <v>0</v>
      </c>
      <c r="U373" s="185">
        <f t="shared" si="72"/>
        <v>0</v>
      </c>
      <c r="V373" s="206"/>
      <c r="W373" s="206"/>
      <c r="X373" s="219"/>
      <c r="Y373" s="123">
        <v>11</v>
      </c>
      <c r="Z373" s="124" t="s">
        <v>647</v>
      </c>
      <c r="AA373" s="124" t="s">
        <v>665</v>
      </c>
      <c r="AB373" s="124" t="s">
        <v>666</v>
      </c>
      <c r="AC373" s="221" t="s">
        <v>2</v>
      </c>
    </row>
    <row r="374" spans="1:29" s="222" customFormat="1" hidden="1">
      <c r="A374" s="204">
        <v>0</v>
      </c>
      <c r="B374" s="139" t="s">
        <v>15</v>
      </c>
      <c r="C374" s="139" t="s">
        <v>667</v>
      </c>
      <c r="D374" s="183">
        <f t="shared" si="69"/>
        <v>0</v>
      </c>
      <c r="E374" s="184">
        <f t="shared" si="70"/>
        <v>0</v>
      </c>
      <c r="F374" s="210"/>
      <c r="G374" s="140"/>
      <c r="H374" s="206" t="s">
        <v>646</v>
      </c>
      <c r="I374" s="206" t="s">
        <v>647</v>
      </c>
      <c r="J374" s="206" t="s">
        <v>665</v>
      </c>
      <c r="K374" s="206" t="s">
        <v>634</v>
      </c>
      <c r="L374" s="140"/>
      <c r="M374" s="210" t="s">
        <v>44</v>
      </c>
      <c r="N374" s="224">
        <v>197</v>
      </c>
      <c r="O374" s="225"/>
      <c r="P374" s="213">
        <v>25</v>
      </c>
      <c r="Q374" s="214"/>
      <c r="R374" s="215">
        <f t="shared" si="71"/>
        <v>0</v>
      </c>
      <c r="S374" s="109" t="s">
        <v>1189</v>
      </c>
      <c r="T374" s="110">
        <f t="shared" si="73"/>
        <v>0</v>
      </c>
      <c r="U374" s="185">
        <f t="shared" si="72"/>
        <v>0</v>
      </c>
      <c r="V374" s="206"/>
      <c r="W374" s="206"/>
      <c r="X374" s="219"/>
      <c r="Y374" s="123">
        <v>11</v>
      </c>
      <c r="Z374" s="124" t="s">
        <v>647</v>
      </c>
      <c r="AA374" s="124" t="s">
        <v>665</v>
      </c>
      <c r="AB374" s="124" t="s">
        <v>634</v>
      </c>
      <c r="AC374" s="221" t="s">
        <v>2</v>
      </c>
    </row>
    <row r="375" spans="1:29" s="222" customFormat="1" hidden="1">
      <c r="A375" s="204">
        <v>0</v>
      </c>
      <c r="B375" s="139" t="s">
        <v>15</v>
      </c>
      <c r="C375" s="139" t="s">
        <v>668</v>
      </c>
      <c r="D375" s="183">
        <f t="shared" si="69"/>
        <v>0</v>
      </c>
      <c r="E375" s="184">
        <f t="shared" si="70"/>
        <v>0</v>
      </c>
      <c r="F375" s="210"/>
      <c r="G375" s="140"/>
      <c r="H375" s="206" t="s">
        <v>646</v>
      </c>
      <c r="I375" s="206" t="s">
        <v>647</v>
      </c>
      <c r="J375" s="206" t="s">
        <v>669</v>
      </c>
      <c r="K375" s="206" t="s">
        <v>653</v>
      </c>
      <c r="L375" s="140"/>
      <c r="M375" s="210" t="s">
        <v>38</v>
      </c>
      <c r="N375" s="224">
        <v>129</v>
      </c>
      <c r="O375" s="225"/>
      <c r="P375" s="213">
        <v>25</v>
      </c>
      <c r="Q375" s="214"/>
      <c r="R375" s="215">
        <f t="shared" si="71"/>
        <v>0</v>
      </c>
      <c r="S375" s="109" t="s">
        <v>1189</v>
      </c>
      <c r="T375" s="110">
        <f t="shared" si="73"/>
        <v>0</v>
      </c>
      <c r="U375" s="180">
        <f t="shared" si="72"/>
        <v>0</v>
      </c>
      <c r="V375" s="206"/>
      <c r="W375" s="206"/>
      <c r="X375" s="219"/>
      <c r="Y375" s="123">
        <v>11</v>
      </c>
      <c r="Z375" s="124" t="s">
        <v>647</v>
      </c>
      <c r="AA375" s="124" t="s">
        <v>669</v>
      </c>
      <c r="AB375" s="124" t="s">
        <v>653</v>
      </c>
      <c r="AC375" s="221" t="s">
        <v>2</v>
      </c>
    </row>
    <row r="376" spans="1:29" s="222" customFormat="1" hidden="1">
      <c r="A376" s="204">
        <v>0</v>
      </c>
      <c r="B376" s="37" t="s">
        <v>15</v>
      </c>
      <c r="C376" s="139" t="s">
        <v>670</v>
      </c>
      <c r="D376" s="183">
        <f t="shared" si="69"/>
        <v>0</v>
      </c>
      <c r="E376" s="184">
        <f t="shared" si="70"/>
        <v>0</v>
      </c>
      <c r="F376" s="210"/>
      <c r="G376" s="39"/>
      <c r="H376" s="206" t="s">
        <v>646</v>
      </c>
      <c r="I376" s="206" t="s">
        <v>647</v>
      </c>
      <c r="J376" s="206" t="s">
        <v>669</v>
      </c>
      <c r="K376" s="206" t="s">
        <v>634</v>
      </c>
      <c r="L376" s="39"/>
      <c r="M376" s="210" t="s">
        <v>44</v>
      </c>
      <c r="N376" s="224">
        <v>129</v>
      </c>
      <c r="O376" s="225"/>
      <c r="P376" s="213">
        <v>25</v>
      </c>
      <c r="Q376" s="214"/>
      <c r="R376" s="215">
        <f t="shared" si="71"/>
        <v>0</v>
      </c>
      <c r="S376" s="109" t="s">
        <v>1189</v>
      </c>
      <c r="T376" s="110">
        <f t="shared" si="73"/>
        <v>0</v>
      </c>
      <c r="U376" s="180">
        <f t="shared" si="72"/>
        <v>0</v>
      </c>
      <c r="V376" s="206"/>
      <c r="W376" s="206"/>
      <c r="X376" s="219"/>
      <c r="Y376" s="123">
        <v>11</v>
      </c>
      <c r="Z376" s="124" t="s">
        <v>647</v>
      </c>
      <c r="AA376" s="124" t="s">
        <v>669</v>
      </c>
      <c r="AB376" s="124" t="s">
        <v>634</v>
      </c>
      <c r="AC376" s="221" t="s">
        <v>2</v>
      </c>
    </row>
    <row r="377" spans="1:29" s="222" customFormat="1" hidden="1">
      <c r="A377" s="204">
        <v>0</v>
      </c>
      <c r="B377" s="37" t="s">
        <v>15</v>
      </c>
      <c r="C377" s="139" t="s">
        <v>671</v>
      </c>
      <c r="D377" s="183">
        <f t="shared" si="69"/>
        <v>0</v>
      </c>
      <c r="E377" s="184">
        <f t="shared" si="70"/>
        <v>0</v>
      </c>
      <c r="F377" s="210"/>
      <c r="G377" s="39"/>
      <c r="H377" s="206" t="s">
        <v>646</v>
      </c>
      <c r="I377" s="206" t="s">
        <v>647</v>
      </c>
      <c r="J377" s="206" t="s">
        <v>672</v>
      </c>
      <c r="K377" s="206" t="s">
        <v>666</v>
      </c>
      <c r="L377" s="140"/>
      <c r="M377" s="210" t="s">
        <v>38</v>
      </c>
      <c r="N377" s="224">
        <v>161</v>
      </c>
      <c r="O377" s="225"/>
      <c r="P377" s="213">
        <v>25</v>
      </c>
      <c r="Q377" s="214"/>
      <c r="R377" s="215">
        <f t="shared" si="71"/>
        <v>0</v>
      </c>
      <c r="S377" s="109" t="s">
        <v>1189</v>
      </c>
      <c r="T377" s="110">
        <f t="shared" si="73"/>
        <v>0</v>
      </c>
      <c r="U377" s="180">
        <f t="shared" si="72"/>
        <v>0</v>
      </c>
      <c r="V377" s="206"/>
      <c r="W377" s="206"/>
      <c r="X377" s="219"/>
      <c r="Y377" s="123">
        <v>11</v>
      </c>
      <c r="Z377" s="124" t="s">
        <v>647</v>
      </c>
      <c r="AA377" s="124" t="s">
        <v>672</v>
      </c>
      <c r="AB377" s="124" t="s">
        <v>666</v>
      </c>
      <c r="AC377" s="221" t="s">
        <v>2</v>
      </c>
    </row>
    <row r="378" spans="1:29" s="222" customFormat="1" hidden="1">
      <c r="A378" s="204">
        <v>0</v>
      </c>
      <c r="B378" s="37" t="s">
        <v>15</v>
      </c>
      <c r="C378" s="139" t="s">
        <v>673</v>
      </c>
      <c r="D378" s="183">
        <f t="shared" ref="D378:D442" si="74">Q378</f>
        <v>0</v>
      </c>
      <c r="E378" s="184">
        <f t="shared" ref="E378:E442" si="75">R378</f>
        <v>0</v>
      </c>
      <c r="F378" s="210"/>
      <c r="G378" s="39"/>
      <c r="H378" s="206" t="s">
        <v>646</v>
      </c>
      <c r="I378" s="206" t="s">
        <v>647</v>
      </c>
      <c r="J378" s="206" t="s">
        <v>672</v>
      </c>
      <c r="K378" s="206" t="s">
        <v>629</v>
      </c>
      <c r="L378" s="140"/>
      <c r="M378" s="210" t="s">
        <v>38</v>
      </c>
      <c r="N378" s="224">
        <v>165</v>
      </c>
      <c r="O378" s="225"/>
      <c r="P378" s="213">
        <v>25</v>
      </c>
      <c r="Q378" s="214"/>
      <c r="R378" s="215">
        <f t="shared" ref="R378:R442" si="76">IF(O378&lt;&gt;"",Q378*O378,N378*Q378)</f>
        <v>0</v>
      </c>
      <c r="S378" s="109" t="s">
        <v>1189</v>
      </c>
      <c r="T378" s="110">
        <f t="shared" si="73"/>
        <v>0</v>
      </c>
      <c r="U378" s="180">
        <f t="shared" ref="U378:U442" si="77">IF(SUM($R$21:$R$5051)&gt;=100000,IF(O378&lt;&gt;"",R378,R378*0.95),R378)</f>
        <v>0</v>
      </c>
      <c r="V378" s="206"/>
      <c r="W378" s="206"/>
      <c r="X378" s="219"/>
      <c r="Y378" s="123">
        <v>11</v>
      </c>
      <c r="Z378" s="124" t="s">
        <v>647</v>
      </c>
      <c r="AA378" s="124" t="s">
        <v>672</v>
      </c>
      <c r="AB378" s="124" t="s">
        <v>629</v>
      </c>
      <c r="AC378" s="221" t="s">
        <v>2</v>
      </c>
    </row>
    <row r="379" spans="1:29" s="222" customFormat="1" hidden="1">
      <c r="A379" s="204">
        <v>0</v>
      </c>
      <c r="B379" s="139" t="s">
        <v>15</v>
      </c>
      <c r="C379" s="37" t="s">
        <v>674</v>
      </c>
      <c r="D379" s="187">
        <f t="shared" si="74"/>
        <v>0</v>
      </c>
      <c r="E379" s="188">
        <f t="shared" si="75"/>
        <v>0</v>
      </c>
      <c r="F379" s="210"/>
      <c r="G379" s="140"/>
      <c r="H379" s="206" t="s">
        <v>675</v>
      </c>
      <c r="I379" s="206" t="s">
        <v>676</v>
      </c>
      <c r="J379" s="206" t="s">
        <v>613</v>
      </c>
      <c r="K379" s="206" t="s">
        <v>677</v>
      </c>
      <c r="L379" s="39"/>
      <c r="M379" s="210" t="s">
        <v>44</v>
      </c>
      <c r="N379" s="224">
        <v>197</v>
      </c>
      <c r="O379" s="225"/>
      <c r="P379" s="213">
        <v>25</v>
      </c>
      <c r="Q379" s="214"/>
      <c r="R379" s="215">
        <f t="shared" si="76"/>
        <v>0</v>
      </c>
      <c r="S379" s="109" t="s">
        <v>1189</v>
      </c>
      <c r="T379" s="110">
        <f t="shared" ref="T379:T443" si="78">Q379/200</f>
        <v>0</v>
      </c>
      <c r="U379" s="185">
        <f t="shared" si="77"/>
        <v>0</v>
      </c>
      <c r="V379" s="206"/>
      <c r="W379" s="206"/>
      <c r="X379" s="219"/>
      <c r="Y379" s="123">
        <v>11</v>
      </c>
      <c r="Z379" s="124" t="s">
        <v>676</v>
      </c>
      <c r="AA379" s="124" t="s">
        <v>613</v>
      </c>
      <c r="AB379" s="124" t="s">
        <v>677</v>
      </c>
      <c r="AC379" s="221" t="s">
        <v>2</v>
      </c>
    </row>
    <row r="380" spans="1:29">
      <c r="A380" s="3">
        <v>25</v>
      </c>
      <c r="B380" s="37" t="s">
        <v>15</v>
      </c>
      <c r="C380" s="37" t="s">
        <v>678</v>
      </c>
      <c r="D380" s="178">
        <f t="shared" si="74"/>
        <v>0</v>
      </c>
      <c r="E380" s="179">
        <f t="shared" si="75"/>
        <v>0</v>
      </c>
      <c r="F380" s="39"/>
      <c r="G380" s="39"/>
      <c r="H380" s="37" t="s">
        <v>679</v>
      </c>
      <c r="I380" s="37" t="s">
        <v>680</v>
      </c>
      <c r="J380" s="37" t="s">
        <v>681</v>
      </c>
      <c r="K380" s="37"/>
      <c r="L380" s="39"/>
      <c r="M380" s="39" t="s">
        <v>38</v>
      </c>
      <c r="N380" s="101">
        <v>260</v>
      </c>
      <c r="O380" s="143"/>
      <c r="P380" s="40">
        <v>10</v>
      </c>
      <c r="Q380" s="41"/>
      <c r="R380" s="180">
        <f t="shared" si="76"/>
        <v>0</v>
      </c>
      <c r="S380" s="109" t="s">
        <v>1189</v>
      </c>
      <c r="T380" s="110">
        <f t="shared" si="78"/>
        <v>0</v>
      </c>
      <c r="U380" s="180">
        <f t="shared" si="77"/>
        <v>0</v>
      </c>
      <c r="V380" s="37"/>
      <c r="W380" s="37"/>
      <c r="X380" s="108"/>
      <c r="Y380" s="123">
        <v>11</v>
      </c>
      <c r="Z380" s="124" t="s">
        <v>680</v>
      </c>
      <c r="AA380" s="124" t="s">
        <v>681</v>
      </c>
      <c r="AB380" s="124"/>
      <c r="AC380" s="124" t="s">
        <v>2</v>
      </c>
    </row>
    <row r="381" spans="1:29">
      <c r="A381" s="3">
        <v>15</v>
      </c>
      <c r="B381" s="37" t="s">
        <v>15</v>
      </c>
      <c r="C381" s="37" t="s">
        <v>682</v>
      </c>
      <c r="D381" s="178">
        <f t="shared" si="74"/>
        <v>0</v>
      </c>
      <c r="E381" s="179">
        <f t="shared" si="75"/>
        <v>0</v>
      </c>
      <c r="F381" s="39"/>
      <c r="G381" s="39"/>
      <c r="H381" s="37" t="s">
        <v>679</v>
      </c>
      <c r="I381" s="37" t="s">
        <v>680</v>
      </c>
      <c r="J381" s="37" t="s">
        <v>683</v>
      </c>
      <c r="K381" s="37"/>
      <c r="L381" s="39"/>
      <c r="M381" s="39" t="s">
        <v>38</v>
      </c>
      <c r="N381" s="101">
        <v>260</v>
      </c>
      <c r="O381" s="143"/>
      <c r="P381" s="40">
        <v>10</v>
      </c>
      <c r="Q381" s="41"/>
      <c r="R381" s="180">
        <f t="shared" si="76"/>
        <v>0</v>
      </c>
      <c r="S381" s="109" t="s">
        <v>1189</v>
      </c>
      <c r="T381" s="110">
        <f t="shared" si="78"/>
        <v>0</v>
      </c>
      <c r="U381" s="180">
        <f t="shared" si="77"/>
        <v>0</v>
      </c>
      <c r="V381" s="37"/>
      <c r="W381" s="37"/>
      <c r="X381" s="108"/>
      <c r="Y381" s="123">
        <v>11</v>
      </c>
      <c r="Z381" s="124" t="s">
        <v>680</v>
      </c>
      <c r="AA381" s="124" t="s">
        <v>683</v>
      </c>
      <c r="AB381" s="124"/>
      <c r="AC381" s="124" t="s">
        <v>2</v>
      </c>
    </row>
    <row r="382" spans="1:29" s="222" customFormat="1" hidden="1">
      <c r="A382" s="204">
        <v>0</v>
      </c>
      <c r="B382" s="37" t="s">
        <v>15</v>
      </c>
      <c r="C382" s="139" t="s">
        <v>684</v>
      </c>
      <c r="D382" s="183">
        <f t="shared" si="74"/>
        <v>0</v>
      </c>
      <c r="E382" s="184">
        <f t="shared" si="75"/>
        <v>0</v>
      </c>
      <c r="F382" s="210"/>
      <c r="G382" s="39"/>
      <c r="H382" s="206" t="s">
        <v>679</v>
      </c>
      <c r="I382" s="206" t="s">
        <v>680</v>
      </c>
      <c r="J382" s="206" t="s">
        <v>685</v>
      </c>
      <c r="K382" s="206"/>
      <c r="L382" s="39"/>
      <c r="M382" s="210" t="s">
        <v>38</v>
      </c>
      <c r="N382" s="224">
        <v>260</v>
      </c>
      <c r="O382" s="225"/>
      <c r="P382" s="213">
        <v>10</v>
      </c>
      <c r="Q382" s="214"/>
      <c r="R382" s="215">
        <f t="shared" si="76"/>
        <v>0</v>
      </c>
      <c r="S382" s="109" t="s">
        <v>1189</v>
      </c>
      <c r="T382" s="110">
        <f t="shared" si="78"/>
        <v>0</v>
      </c>
      <c r="U382" s="180">
        <f t="shared" si="77"/>
        <v>0</v>
      </c>
      <c r="V382" s="206"/>
      <c r="W382" s="206"/>
      <c r="X382" s="219"/>
      <c r="Y382" s="123">
        <v>11</v>
      </c>
      <c r="Z382" s="124" t="s">
        <v>680</v>
      </c>
      <c r="AA382" s="124" t="s">
        <v>685</v>
      </c>
      <c r="AB382" s="124"/>
      <c r="AC382" s="221" t="s">
        <v>2</v>
      </c>
    </row>
    <row r="383" spans="1:29">
      <c r="A383" s="3">
        <v>25</v>
      </c>
      <c r="B383" s="37" t="s">
        <v>15</v>
      </c>
      <c r="C383" s="37" t="s">
        <v>686</v>
      </c>
      <c r="D383" s="178">
        <f t="shared" si="74"/>
        <v>0</v>
      </c>
      <c r="E383" s="179">
        <f t="shared" si="75"/>
        <v>0</v>
      </c>
      <c r="F383" s="39"/>
      <c r="G383" s="39"/>
      <c r="H383" s="37" t="s">
        <v>679</v>
      </c>
      <c r="I383" s="37" t="s">
        <v>680</v>
      </c>
      <c r="J383" s="37" t="s">
        <v>687</v>
      </c>
      <c r="K383" s="37"/>
      <c r="L383" s="39"/>
      <c r="M383" s="39" t="s">
        <v>38</v>
      </c>
      <c r="N383" s="101">
        <v>260</v>
      </c>
      <c r="O383" s="143"/>
      <c r="P383" s="40">
        <v>10</v>
      </c>
      <c r="Q383" s="41"/>
      <c r="R383" s="180">
        <f t="shared" si="76"/>
        <v>0</v>
      </c>
      <c r="S383" s="109" t="s">
        <v>1189</v>
      </c>
      <c r="T383" s="110">
        <f t="shared" si="78"/>
        <v>0</v>
      </c>
      <c r="U383" s="180">
        <f t="shared" si="77"/>
        <v>0</v>
      </c>
      <c r="V383" s="37"/>
      <c r="W383" s="37"/>
      <c r="X383" s="108"/>
      <c r="Y383" s="123">
        <v>11</v>
      </c>
      <c r="Z383" s="124" t="s">
        <v>680</v>
      </c>
      <c r="AA383" s="124" t="s">
        <v>687</v>
      </c>
      <c r="AB383" s="124"/>
      <c r="AC383" s="124" t="s">
        <v>2</v>
      </c>
    </row>
    <row r="384" spans="1:29">
      <c r="A384" s="3">
        <v>30</v>
      </c>
      <c r="B384" s="37" t="s">
        <v>15</v>
      </c>
      <c r="C384" s="37" t="s">
        <v>688</v>
      </c>
      <c r="D384" s="178">
        <f t="shared" si="74"/>
        <v>0</v>
      </c>
      <c r="E384" s="179">
        <f t="shared" si="75"/>
        <v>0</v>
      </c>
      <c r="F384" s="39"/>
      <c r="G384" s="39"/>
      <c r="H384" s="37" t="s">
        <v>679</v>
      </c>
      <c r="I384" s="37" t="s">
        <v>680</v>
      </c>
      <c r="J384" s="37" t="s">
        <v>689</v>
      </c>
      <c r="K384" s="37"/>
      <c r="L384" s="39"/>
      <c r="M384" s="39" t="s">
        <v>38</v>
      </c>
      <c r="N384" s="101">
        <v>260</v>
      </c>
      <c r="O384" s="143"/>
      <c r="P384" s="40">
        <v>10</v>
      </c>
      <c r="Q384" s="41"/>
      <c r="R384" s="180">
        <f t="shared" si="76"/>
        <v>0</v>
      </c>
      <c r="S384" s="109" t="s">
        <v>1189</v>
      </c>
      <c r="T384" s="110">
        <f t="shared" si="78"/>
        <v>0</v>
      </c>
      <c r="U384" s="180">
        <f t="shared" si="77"/>
        <v>0</v>
      </c>
      <c r="V384" s="37"/>
      <c r="W384" s="37"/>
      <c r="X384" s="108"/>
      <c r="Y384" s="123">
        <v>11</v>
      </c>
      <c r="Z384" s="124" t="s">
        <v>680</v>
      </c>
      <c r="AA384" s="124" t="s">
        <v>689</v>
      </c>
      <c r="AB384" s="124"/>
      <c r="AC384" s="124" t="s">
        <v>2</v>
      </c>
    </row>
    <row r="385" spans="1:29">
      <c r="A385" s="3">
        <v>20</v>
      </c>
      <c r="B385" s="37" t="s">
        <v>15</v>
      </c>
      <c r="C385" s="37" t="s">
        <v>690</v>
      </c>
      <c r="D385" s="178">
        <f t="shared" si="74"/>
        <v>0</v>
      </c>
      <c r="E385" s="179">
        <f t="shared" si="75"/>
        <v>0</v>
      </c>
      <c r="F385" s="39"/>
      <c r="G385" s="39"/>
      <c r="H385" s="37" t="s">
        <v>679</v>
      </c>
      <c r="I385" s="37" t="s">
        <v>680</v>
      </c>
      <c r="J385" s="37" t="s">
        <v>691</v>
      </c>
      <c r="K385" s="37"/>
      <c r="L385" s="39"/>
      <c r="M385" s="39" t="s">
        <v>38</v>
      </c>
      <c r="N385" s="101">
        <v>260</v>
      </c>
      <c r="O385" s="143"/>
      <c r="P385" s="40">
        <v>10</v>
      </c>
      <c r="Q385" s="41"/>
      <c r="R385" s="180">
        <f t="shared" si="76"/>
        <v>0</v>
      </c>
      <c r="S385" s="109" t="s">
        <v>1189</v>
      </c>
      <c r="T385" s="110">
        <f t="shared" si="78"/>
        <v>0</v>
      </c>
      <c r="U385" s="180">
        <f t="shared" si="77"/>
        <v>0</v>
      </c>
      <c r="V385" s="37"/>
      <c r="W385" s="37"/>
      <c r="X385" s="108"/>
      <c r="Y385" s="123">
        <v>11</v>
      </c>
      <c r="Z385" s="124" t="s">
        <v>680</v>
      </c>
      <c r="AA385" s="124" t="s">
        <v>691</v>
      </c>
      <c r="AB385" s="124"/>
      <c r="AC385" s="124" t="s">
        <v>2</v>
      </c>
    </row>
    <row r="386" spans="1:29" s="222" customFormat="1" hidden="1">
      <c r="A386" s="204">
        <v>0</v>
      </c>
      <c r="B386" s="37" t="s">
        <v>15</v>
      </c>
      <c r="C386" s="139" t="s">
        <v>692</v>
      </c>
      <c r="D386" s="183">
        <f t="shared" si="74"/>
        <v>0</v>
      </c>
      <c r="E386" s="184">
        <f t="shared" si="75"/>
        <v>0</v>
      </c>
      <c r="F386" s="210"/>
      <c r="G386" s="96"/>
      <c r="H386" s="206" t="s">
        <v>679</v>
      </c>
      <c r="I386" s="206" t="s">
        <v>680</v>
      </c>
      <c r="J386" s="206" t="s">
        <v>693</v>
      </c>
      <c r="K386" s="206"/>
      <c r="L386" s="39"/>
      <c r="M386" s="210" t="s">
        <v>38</v>
      </c>
      <c r="N386" s="224">
        <v>260</v>
      </c>
      <c r="O386" s="225"/>
      <c r="P386" s="213">
        <v>10</v>
      </c>
      <c r="Q386" s="214"/>
      <c r="R386" s="215">
        <f t="shared" si="76"/>
        <v>0</v>
      </c>
      <c r="S386" s="109" t="s">
        <v>1189</v>
      </c>
      <c r="T386" s="110">
        <f t="shared" si="78"/>
        <v>0</v>
      </c>
      <c r="U386" s="180">
        <f t="shared" si="77"/>
        <v>0</v>
      </c>
      <c r="V386" s="206"/>
      <c r="W386" s="206"/>
      <c r="X386" s="219"/>
      <c r="Y386" s="123">
        <v>11</v>
      </c>
      <c r="Z386" s="124" t="s">
        <v>680</v>
      </c>
      <c r="AA386" s="124" t="s">
        <v>693</v>
      </c>
      <c r="AB386" s="124"/>
      <c r="AC386" s="221" t="s">
        <v>2</v>
      </c>
    </row>
    <row r="387" spans="1:29">
      <c r="A387" s="3">
        <v>25</v>
      </c>
      <c r="B387" s="37" t="s">
        <v>15</v>
      </c>
      <c r="C387" s="37" t="s">
        <v>694</v>
      </c>
      <c r="D387" s="178">
        <f t="shared" si="74"/>
        <v>0</v>
      </c>
      <c r="E387" s="179">
        <f t="shared" si="75"/>
        <v>0</v>
      </c>
      <c r="F387" s="39"/>
      <c r="G387" s="39"/>
      <c r="H387" s="37" t="s">
        <v>695</v>
      </c>
      <c r="I387" s="37" t="s">
        <v>696</v>
      </c>
      <c r="J387" s="37" t="s">
        <v>697</v>
      </c>
      <c r="K387" s="37" t="s">
        <v>698</v>
      </c>
      <c r="L387" s="39"/>
      <c r="M387" s="39" t="s">
        <v>44</v>
      </c>
      <c r="N387" s="101">
        <v>175</v>
      </c>
      <c r="O387" s="143"/>
      <c r="P387" s="40">
        <v>25</v>
      </c>
      <c r="Q387" s="41"/>
      <c r="R387" s="180">
        <f t="shared" si="76"/>
        <v>0</v>
      </c>
      <c r="S387" s="109" t="s">
        <v>1189</v>
      </c>
      <c r="T387" s="110">
        <f t="shared" si="78"/>
        <v>0</v>
      </c>
      <c r="U387" s="180">
        <f t="shared" si="77"/>
        <v>0</v>
      </c>
      <c r="V387" s="37"/>
      <c r="W387" s="37"/>
      <c r="X387" s="108"/>
      <c r="Y387" s="123">
        <v>11</v>
      </c>
      <c r="Z387" s="124" t="s">
        <v>696</v>
      </c>
      <c r="AA387" s="124" t="s">
        <v>697</v>
      </c>
      <c r="AB387" s="124" t="s">
        <v>698</v>
      </c>
      <c r="AC387" s="124" t="s">
        <v>2</v>
      </c>
    </row>
    <row r="388" spans="1:29" s="222" customFormat="1" hidden="1">
      <c r="A388" s="204">
        <v>0</v>
      </c>
      <c r="B388" s="139" t="s">
        <v>15</v>
      </c>
      <c r="C388" s="139" t="s">
        <v>702</v>
      </c>
      <c r="D388" s="183">
        <f t="shared" si="74"/>
        <v>0</v>
      </c>
      <c r="E388" s="184">
        <f t="shared" si="75"/>
        <v>0</v>
      </c>
      <c r="F388" s="210"/>
      <c r="G388" s="140"/>
      <c r="H388" s="206" t="s">
        <v>700</v>
      </c>
      <c r="I388" s="206" t="s">
        <v>701</v>
      </c>
      <c r="J388" s="206" t="s">
        <v>641</v>
      </c>
      <c r="K388" s="206" t="s">
        <v>634</v>
      </c>
      <c r="L388" s="140"/>
      <c r="M388" s="210" t="s">
        <v>44</v>
      </c>
      <c r="N388" s="224">
        <v>155</v>
      </c>
      <c r="O388" s="225"/>
      <c r="P388" s="213">
        <v>25</v>
      </c>
      <c r="Q388" s="214"/>
      <c r="R388" s="215">
        <f t="shared" si="76"/>
        <v>0</v>
      </c>
      <c r="S388" s="109" t="s">
        <v>1189</v>
      </c>
      <c r="T388" s="110">
        <f t="shared" si="78"/>
        <v>0</v>
      </c>
      <c r="U388" s="180">
        <f t="shared" si="77"/>
        <v>0</v>
      </c>
      <c r="V388" s="206"/>
      <c r="W388" s="206"/>
      <c r="X388" s="219"/>
      <c r="Y388" s="123">
        <v>11</v>
      </c>
      <c r="Z388" s="124" t="s">
        <v>701</v>
      </c>
      <c r="AA388" s="124" t="s">
        <v>641</v>
      </c>
      <c r="AB388" s="124" t="s">
        <v>634</v>
      </c>
      <c r="AC388" s="221" t="s">
        <v>2</v>
      </c>
    </row>
    <row r="389" spans="1:29" s="222" customFormat="1" hidden="1">
      <c r="A389" s="204">
        <v>0</v>
      </c>
      <c r="B389" s="139" t="s">
        <v>15</v>
      </c>
      <c r="C389" s="139" t="s">
        <v>720</v>
      </c>
      <c r="D389" s="183">
        <f t="shared" si="74"/>
        <v>0</v>
      </c>
      <c r="E389" s="184">
        <f t="shared" si="75"/>
        <v>0</v>
      </c>
      <c r="F389" s="210"/>
      <c r="G389" s="140"/>
      <c r="H389" s="206" t="s">
        <v>721</v>
      </c>
      <c r="I389" s="206" t="s">
        <v>722</v>
      </c>
      <c r="J389" s="206" t="s">
        <v>613</v>
      </c>
      <c r="K389" s="206" t="s">
        <v>656</v>
      </c>
      <c r="L389" s="140"/>
      <c r="M389" s="210" t="s">
        <v>44</v>
      </c>
      <c r="N389" s="224">
        <v>131</v>
      </c>
      <c r="O389" s="225"/>
      <c r="P389" s="213">
        <v>25</v>
      </c>
      <c r="Q389" s="214"/>
      <c r="R389" s="215">
        <f t="shared" si="76"/>
        <v>0</v>
      </c>
      <c r="S389" s="109" t="s">
        <v>1189</v>
      </c>
      <c r="T389" s="110">
        <f t="shared" si="78"/>
        <v>0</v>
      </c>
      <c r="U389" s="185">
        <f t="shared" si="77"/>
        <v>0</v>
      </c>
      <c r="V389" s="206"/>
      <c r="W389" s="206"/>
      <c r="X389" s="219"/>
      <c r="Y389" s="123">
        <v>11</v>
      </c>
      <c r="Z389" s="124" t="s">
        <v>722</v>
      </c>
      <c r="AA389" s="124" t="s">
        <v>613</v>
      </c>
      <c r="AB389" s="124" t="s">
        <v>656</v>
      </c>
      <c r="AC389" s="221" t="s">
        <v>2</v>
      </c>
    </row>
    <row r="390" spans="1:29" s="222" customFormat="1" hidden="1">
      <c r="A390" s="204">
        <v>0</v>
      </c>
      <c r="B390" s="139" t="s">
        <v>15</v>
      </c>
      <c r="C390" s="139" t="s">
        <v>728</v>
      </c>
      <c r="D390" s="183">
        <f t="shared" si="74"/>
        <v>0</v>
      </c>
      <c r="E390" s="184">
        <f t="shared" si="75"/>
        <v>0</v>
      </c>
      <c r="F390" s="210"/>
      <c r="G390" s="140"/>
      <c r="H390" s="206" t="s">
        <v>724</v>
      </c>
      <c r="I390" s="206" t="s">
        <v>725</v>
      </c>
      <c r="J390" s="206" t="s">
        <v>613</v>
      </c>
      <c r="K390" s="206" t="s">
        <v>729</v>
      </c>
      <c r="L390" s="140"/>
      <c r="M390" s="210" t="s">
        <v>38</v>
      </c>
      <c r="N390" s="224">
        <v>149</v>
      </c>
      <c r="O390" s="225"/>
      <c r="P390" s="213">
        <v>25</v>
      </c>
      <c r="Q390" s="214"/>
      <c r="R390" s="215">
        <f t="shared" si="76"/>
        <v>0</v>
      </c>
      <c r="S390" s="109" t="s">
        <v>1189</v>
      </c>
      <c r="T390" s="110">
        <f t="shared" si="78"/>
        <v>0</v>
      </c>
      <c r="U390" s="185">
        <f t="shared" si="77"/>
        <v>0</v>
      </c>
      <c r="V390" s="206"/>
      <c r="W390" s="206"/>
      <c r="X390" s="219"/>
      <c r="Y390" s="123">
        <v>11</v>
      </c>
      <c r="Z390" s="124" t="s">
        <v>725</v>
      </c>
      <c r="AA390" s="124" t="s">
        <v>613</v>
      </c>
      <c r="AB390" s="124" t="s">
        <v>729</v>
      </c>
      <c r="AC390" s="221" t="s">
        <v>2</v>
      </c>
    </row>
    <row r="391" spans="1:29">
      <c r="A391" s="3" t="s">
        <v>1366</v>
      </c>
      <c r="B391" s="37" t="s">
        <v>15</v>
      </c>
      <c r="C391" s="37" t="s">
        <v>730</v>
      </c>
      <c r="D391" s="178">
        <f t="shared" si="74"/>
        <v>0</v>
      </c>
      <c r="E391" s="179">
        <f t="shared" si="75"/>
        <v>0</v>
      </c>
      <c r="F391" s="39"/>
      <c r="G391" s="39"/>
      <c r="H391" s="37" t="s">
        <v>724</v>
      </c>
      <c r="I391" s="37" t="s">
        <v>725</v>
      </c>
      <c r="J391" s="37" t="s">
        <v>613</v>
      </c>
      <c r="K391" s="37" t="s">
        <v>623</v>
      </c>
      <c r="L391" s="39"/>
      <c r="M391" s="39" t="s">
        <v>44</v>
      </c>
      <c r="N391" s="101">
        <v>131</v>
      </c>
      <c r="O391" s="143"/>
      <c r="P391" s="40">
        <v>25</v>
      </c>
      <c r="Q391" s="41"/>
      <c r="R391" s="180">
        <f t="shared" si="76"/>
        <v>0</v>
      </c>
      <c r="S391" s="109" t="s">
        <v>1189</v>
      </c>
      <c r="T391" s="110">
        <f t="shared" si="78"/>
        <v>0</v>
      </c>
      <c r="U391" s="180">
        <f t="shared" si="77"/>
        <v>0</v>
      </c>
      <c r="V391" s="37"/>
      <c r="W391" s="37"/>
      <c r="X391" s="108"/>
      <c r="Y391" s="123">
        <v>11</v>
      </c>
      <c r="Z391" s="124" t="s">
        <v>725</v>
      </c>
      <c r="AA391" s="124" t="s">
        <v>613</v>
      </c>
      <c r="AB391" s="124" t="s">
        <v>623</v>
      </c>
      <c r="AC391" s="124" t="s">
        <v>2</v>
      </c>
    </row>
    <row r="392" spans="1:29" s="222" customFormat="1" hidden="1">
      <c r="A392" s="204">
        <v>0</v>
      </c>
      <c r="B392" s="37" t="s">
        <v>15</v>
      </c>
      <c r="C392" s="37" t="s">
        <v>731</v>
      </c>
      <c r="D392" s="178">
        <f t="shared" si="74"/>
        <v>0</v>
      </c>
      <c r="E392" s="179">
        <f t="shared" si="75"/>
        <v>0</v>
      </c>
      <c r="F392" s="210"/>
      <c r="G392" s="39"/>
      <c r="H392" s="206" t="s">
        <v>732</v>
      </c>
      <c r="I392" s="206" t="s">
        <v>733</v>
      </c>
      <c r="J392" s="206" t="s">
        <v>613</v>
      </c>
      <c r="K392" s="206" t="s">
        <v>623</v>
      </c>
      <c r="L392" s="39"/>
      <c r="M392" s="210" t="s">
        <v>44</v>
      </c>
      <c r="N392" s="224">
        <v>149</v>
      </c>
      <c r="O392" s="225"/>
      <c r="P392" s="213">
        <v>25</v>
      </c>
      <c r="Q392" s="214"/>
      <c r="R392" s="215">
        <f t="shared" si="76"/>
        <v>0</v>
      </c>
      <c r="S392" s="109" t="s">
        <v>1189</v>
      </c>
      <c r="T392" s="110">
        <f t="shared" si="78"/>
        <v>0</v>
      </c>
      <c r="U392" s="180">
        <f t="shared" si="77"/>
        <v>0</v>
      </c>
      <c r="V392" s="206"/>
      <c r="W392" s="206"/>
      <c r="X392" s="219"/>
      <c r="Y392" s="123">
        <v>11</v>
      </c>
      <c r="Z392" s="124" t="s">
        <v>733</v>
      </c>
      <c r="AA392" s="124" t="s">
        <v>613</v>
      </c>
      <c r="AB392" s="124" t="s">
        <v>623</v>
      </c>
      <c r="AC392" s="221" t="s">
        <v>2</v>
      </c>
    </row>
    <row r="393" spans="1:29" s="222" customFormat="1" hidden="1">
      <c r="A393" s="204">
        <v>0</v>
      </c>
      <c r="B393" s="139" t="s">
        <v>15</v>
      </c>
      <c r="C393" s="139" t="s">
        <v>734</v>
      </c>
      <c r="D393" s="183">
        <f t="shared" si="74"/>
        <v>0</v>
      </c>
      <c r="E393" s="184">
        <f t="shared" si="75"/>
        <v>0</v>
      </c>
      <c r="F393" s="210"/>
      <c r="G393" s="140"/>
      <c r="H393" s="206" t="s">
        <v>735</v>
      </c>
      <c r="I393" s="206" t="s">
        <v>736</v>
      </c>
      <c r="J393" s="206" t="s">
        <v>613</v>
      </c>
      <c r="K393" s="206" t="s">
        <v>737</v>
      </c>
      <c r="L393" s="140"/>
      <c r="M393" s="210" t="s">
        <v>38</v>
      </c>
      <c r="N393" s="224">
        <v>55</v>
      </c>
      <c r="O393" s="225"/>
      <c r="P393" s="213">
        <v>25</v>
      </c>
      <c r="Q393" s="214"/>
      <c r="R393" s="215">
        <f t="shared" si="76"/>
        <v>0</v>
      </c>
      <c r="S393" s="116" t="s">
        <v>1189</v>
      </c>
      <c r="T393" s="110">
        <f t="shared" si="78"/>
        <v>0</v>
      </c>
      <c r="U393" s="185">
        <f t="shared" si="77"/>
        <v>0</v>
      </c>
      <c r="V393" s="206"/>
      <c r="W393" s="206"/>
      <c r="X393" s="219"/>
      <c r="Y393" s="123">
        <v>11</v>
      </c>
      <c r="Z393" s="124" t="s">
        <v>736</v>
      </c>
      <c r="AA393" s="124" t="s">
        <v>613</v>
      </c>
      <c r="AB393" s="124" t="s">
        <v>737</v>
      </c>
    </row>
    <row r="394" spans="1:29" s="222" customFormat="1" hidden="1">
      <c r="A394" s="204">
        <v>0</v>
      </c>
      <c r="B394" s="37" t="s">
        <v>15</v>
      </c>
      <c r="C394" s="139" t="s">
        <v>741</v>
      </c>
      <c r="D394" s="183">
        <f t="shared" si="74"/>
        <v>0</v>
      </c>
      <c r="E394" s="184">
        <f t="shared" si="75"/>
        <v>0</v>
      </c>
      <c r="F394" s="210"/>
      <c r="G394" s="39"/>
      <c r="H394" s="206" t="s">
        <v>742</v>
      </c>
      <c r="I394" s="206" t="s">
        <v>743</v>
      </c>
      <c r="J394" s="206" t="s">
        <v>744</v>
      </c>
      <c r="K394" s="206" t="s">
        <v>745</v>
      </c>
      <c r="L394" s="140"/>
      <c r="M394" s="210" t="s">
        <v>44</v>
      </c>
      <c r="N394" s="224">
        <v>165</v>
      </c>
      <c r="O394" s="225"/>
      <c r="P394" s="213">
        <v>25</v>
      </c>
      <c r="Q394" s="214"/>
      <c r="R394" s="215">
        <f t="shared" si="76"/>
        <v>0</v>
      </c>
      <c r="S394" s="109" t="s">
        <v>1189</v>
      </c>
      <c r="T394" s="110">
        <f t="shared" si="78"/>
        <v>0</v>
      </c>
      <c r="U394" s="180">
        <f t="shared" si="77"/>
        <v>0</v>
      </c>
      <c r="V394" s="206"/>
      <c r="W394" s="206"/>
      <c r="X394" s="219"/>
      <c r="Y394" s="123">
        <v>11</v>
      </c>
      <c r="Z394" s="124" t="s">
        <v>743</v>
      </c>
      <c r="AA394" s="124" t="s">
        <v>744</v>
      </c>
      <c r="AB394" s="124" t="s">
        <v>745</v>
      </c>
      <c r="AC394" s="221" t="s">
        <v>2</v>
      </c>
    </row>
    <row r="395" spans="1:29" s="222" customFormat="1" hidden="1">
      <c r="A395" s="204">
        <v>0</v>
      </c>
      <c r="B395" s="37" t="s">
        <v>15</v>
      </c>
      <c r="C395" s="139" t="s">
        <v>746</v>
      </c>
      <c r="D395" s="183">
        <f t="shared" si="74"/>
        <v>0</v>
      </c>
      <c r="E395" s="184">
        <f t="shared" si="75"/>
        <v>0</v>
      </c>
      <c r="F395" s="210"/>
      <c r="G395" s="39"/>
      <c r="H395" s="206" t="s">
        <v>742</v>
      </c>
      <c r="I395" s="206" t="s">
        <v>743</v>
      </c>
      <c r="J395" s="206" t="s">
        <v>747</v>
      </c>
      <c r="K395" s="206" t="s">
        <v>748</v>
      </c>
      <c r="L395" s="140"/>
      <c r="M395" s="210" t="s">
        <v>44</v>
      </c>
      <c r="N395" s="224">
        <v>129</v>
      </c>
      <c r="O395" s="225"/>
      <c r="P395" s="213">
        <v>25</v>
      </c>
      <c r="Q395" s="214"/>
      <c r="R395" s="215">
        <f t="shared" si="76"/>
        <v>0</v>
      </c>
      <c r="S395" s="109" t="s">
        <v>1189</v>
      </c>
      <c r="T395" s="110">
        <f t="shared" si="78"/>
        <v>0</v>
      </c>
      <c r="U395" s="180">
        <f t="shared" si="77"/>
        <v>0</v>
      </c>
      <c r="V395" s="206"/>
      <c r="W395" s="206"/>
      <c r="X395" s="219"/>
      <c r="Y395" s="123">
        <v>11</v>
      </c>
      <c r="Z395" s="124" t="s">
        <v>743</v>
      </c>
      <c r="AA395" s="124" t="s">
        <v>747</v>
      </c>
      <c r="AB395" s="124" t="s">
        <v>748</v>
      </c>
      <c r="AC395" s="221" t="s">
        <v>2</v>
      </c>
    </row>
    <row r="396" spans="1:29" s="222" customFormat="1" hidden="1">
      <c r="A396" s="204">
        <v>0</v>
      </c>
      <c r="B396" s="139" t="s">
        <v>15</v>
      </c>
      <c r="C396" s="139" t="s">
        <v>749</v>
      </c>
      <c r="D396" s="183">
        <f t="shared" si="74"/>
        <v>0</v>
      </c>
      <c r="E396" s="184">
        <f t="shared" si="75"/>
        <v>0</v>
      </c>
      <c r="F396" s="210"/>
      <c r="G396" s="140"/>
      <c r="H396" s="206" t="s">
        <v>742</v>
      </c>
      <c r="I396" s="206" t="s">
        <v>743</v>
      </c>
      <c r="J396" s="206" t="s">
        <v>747</v>
      </c>
      <c r="K396" s="206" t="s">
        <v>745</v>
      </c>
      <c r="L396" s="140"/>
      <c r="M396" s="210" t="s">
        <v>44</v>
      </c>
      <c r="N396" s="224">
        <v>165</v>
      </c>
      <c r="O396" s="225"/>
      <c r="P396" s="213">
        <v>25</v>
      </c>
      <c r="Q396" s="214"/>
      <c r="R396" s="215">
        <f t="shared" si="76"/>
        <v>0</v>
      </c>
      <c r="S396" s="109" t="s">
        <v>1189</v>
      </c>
      <c r="T396" s="110">
        <f t="shared" si="78"/>
        <v>0</v>
      </c>
      <c r="U396" s="180">
        <f t="shared" si="77"/>
        <v>0</v>
      </c>
      <c r="V396" s="206"/>
      <c r="W396" s="206"/>
      <c r="X396" s="219"/>
      <c r="Y396" s="123">
        <v>11</v>
      </c>
      <c r="Z396" s="124" t="s">
        <v>743</v>
      </c>
      <c r="AA396" s="124" t="s">
        <v>747</v>
      </c>
      <c r="AB396" s="124" t="s">
        <v>745</v>
      </c>
      <c r="AC396" s="221" t="s">
        <v>2</v>
      </c>
    </row>
    <row r="397" spans="1:29" s="222" customFormat="1" hidden="1">
      <c r="A397" s="204">
        <v>0</v>
      </c>
      <c r="B397" s="37" t="s">
        <v>15</v>
      </c>
      <c r="C397" s="139" t="s">
        <v>752</v>
      </c>
      <c r="D397" s="183">
        <f t="shared" si="74"/>
        <v>0</v>
      </c>
      <c r="E397" s="184">
        <f t="shared" si="75"/>
        <v>0</v>
      </c>
      <c r="F397" s="210"/>
      <c r="G397" s="39"/>
      <c r="H397" s="206" t="s">
        <v>742</v>
      </c>
      <c r="I397" s="206" t="s">
        <v>743</v>
      </c>
      <c r="J397" s="206" t="s">
        <v>751</v>
      </c>
      <c r="K397" s="206" t="s">
        <v>745</v>
      </c>
      <c r="L397" s="140"/>
      <c r="M397" s="210" t="s">
        <v>44</v>
      </c>
      <c r="N397" s="224">
        <v>165</v>
      </c>
      <c r="O397" s="225"/>
      <c r="P397" s="213">
        <v>25</v>
      </c>
      <c r="Q397" s="214"/>
      <c r="R397" s="215">
        <f t="shared" si="76"/>
        <v>0</v>
      </c>
      <c r="S397" s="109" t="s">
        <v>1189</v>
      </c>
      <c r="T397" s="110">
        <f t="shared" si="78"/>
        <v>0</v>
      </c>
      <c r="U397" s="180">
        <f t="shared" si="77"/>
        <v>0</v>
      </c>
      <c r="V397" s="206"/>
      <c r="W397" s="206"/>
      <c r="X397" s="219"/>
      <c r="Y397" s="123">
        <v>11</v>
      </c>
      <c r="Z397" s="124" t="s">
        <v>743</v>
      </c>
      <c r="AA397" s="124" t="s">
        <v>751</v>
      </c>
      <c r="AB397" s="124" t="s">
        <v>745</v>
      </c>
      <c r="AC397" s="221" t="s">
        <v>2</v>
      </c>
    </row>
    <row r="398" spans="1:29" s="222" customFormat="1" hidden="1">
      <c r="A398" s="204">
        <v>0</v>
      </c>
      <c r="B398" s="139" t="s">
        <v>15</v>
      </c>
      <c r="C398" s="139" t="s">
        <v>753</v>
      </c>
      <c r="D398" s="183">
        <f t="shared" si="74"/>
        <v>0</v>
      </c>
      <c r="E398" s="184">
        <f t="shared" si="75"/>
        <v>0</v>
      </c>
      <c r="F398" s="210"/>
      <c r="G398" s="140"/>
      <c r="H398" s="206" t="s">
        <v>742</v>
      </c>
      <c r="I398" s="206" t="s">
        <v>743</v>
      </c>
      <c r="J398" s="206" t="s">
        <v>754</v>
      </c>
      <c r="K398" s="206" t="s">
        <v>745</v>
      </c>
      <c r="L398" s="140"/>
      <c r="M398" s="210" t="s">
        <v>44</v>
      </c>
      <c r="N398" s="224">
        <v>165</v>
      </c>
      <c r="O398" s="225"/>
      <c r="P398" s="213">
        <v>25</v>
      </c>
      <c r="Q398" s="214"/>
      <c r="R398" s="215">
        <f t="shared" si="76"/>
        <v>0</v>
      </c>
      <c r="S398" s="109" t="s">
        <v>1189</v>
      </c>
      <c r="T398" s="110">
        <f t="shared" si="78"/>
        <v>0</v>
      </c>
      <c r="U398" s="180">
        <f t="shared" si="77"/>
        <v>0</v>
      </c>
      <c r="V398" s="206"/>
      <c r="W398" s="206"/>
      <c r="X398" s="219"/>
      <c r="Y398" s="123">
        <v>11</v>
      </c>
      <c r="Z398" s="124" t="s">
        <v>743</v>
      </c>
      <c r="AA398" s="124" t="s">
        <v>754</v>
      </c>
      <c r="AB398" s="124" t="s">
        <v>745</v>
      </c>
      <c r="AC398" s="221" t="s">
        <v>2</v>
      </c>
    </row>
    <row r="399" spans="1:29" s="222" customFormat="1" hidden="1">
      <c r="A399" s="204">
        <v>0</v>
      </c>
      <c r="B399" s="139" t="s">
        <v>15</v>
      </c>
      <c r="C399" s="139" t="s">
        <v>755</v>
      </c>
      <c r="D399" s="183">
        <f t="shared" si="74"/>
        <v>0</v>
      </c>
      <c r="E399" s="184">
        <f t="shared" si="75"/>
        <v>0</v>
      </c>
      <c r="F399" s="210"/>
      <c r="G399" s="140"/>
      <c r="H399" s="206" t="s">
        <v>742</v>
      </c>
      <c r="I399" s="206" t="s">
        <v>743</v>
      </c>
      <c r="J399" s="206" t="s">
        <v>756</v>
      </c>
      <c r="K399" s="206" t="s">
        <v>748</v>
      </c>
      <c r="L399" s="140"/>
      <c r="M399" s="210" t="s">
        <v>44</v>
      </c>
      <c r="N399" s="224">
        <v>129</v>
      </c>
      <c r="O399" s="225"/>
      <c r="P399" s="213">
        <v>25</v>
      </c>
      <c r="Q399" s="214"/>
      <c r="R399" s="215">
        <f t="shared" si="76"/>
        <v>0</v>
      </c>
      <c r="S399" s="109" t="s">
        <v>1189</v>
      </c>
      <c r="T399" s="110">
        <f t="shared" si="78"/>
        <v>0</v>
      </c>
      <c r="U399" s="185">
        <f t="shared" si="77"/>
        <v>0</v>
      </c>
      <c r="V399" s="206"/>
      <c r="W399" s="206"/>
      <c r="X399" s="219"/>
      <c r="Y399" s="123">
        <v>11</v>
      </c>
      <c r="Z399" s="124" t="s">
        <v>743</v>
      </c>
      <c r="AA399" s="124" t="s">
        <v>756</v>
      </c>
      <c r="AB399" s="124" t="s">
        <v>748</v>
      </c>
      <c r="AC399" s="221" t="s">
        <v>2</v>
      </c>
    </row>
    <row r="400" spans="1:29" s="222" customFormat="1" hidden="1">
      <c r="A400" s="204">
        <v>0</v>
      </c>
      <c r="B400" s="139" t="s">
        <v>15</v>
      </c>
      <c r="C400" s="139" t="s">
        <v>757</v>
      </c>
      <c r="D400" s="183">
        <f t="shared" si="74"/>
        <v>0</v>
      </c>
      <c r="E400" s="184">
        <f t="shared" si="75"/>
        <v>0</v>
      </c>
      <c r="F400" s="210"/>
      <c r="G400" s="140"/>
      <c r="H400" s="206" t="s">
        <v>742</v>
      </c>
      <c r="I400" s="206" t="s">
        <v>743</v>
      </c>
      <c r="J400" s="206" t="s">
        <v>758</v>
      </c>
      <c r="K400" s="206" t="s">
        <v>748</v>
      </c>
      <c r="L400" s="140"/>
      <c r="M400" s="210" t="s">
        <v>44</v>
      </c>
      <c r="N400" s="224">
        <v>129</v>
      </c>
      <c r="O400" s="225"/>
      <c r="P400" s="213">
        <v>25</v>
      </c>
      <c r="Q400" s="214"/>
      <c r="R400" s="215">
        <f t="shared" si="76"/>
        <v>0</v>
      </c>
      <c r="S400" s="109" t="s">
        <v>1189</v>
      </c>
      <c r="T400" s="110">
        <f t="shared" si="78"/>
        <v>0</v>
      </c>
      <c r="U400" s="185">
        <f t="shared" si="77"/>
        <v>0</v>
      </c>
      <c r="V400" s="206"/>
      <c r="W400" s="206"/>
      <c r="X400" s="219"/>
      <c r="Y400" s="123">
        <v>11</v>
      </c>
      <c r="Z400" s="124" t="s">
        <v>743</v>
      </c>
      <c r="AA400" s="124" t="s">
        <v>758</v>
      </c>
      <c r="AB400" s="124" t="s">
        <v>748</v>
      </c>
      <c r="AC400" s="221" t="s">
        <v>2</v>
      </c>
    </row>
    <row r="401" spans="1:29" s="222" customFormat="1" hidden="1">
      <c r="A401" s="204">
        <v>0</v>
      </c>
      <c r="B401" s="139" t="s">
        <v>15</v>
      </c>
      <c r="C401" s="139" t="s">
        <v>759</v>
      </c>
      <c r="D401" s="183">
        <f t="shared" si="74"/>
        <v>0</v>
      </c>
      <c r="E401" s="184">
        <f t="shared" si="75"/>
        <v>0</v>
      </c>
      <c r="F401" s="210"/>
      <c r="G401" s="140"/>
      <c r="H401" s="206" t="s">
        <v>760</v>
      </c>
      <c r="I401" s="206" t="s">
        <v>761</v>
      </c>
      <c r="J401" s="206" t="s">
        <v>613</v>
      </c>
      <c r="K401" s="206" t="s">
        <v>762</v>
      </c>
      <c r="L401" s="140"/>
      <c r="M401" s="210" t="s">
        <v>44</v>
      </c>
      <c r="N401" s="224">
        <v>109</v>
      </c>
      <c r="O401" s="225"/>
      <c r="P401" s="213">
        <v>25</v>
      </c>
      <c r="Q401" s="214"/>
      <c r="R401" s="215">
        <f t="shared" si="76"/>
        <v>0</v>
      </c>
      <c r="S401" s="109" t="s">
        <v>1189</v>
      </c>
      <c r="T401" s="110">
        <f t="shared" si="78"/>
        <v>0</v>
      </c>
      <c r="U401" s="185">
        <f t="shared" si="77"/>
        <v>0</v>
      </c>
      <c r="V401" s="206"/>
      <c r="W401" s="206"/>
      <c r="X401" s="219"/>
      <c r="Y401" s="123">
        <v>11</v>
      </c>
      <c r="Z401" s="124" t="s">
        <v>761</v>
      </c>
      <c r="AA401" s="124" t="s">
        <v>613</v>
      </c>
      <c r="AB401" s="124" t="s">
        <v>762</v>
      </c>
      <c r="AC401" s="221" t="s">
        <v>2</v>
      </c>
    </row>
    <row r="402" spans="1:29">
      <c r="A402" s="3">
        <v>25</v>
      </c>
      <c r="B402" s="37" t="s">
        <v>15</v>
      </c>
      <c r="C402" s="37" t="s">
        <v>763</v>
      </c>
      <c r="D402" s="178">
        <f t="shared" si="74"/>
        <v>0</v>
      </c>
      <c r="E402" s="179">
        <f t="shared" si="75"/>
        <v>0</v>
      </c>
      <c r="F402" s="39"/>
      <c r="G402" s="39"/>
      <c r="H402" s="37" t="s">
        <v>764</v>
      </c>
      <c r="I402" s="37" t="s">
        <v>765</v>
      </c>
      <c r="J402" s="37" t="s">
        <v>613</v>
      </c>
      <c r="K402" s="37" t="s">
        <v>623</v>
      </c>
      <c r="L402" s="39"/>
      <c r="M402" s="39" t="s">
        <v>44</v>
      </c>
      <c r="N402" s="101">
        <v>107</v>
      </c>
      <c r="O402" s="143"/>
      <c r="P402" s="40">
        <v>25</v>
      </c>
      <c r="Q402" s="41"/>
      <c r="R402" s="180">
        <f t="shared" si="76"/>
        <v>0</v>
      </c>
      <c r="S402" s="109" t="s">
        <v>1189</v>
      </c>
      <c r="T402" s="110">
        <f t="shared" si="78"/>
        <v>0</v>
      </c>
      <c r="U402" s="180">
        <f t="shared" si="77"/>
        <v>0</v>
      </c>
      <c r="V402" s="37"/>
      <c r="W402" s="37"/>
      <c r="X402" s="108"/>
      <c r="Y402" s="123">
        <v>11</v>
      </c>
      <c r="Z402" s="124" t="s">
        <v>765</v>
      </c>
      <c r="AA402" s="124" t="s">
        <v>613</v>
      </c>
      <c r="AB402" s="124" t="s">
        <v>623</v>
      </c>
      <c r="AC402" s="124" t="s">
        <v>2</v>
      </c>
    </row>
    <row r="403" spans="1:29" s="222" customFormat="1" hidden="1">
      <c r="A403" s="204">
        <v>0</v>
      </c>
      <c r="B403" s="37" t="s">
        <v>15</v>
      </c>
      <c r="C403" s="139" t="s">
        <v>766</v>
      </c>
      <c r="D403" s="183">
        <f t="shared" si="74"/>
        <v>0</v>
      </c>
      <c r="E403" s="184">
        <f t="shared" si="75"/>
        <v>0</v>
      </c>
      <c r="F403" s="210"/>
      <c r="G403" s="39"/>
      <c r="H403" s="206" t="s">
        <v>767</v>
      </c>
      <c r="I403" s="206" t="s">
        <v>768</v>
      </c>
      <c r="J403" s="206" t="s">
        <v>613</v>
      </c>
      <c r="K403" s="206" t="s">
        <v>632</v>
      </c>
      <c r="L403" s="140"/>
      <c r="M403" s="210" t="s">
        <v>38</v>
      </c>
      <c r="N403" s="224">
        <v>127</v>
      </c>
      <c r="O403" s="225"/>
      <c r="P403" s="213">
        <v>25</v>
      </c>
      <c r="Q403" s="214"/>
      <c r="R403" s="215">
        <f t="shared" si="76"/>
        <v>0</v>
      </c>
      <c r="S403" s="109" t="s">
        <v>1189</v>
      </c>
      <c r="T403" s="110">
        <f t="shared" si="78"/>
        <v>0</v>
      </c>
      <c r="U403" s="180">
        <f t="shared" si="77"/>
        <v>0</v>
      </c>
      <c r="V403" s="206"/>
      <c r="W403" s="206"/>
      <c r="X403" s="219"/>
      <c r="Y403" s="123">
        <v>11</v>
      </c>
      <c r="Z403" s="124" t="s">
        <v>768</v>
      </c>
      <c r="AA403" s="124" t="s">
        <v>613</v>
      </c>
      <c r="AB403" s="124" t="s">
        <v>632</v>
      </c>
      <c r="AC403" s="221" t="s">
        <v>2</v>
      </c>
    </row>
    <row r="404" spans="1:29" s="222" customFormat="1" hidden="1">
      <c r="A404" s="204">
        <v>0</v>
      </c>
      <c r="B404" s="37" t="s">
        <v>15</v>
      </c>
      <c r="C404" s="139" t="s">
        <v>769</v>
      </c>
      <c r="D404" s="183">
        <f t="shared" si="74"/>
        <v>0</v>
      </c>
      <c r="E404" s="184">
        <f t="shared" si="75"/>
        <v>0</v>
      </c>
      <c r="F404" s="210"/>
      <c r="G404" s="39"/>
      <c r="H404" s="206" t="s">
        <v>767</v>
      </c>
      <c r="I404" s="206" t="s">
        <v>768</v>
      </c>
      <c r="J404" s="206" t="s">
        <v>613</v>
      </c>
      <c r="K404" s="206" t="s">
        <v>653</v>
      </c>
      <c r="L404" s="140"/>
      <c r="M404" s="210" t="s">
        <v>38</v>
      </c>
      <c r="N404" s="224">
        <v>135</v>
      </c>
      <c r="O404" s="225"/>
      <c r="P404" s="213">
        <v>25</v>
      </c>
      <c r="Q404" s="214"/>
      <c r="R404" s="215">
        <f t="shared" si="76"/>
        <v>0</v>
      </c>
      <c r="S404" s="109" t="s">
        <v>1189</v>
      </c>
      <c r="T404" s="110">
        <f t="shared" si="78"/>
        <v>0</v>
      </c>
      <c r="U404" s="180">
        <f t="shared" si="77"/>
        <v>0</v>
      </c>
      <c r="V404" s="206"/>
      <c r="W404" s="206"/>
      <c r="X404" s="219"/>
      <c r="Y404" s="123">
        <v>11</v>
      </c>
      <c r="Z404" s="124" t="s">
        <v>768</v>
      </c>
      <c r="AA404" s="124" t="s">
        <v>613</v>
      </c>
      <c r="AB404" s="124" t="s">
        <v>653</v>
      </c>
      <c r="AC404" s="221" t="s">
        <v>2</v>
      </c>
    </row>
    <row r="405" spans="1:29" s="222" customFormat="1" hidden="1">
      <c r="A405" s="204">
        <v>0</v>
      </c>
      <c r="B405" s="37" t="s">
        <v>15</v>
      </c>
      <c r="C405" s="139" t="s">
        <v>770</v>
      </c>
      <c r="D405" s="183">
        <f t="shared" si="74"/>
        <v>0</v>
      </c>
      <c r="E405" s="184">
        <f t="shared" si="75"/>
        <v>0</v>
      </c>
      <c r="F405" s="210"/>
      <c r="G405" s="39"/>
      <c r="H405" s="206" t="s">
        <v>771</v>
      </c>
      <c r="I405" s="206" t="s">
        <v>772</v>
      </c>
      <c r="J405" s="206" t="s">
        <v>613</v>
      </c>
      <c r="K405" s="206" t="s">
        <v>653</v>
      </c>
      <c r="L405" s="140"/>
      <c r="M405" s="210" t="s">
        <v>38</v>
      </c>
      <c r="N405" s="224">
        <v>120</v>
      </c>
      <c r="O405" s="225"/>
      <c r="P405" s="213">
        <v>25</v>
      </c>
      <c r="Q405" s="214"/>
      <c r="R405" s="215">
        <f t="shared" si="76"/>
        <v>0</v>
      </c>
      <c r="S405" s="109" t="s">
        <v>1189</v>
      </c>
      <c r="T405" s="110">
        <f t="shared" si="78"/>
        <v>0</v>
      </c>
      <c r="U405" s="180">
        <f t="shared" si="77"/>
        <v>0</v>
      </c>
      <c r="V405" s="206"/>
      <c r="W405" s="206"/>
      <c r="X405" s="219"/>
      <c r="Y405" s="123">
        <v>11</v>
      </c>
      <c r="Z405" s="124" t="s">
        <v>772</v>
      </c>
      <c r="AA405" s="124" t="s">
        <v>613</v>
      </c>
      <c r="AB405" s="124" t="s">
        <v>653</v>
      </c>
      <c r="AC405" s="221" t="s">
        <v>2</v>
      </c>
    </row>
    <row r="406" spans="1:29" s="222" customFormat="1" hidden="1">
      <c r="A406" s="204">
        <v>0</v>
      </c>
      <c r="B406" s="37" t="s">
        <v>15</v>
      </c>
      <c r="C406" s="139" t="s">
        <v>773</v>
      </c>
      <c r="D406" s="183">
        <f t="shared" si="74"/>
        <v>0</v>
      </c>
      <c r="E406" s="184">
        <f t="shared" si="75"/>
        <v>0</v>
      </c>
      <c r="F406" s="210"/>
      <c r="G406" s="39"/>
      <c r="H406" s="206" t="s">
        <v>771</v>
      </c>
      <c r="I406" s="206" t="s">
        <v>772</v>
      </c>
      <c r="J406" s="206" t="s">
        <v>613</v>
      </c>
      <c r="K406" s="206" t="s">
        <v>727</v>
      </c>
      <c r="L406" s="140"/>
      <c r="M406" s="210" t="s">
        <v>38</v>
      </c>
      <c r="N406" s="224">
        <v>135</v>
      </c>
      <c r="O406" s="225"/>
      <c r="P406" s="213">
        <v>25</v>
      </c>
      <c r="Q406" s="214"/>
      <c r="R406" s="215">
        <f t="shared" si="76"/>
        <v>0</v>
      </c>
      <c r="S406" s="109" t="s">
        <v>1189</v>
      </c>
      <c r="T406" s="110">
        <f t="shared" si="78"/>
        <v>0</v>
      </c>
      <c r="U406" s="180">
        <f t="shared" si="77"/>
        <v>0</v>
      </c>
      <c r="V406" s="206"/>
      <c r="W406" s="206"/>
      <c r="X406" s="219"/>
      <c r="Y406" s="123">
        <v>11</v>
      </c>
      <c r="Z406" s="124" t="s">
        <v>772</v>
      </c>
      <c r="AA406" s="124" t="s">
        <v>613</v>
      </c>
      <c r="AB406" s="124" t="s">
        <v>727</v>
      </c>
      <c r="AC406" s="221" t="s">
        <v>2</v>
      </c>
    </row>
    <row r="407" spans="1:29" s="222" customFormat="1" hidden="1">
      <c r="A407" s="204">
        <v>0</v>
      </c>
      <c r="B407" s="37" t="s">
        <v>15</v>
      </c>
      <c r="C407" s="139" t="s">
        <v>775</v>
      </c>
      <c r="D407" s="183">
        <f t="shared" si="74"/>
        <v>0</v>
      </c>
      <c r="E407" s="184">
        <f t="shared" si="75"/>
        <v>0</v>
      </c>
      <c r="F407" s="210"/>
      <c r="G407" s="39"/>
      <c r="H407" s="206" t="s">
        <v>771</v>
      </c>
      <c r="I407" s="206" t="s">
        <v>772</v>
      </c>
      <c r="J407" s="206" t="s">
        <v>776</v>
      </c>
      <c r="K407" s="206" t="s">
        <v>632</v>
      </c>
      <c r="L407" s="140"/>
      <c r="M407" s="210" t="s">
        <v>38</v>
      </c>
      <c r="N407" s="224">
        <v>171</v>
      </c>
      <c r="O407" s="225"/>
      <c r="P407" s="213">
        <v>25</v>
      </c>
      <c r="Q407" s="214"/>
      <c r="R407" s="215">
        <f t="shared" si="76"/>
        <v>0</v>
      </c>
      <c r="S407" s="109" t="s">
        <v>1189</v>
      </c>
      <c r="T407" s="110">
        <f t="shared" si="78"/>
        <v>0</v>
      </c>
      <c r="U407" s="180">
        <f t="shared" si="77"/>
        <v>0</v>
      </c>
      <c r="V407" s="206"/>
      <c r="W407" s="206"/>
      <c r="X407" s="219"/>
      <c r="Y407" s="123">
        <v>11</v>
      </c>
      <c r="Z407" s="124" t="s">
        <v>772</v>
      </c>
      <c r="AA407" s="124" t="s">
        <v>776</v>
      </c>
      <c r="AB407" s="124" t="s">
        <v>632</v>
      </c>
      <c r="AC407" s="221" t="s">
        <v>2</v>
      </c>
    </row>
    <row r="408" spans="1:29" s="222" customFormat="1" hidden="1">
      <c r="A408" s="204">
        <v>0</v>
      </c>
      <c r="B408" s="37" t="s">
        <v>15</v>
      </c>
      <c r="C408" s="139" t="s">
        <v>781</v>
      </c>
      <c r="D408" s="183">
        <f t="shared" si="74"/>
        <v>0</v>
      </c>
      <c r="E408" s="184">
        <f t="shared" si="75"/>
        <v>0</v>
      </c>
      <c r="F408" s="210"/>
      <c r="G408" s="39"/>
      <c r="H408" s="206" t="s">
        <v>771</v>
      </c>
      <c r="I408" s="206" t="s">
        <v>772</v>
      </c>
      <c r="J408" s="206" t="s">
        <v>782</v>
      </c>
      <c r="K408" s="206" t="s">
        <v>629</v>
      </c>
      <c r="L408" s="140"/>
      <c r="M408" s="210" t="s">
        <v>38</v>
      </c>
      <c r="N408" s="224">
        <v>187</v>
      </c>
      <c r="O408" s="225"/>
      <c r="P408" s="213">
        <v>25</v>
      </c>
      <c r="Q408" s="214"/>
      <c r="R408" s="215">
        <f t="shared" si="76"/>
        <v>0</v>
      </c>
      <c r="S408" s="109" t="s">
        <v>1189</v>
      </c>
      <c r="T408" s="110">
        <f t="shared" si="78"/>
        <v>0</v>
      </c>
      <c r="U408" s="180">
        <f t="shared" si="77"/>
        <v>0</v>
      </c>
      <c r="V408" s="206"/>
      <c r="W408" s="206"/>
      <c r="X408" s="219"/>
      <c r="Y408" s="123">
        <v>11</v>
      </c>
      <c r="Z408" s="124" t="s">
        <v>772</v>
      </c>
      <c r="AA408" s="124" t="s">
        <v>782</v>
      </c>
      <c r="AB408" s="124" t="s">
        <v>629</v>
      </c>
      <c r="AC408" s="221" t="s">
        <v>2</v>
      </c>
    </row>
    <row r="409" spans="1:29" s="222" customFormat="1" hidden="1">
      <c r="A409" s="204">
        <v>0</v>
      </c>
      <c r="B409" s="37" t="s">
        <v>15</v>
      </c>
      <c r="C409" s="139" t="s">
        <v>784</v>
      </c>
      <c r="D409" s="183">
        <f t="shared" si="74"/>
        <v>0</v>
      </c>
      <c r="E409" s="184">
        <f t="shared" si="75"/>
        <v>0</v>
      </c>
      <c r="F409" s="210"/>
      <c r="G409" s="39"/>
      <c r="H409" s="206" t="s">
        <v>771</v>
      </c>
      <c r="I409" s="206" t="s">
        <v>772</v>
      </c>
      <c r="J409" s="206" t="s">
        <v>785</v>
      </c>
      <c r="K409" s="206" t="s">
        <v>778</v>
      </c>
      <c r="L409" s="39"/>
      <c r="M409" s="210" t="s">
        <v>44</v>
      </c>
      <c r="N409" s="224">
        <v>375</v>
      </c>
      <c r="O409" s="225"/>
      <c r="P409" s="213">
        <v>25</v>
      </c>
      <c r="Q409" s="214"/>
      <c r="R409" s="215">
        <f t="shared" si="76"/>
        <v>0</v>
      </c>
      <c r="S409" s="109" t="s">
        <v>1189</v>
      </c>
      <c r="T409" s="110">
        <f t="shared" si="78"/>
        <v>0</v>
      </c>
      <c r="U409" s="180">
        <f t="shared" si="77"/>
        <v>0</v>
      </c>
      <c r="V409" s="206"/>
      <c r="W409" s="206"/>
      <c r="X409" s="219"/>
      <c r="Y409" s="123">
        <v>11</v>
      </c>
      <c r="Z409" s="124" t="s">
        <v>772</v>
      </c>
      <c r="AA409" s="124" t="s">
        <v>785</v>
      </c>
      <c r="AB409" s="124" t="s">
        <v>778</v>
      </c>
      <c r="AC409" s="221" t="s">
        <v>2</v>
      </c>
    </row>
    <row r="410" spans="1:29" s="222" customFormat="1" hidden="1">
      <c r="A410" s="204">
        <v>0</v>
      </c>
      <c r="B410" s="139" t="s">
        <v>15</v>
      </c>
      <c r="C410" s="139" t="s">
        <v>788</v>
      </c>
      <c r="D410" s="183">
        <f t="shared" si="74"/>
        <v>0</v>
      </c>
      <c r="E410" s="184">
        <f t="shared" si="75"/>
        <v>0</v>
      </c>
      <c r="F410" s="210"/>
      <c r="G410" s="140"/>
      <c r="H410" s="206" t="s">
        <v>771</v>
      </c>
      <c r="I410" s="206" t="s">
        <v>772</v>
      </c>
      <c r="J410" s="206" t="s">
        <v>789</v>
      </c>
      <c r="K410" s="206" t="s">
        <v>629</v>
      </c>
      <c r="L410" s="140"/>
      <c r="M410" s="210" t="s">
        <v>38</v>
      </c>
      <c r="N410" s="224">
        <v>179</v>
      </c>
      <c r="O410" s="225"/>
      <c r="P410" s="213">
        <v>25</v>
      </c>
      <c r="Q410" s="214"/>
      <c r="R410" s="215">
        <f t="shared" si="76"/>
        <v>0</v>
      </c>
      <c r="S410" s="109" t="s">
        <v>1189</v>
      </c>
      <c r="T410" s="110">
        <f t="shared" si="78"/>
        <v>0</v>
      </c>
      <c r="U410" s="180">
        <f t="shared" si="77"/>
        <v>0</v>
      </c>
      <c r="V410" s="206"/>
      <c r="W410" s="206"/>
      <c r="X410" s="219"/>
      <c r="Y410" s="123">
        <v>11</v>
      </c>
      <c r="Z410" s="124" t="s">
        <v>772</v>
      </c>
      <c r="AA410" s="124" t="s">
        <v>789</v>
      </c>
      <c r="AB410" s="124" t="s">
        <v>629</v>
      </c>
      <c r="AC410" s="221" t="s">
        <v>2</v>
      </c>
    </row>
    <row r="411" spans="1:29" s="222" customFormat="1" hidden="1">
      <c r="A411" s="204">
        <v>0</v>
      </c>
      <c r="B411" s="139" t="s">
        <v>15</v>
      </c>
      <c r="C411" s="139" t="s">
        <v>792</v>
      </c>
      <c r="D411" s="183">
        <f t="shared" si="74"/>
        <v>0</v>
      </c>
      <c r="E411" s="184">
        <f t="shared" si="75"/>
        <v>0</v>
      </c>
      <c r="F411" s="210"/>
      <c r="G411" s="140"/>
      <c r="H411" s="206" t="s">
        <v>793</v>
      </c>
      <c r="I411" s="206" t="s">
        <v>794</v>
      </c>
      <c r="J411" s="206" t="s">
        <v>613</v>
      </c>
      <c r="K411" s="206" t="s">
        <v>795</v>
      </c>
      <c r="L411" s="140"/>
      <c r="M411" s="210" t="s">
        <v>44</v>
      </c>
      <c r="N411" s="224">
        <v>153</v>
      </c>
      <c r="O411" s="225"/>
      <c r="P411" s="213">
        <v>25</v>
      </c>
      <c r="Q411" s="214"/>
      <c r="R411" s="215">
        <f t="shared" si="76"/>
        <v>0</v>
      </c>
      <c r="S411" s="109" t="s">
        <v>1189</v>
      </c>
      <c r="T411" s="110">
        <f t="shared" si="78"/>
        <v>0</v>
      </c>
      <c r="U411" s="180">
        <f t="shared" si="77"/>
        <v>0</v>
      </c>
      <c r="V411" s="206"/>
      <c r="W411" s="206"/>
      <c r="X411" s="219"/>
      <c r="Y411" s="123">
        <v>11</v>
      </c>
      <c r="Z411" s="124" t="s">
        <v>794</v>
      </c>
      <c r="AA411" s="124" t="s">
        <v>613</v>
      </c>
      <c r="AB411" s="124" t="s">
        <v>795</v>
      </c>
      <c r="AC411" s="221" t="s">
        <v>2</v>
      </c>
    </row>
    <row r="412" spans="1:29" s="222" customFormat="1" hidden="1">
      <c r="A412" s="204">
        <v>0</v>
      </c>
      <c r="B412" s="37" t="s">
        <v>15</v>
      </c>
      <c r="C412" s="139" t="s">
        <v>796</v>
      </c>
      <c r="D412" s="183">
        <f t="shared" si="74"/>
        <v>0</v>
      </c>
      <c r="E412" s="184">
        <f t="shared" si="75"/>
        <v>0</v>
      </c>
      <c r="F412" s="210"/>
      <c r="G412" s="39"/>
      <c r="H412" s="206" t="s">
        <v>797</v>
      </c>
      <c r="I412" s="206" t="s">
        <v>798</v>
      </c>
      <c r="J412" s="206" t="s">
        <v>613</v>
      </c>
      <c r="K412" s="206" t="s">
        <v>623</v>
      </c>
      <c r="L412" s="39"/>
      <c r="M412" s="210" t="s">
        <v>44</v>
      </c>
      <c r="N412" s="224">
        <v>115</v>
      </c>
      <c r="O412" s="225"/>
      <c r="P412" s="213">
        <v>25</v>
      </c>
      <c r="Q412" s="214"/>
      <c r="R412" s="215">
        <f t="shared" si="76"/>
        <v>0</v>
      </c>
      <c r="S412" s="109" t="s">
        <v>1189</v>
      </c>
      <c r="T412" s="110">
        <f t="shared" si="78"/>
        <v>0</v>
      </c>
      <c r="U412" s="180">
        <f t="shared" si="77"/>
        <v>0</v>
      </c>
      <c r="V412" s="206"/>
      <c r="W412" s="206"/>
      <c r="X412" s="219"/>
      <c r="Y412" s="123">
        <v>11</v>
      </c>
      <c r="Z412" s="124" t="s">
        <v>798</v>
      </c>
      <c r="AA412" s="124" t="s">
        <v>613</v>
      </c>
      <c r="AB412" s="124" t="s">
        <v>623</v>
      </c>
      <c r="AC412" s="221" t="s">
        <v>2</v>
      </c>
    </row>
    <row r="413" spans="1:29">
      <c r="A413" s="3" t="s">
        <v>1366</v>
      </c>
      <c r="B413" s="37" t="s">
        <v>15</v>
      </c>
      <c r="C413" s="37" t="s">
        <v>799</v>
      </c>
      <c r="D413" s="178">
        <f t="shared" si="74"/>
        <v>0</v>
      </c>
      <c r="E413" s="179">
        <f t="shared" si="75"/>
        <v>0</v>
      </c>
      <c r="F413" s="39"/>
      <c r="G413" s="39"/>
      <c r="H413" s="37" t="s">
        <v>800</v>
      </c>
      <c r="I413" s="37" t="s">
        <v>801</v>
      </c>
      <c r="J413" s="37" t="s">
        <v>613</v>
      </c>
      <c r="K413" s="37" t="s">
        <v>623</v>
      </c>
      <c r="L413" s="39"/>
      <c r="M413" s="39" t="s">
        <v>44</v>
      </c>
      <c r="N413" s="101">
        <v>115</v>
      </c>
      <c r="O413" s="143"/>
      <c r="P413" s="40">
        <v>25</v>
      </c>
      <c r="Q413" s="41"/>
      <c r="R413" s="180">
        <f t="shared" si="76"/>
        <v>0</v>
      </c>
      <c r="S413" s="109" t="s">
        <v>1189</v>
      </c>
      <c r="T413" s="110">
        <f t="shared" si="78"/>
        <v>0</v>
      </c>
      <c r="U413" s="180">
        <f t="shared" si="77"/>
        <v>0</v>
      </c>
      <c r="V413" s="37"/>
      <c r="W413" s="37"/>
      <c r="X413" s="108"/>
      <c r="Y413" s="123">
        <v>11</v>
      </c>
      <c r="Z413" s="124" t="s">
        <v>801</v>
      </c>
      <c r="AA413" s="124" t="s">
        <v>613</v>
      </c>
      <c r="AB413" s="124" t="s">
        <v>623</v>
      </c>
      <c r="AC413" s="124" t="s">
        <v>2</v>
      </c>
    </row>
    <row r="414" spans="1:29" s="222" customFormat="1" hidden="1">
      <c r="A414" s="204">
        <v>0</v>
      </c>
      <c r="B414" s="139" t="s">
        <v>15</v>
      </c>
      <c r="C414" s="139" t="s">
        <v>810</v>
      </c>
      <c r="D414" s="183">
        <f t="shared" si="74"/>
        <v>0</v>
      </c>
      <c r="E414" s="184">
        <f t="shared" si="75"/>
        <v>0</v>
      </c>
      <c r="F414" s="210"/>
      <c r="G414" s="140"/>
      <c r="H414" s="206" t="s">
        <v>811</v>
      </c>
      <c r="I414" s="206" t="s">
        <v>812</v>
      </c>
      <c r="J414" s="206" t="s">
        <v>613</v>
      </c>
      <c r="K414" s="206" t="s">
        <v>813</v>
      </c>
      <c r="L414" s="140"/>
      <c r="M414" s="210" t="s">
        <v>44</v>
      </c>
      <c r="N414" s="224">
        <v>277</v>
      </c>
      <c r="O414" s="225"/>
      <c r="P414" s="213">
        <v>25</v>
      </c>
      <c r="Q414" s="214"/>
      <c r="R414" s="215">
        <f t="shared" si="76"/>
        <v>0</v>
      </c>
      <c r="S414" s="109" t="s">
        <v>1189</v>
      </c>
      <c r="T414" s="110">
        <f t="shared" si="78"/>
        <v>0</v>
      </c>
      <c r="U414" s="185">
        <f t="shared" si="77"/>
        <v>0</v>
      </c>
      <c r="V414" s="206"/>
      <c r="W414" s="206"/>
      <c r="X414" s="219"/>
      <c r="Y414" s="123">
        <v>11</v>
      </c>
      <c r="Z414" s="124" t="s">
        <v>812</v>
      </c>
      <c r="AA414" s="124" t="s">
        <v>613</v>
      </c>
      <c r="AB414" s="124" t="s">
        <v>813</v>
      </c>
      <c r="AC414" s="221" t="s">
        <v>2</v>
      </c>
    </row>
    <row r="415" spans="1:29" s="222" customFormat="1" hidden="1">
      <c r="A415" s="204">
        <v>0</v>
      </c>
      <c r="B415" s="139" t="s">
        <v>15</v>
      </c>
      <c r="C415" s="139" t="s">
        <v>814</v>
      </c>
      <c r="D415" s="183">
        <f t="shared" si="74"/>
        <v>0</v>
      </c>
      <c r="E415" s="184">
        <f t="shared" si="75"/>
        <v>0</v>
      </c>
      <c r="F415" s="210"/>
      <c r="G415" s="140"/>
      <c r="H415" s="206" t="s">
        <v>815</v>
      </c>
      <c r="I415" s="206" t="s">
        <v>816</v>
      </c>
      <c r="J415" s="206" t="s">
        <v>817</v>
      </c>
      <c r="K415" s="206"/>
      <c r="L415" s="140"/>
      <c r="M415" s="210" t="s">
        <v>38</v>
      </c>
      <c r="N415" s="224">
        <v>312</v>
      </c>
      <c r="O415" s="225"/>
      <c r="P415" s="213">
        <v>10</v>
      </c>
      <c r="Q415" s="214"/>
      <c r="R415" s="215">
        <f t="shared" si="76"/>
        <v>0</v>
      </c>
      <c r="S415" s="109" t="s">
        <v>1189</v>
      </c>
      <c r="T415" s="110">
        <f t="shared" si="78"/>
        <v>0</v>
      </c>
      <c r="U415" s="185">
        <f t="shared" si="77"/>
        <v>0</v>
      </c>
      <c r="V415" s="206"/>
      <c r="W415" s="206"/>
      <c r="X415" s="219"/>
      <c r="Y415" s="123">
        <v>11</v>
      </c>
      <c r="Z415" s="124" t="s">
        <v>816</v>
      </c>
      <c r="AA415" s="124" t="s">
        <v>817</v>
      </c>
      <c r="AB415" s="124"/>
      <c r="AC415" s="221" t="s">
        <v>2</v>
      </c>
    </row>
    <row r="416" spans="1:29">
      <c r="A416" s="3">
        <v>25</v>
      </c>
      <c r="B416" s="37" t="s">
        <v>15</v>
      </c>
      <c r="C416" s="37" t="s">
        <v>818</v>
      </c>
      <c r="D416" s="178">
        <f t="shared" si="74"/>
        <v>0</v>
      </c>
      <c r="E416" s="179">
        <f t="shared" si="75"/>
        <v>0</v>
      </c>
      <c r="F416" s="39"/>
      <c r="G416" s="39"/>
      <c r="H416" s="37" t="s">
        <v>815</v>
      </c>
      <c r="I416" s="37" t="s">
        <v>816</v>
      </c>
      <c r="J416" s="37" t="s">
        <v>819</v>
      </c>
      <c r="K416" s="37"/>
      <c r="L416" s="39"/>
      <c r="M416" s="39" t="s">
        <v>38</v>
      </c>
      <c r="N416" s="101">
        <v>312</v>
      </c>
      <c r="O416" s="143"/>
      <c r="P416" s="40">
        <v>10</v>
      </c>
      <c r="Q416" s="41"/>
      <c r="R416" s="180">
        <f t="shared" si="76"/>
        <v>0</v>
      </c>
      <c r="S416" s="109" t="s">
        <v>1189</v>
      </c>
      <c r="T416" s="110">
        <f t="shared" si="78"/>
        <v>0</v>
      </c>
      <c r="U416" s="180">
        <f t="shared" si="77"/>
        <v>0</v>
      </c>
      <c r="V416" s="37"/>
      <c r="W416" s="37"/>
      <c r="X416" s="108"/>
      <c r="Y416" s="123">
        <v>11</v>
      </c>
      <c r="Z416" s="124" t="s">
        <v>816</v>
      </c>
      <c r="AA416" s="124" t="s">
        <v>819</v>
      </c>
      <c r="AB416" s="124"/>
      <c r="AC416" s="124" t="s">
        <v>2</v>
      </c>
    </row>
    <row r="417" spans="1:29" s="222" customFormat="1" hidden="1">
      <c r="A417" s="204">
        <v>0</v>
      </c>
      <c r="B417" s="139" t="s">
        <v>15</v>
      </c>
      <c r="C417" s="139" t="s">
        <v>820</v>
      </c>
      <c r="D417" s="183">
        <f t="shared" si="74"/>
        <v>0</v>
      </c>
      <c r="E417" s="184">
        <f t="shared" si="75"/>
        <v>0</v>
      </c>
      <c r="F417" s="210"/>
      <c r="G417" s="140"/>
      <c r="H417" s="206" t="s">
        <v>815</v>
      </c>
      <c r="I417" s="206" t="s">
        <v>816</v>
      </c>
      <c r="J417" s="206" t="s">
        <v>821</v>
      </c>
      <c r="K417" s="206"/>
      <c r="L417" s="140"/>
      <c r="M417" s="210" t="s">
        <v>38</v>
      </c>
      <c r="N417" s="224">
        <v>312</v>
      </c>
      <c r="O417" s="225"/>
      <c r="P417" s="213">
        <v>10</v>
      </c>
      <c r="Q417" s="214"/>
      <c r="R417" s="215">
        <f t="shared" si="76"/>
        <v>0</v>
      </c>
      <c r="S417" s="109" t="s">
        <v>1189</v>
      </c>
      <c r="T417" s="110">
        <f t="shared" si="78"/>
        <v>0</v>
      </c>
      <c r="U417" s="185">
        <f t="shared" si="77"/>
        <v>0</v>
      </c>
      <c r="V417" s="206"/>
      <c r="W417" s="206"/>
      <c r="X417" s="219"/>
      <c r="Y417" s="123">
        <v>11</v>
      </c>
      <c r="Z417" s="124" t="s">
        <v>816</v>
      </c>
      <c r="AA417" s="124" t="s">
        <v>821</v>
      </c>
      <c r="AB417" s="124"/>
      <c r="AC417" s="221" t="s">
        <v>2</v>
      </c>
    </row>
    <row r="418" spans="1:29" s="222" customFormat="1" hidden="1">
      <c r="A418" s="204">
        <v>0</v>
      </c>
      <c r="B418" s="139" t="s">
        <v>15</v>
      </c>
      <c r="C418" s="139" t="s">
        <v>822</v>
      </c>
      <c r="D418" s="183">
        <f t="shared" si="74"/>
        <v>0</v>
      </c>
      <c r="E418" s="184">
        <f t="shared" si="75"/>
        <v>0</v>
      </c>
      <c r="F418" s="210"/>
      <c r="G418" s="140"/>
      <c r="H418" s="206" t="s">
        <v>815</v>
      </c>
      <c r="I418" s="206" t="s">
        <v>816</v>
      </c>
      <c r="J418" s="206" t="s">
        <v>823</v>
      </c>
      <c r="K418" s="206"/>
      <c r="L418" s="140"/>
      <c r="M418" s="210" t="s">
        <v>38</v>
      </c>
      <c r="N418" s="224">
        <v>312</v>
      </c>
      <c r="O418" s="225"/>
      <c r="P418" s="213">
        <v>10</v>
      </c>
      <c r="Q418" s="214"/>
      <c r="R418" s="215">
        <f t="shared" si="76"/>
        <v>0</v>
      </c>
      <c r="S418" s="109" t="s">
        <v>1189</v>
      </c>
      <c r="T418" s="110">
        <f t="shared" si="78"/>
        <v>0</v>
      </c>
      <c r="U418" s="185">
        <f t="shared" si="77"/>
        <v>0</v>
      </c>
      <c r="V418" s="206"/>
      <c r="W418" s="206"/>
      <c r="X418" s="219"/>
      <c r="Y418" s="123">
        <v>11</v>
      </c>
      <c r="Z418" s="124" t="s">
        <v>816</v>
      </c>
      <c r="AA418" s="124" t="s">
        <v>823</v>
      </c>
      <c r="AB418" s="124"/>
      <c r="AC418" s="221" t="s">
        <v>2</v>
      </c>
    </row>
    <row r="419" spans="1:29">
      <c r="A419" s="3">
        <v>25</v>
      </c>
      <c r="B419" s="37" t="s">
        <v>15</v>
      </c>
      <c r="C419" s="37" t="s">
        <v>824</v>
      </c>
      <c r="D419" s="178">
        <f t="shared" si="74"/>
        <v>0</v>
      </c>
      <c r="E419" s="179">
        <f t="shared" si="75"/>
        <v>0</v>
      </c>
      <c r="F419" s="39"/>
      <c r="G419" s="39"/>
      <c r="H419" s="37" t="s">
        <v>825</v>
      </c>
      <c r="I419" s="37" t="s">
        <v>826</v>
      </c>
      <c r="J419" s="37" t="s">
        <v>613</v>
      </c>
      <c r="K419" s="37" t="s">
        <v>827</v>
      </c>
      <c r="L419" s="39"/>
      <c r="M419" s="39" t="s">
        <v>44</v>
      </c>
      <c r="N419" s="101">
        <v>283</v>
      </c>
      <c r="O419" s="143"/>
      <c r="P419" s="40">
        <v>25</v>
      </c>
      <c r="Q419" s="41"/>
      <c r="R419" s="180">
        <f t="shared" si="76"/>
        <v>0</v>
      </c>
      <c r="S419" s="109" t="s">
        <v>1189</v>
      </c>
      <c r="T419" s="110">
        <f t="shared" si="78"/>
        <v>0</v>
      </c>
      <c r="U419" s="180">
        <f t="shared" si="77"/>
        <v>0</v>
      </c>
      <c r="V419" s="37"/>
      <c r="W419" s="37"/>
      <c r="X419" s="108"/>
      <c r="Y419" s="123">
        <v>11</v>
      </c>
      <c r="Z419" s="124" t="s">
        <v>826</v>
      </c>
      <c r="AA419" s="124" t="s">
        <v>613</v>
      </c>
      <c r="AB419" s="124" t="s">
        <v>827</v>
      </c>
      <c r="AC419" s="124" t="s">
        <v>2</v>
      </c>
    </row>
    <row r="420" spans="1:29" s="222" customFormat="1" hidden="1">
      <c r="A420" s="204">
        <v>0</v>
      </c>
      <c r="B420" s="37" t="s">
        <v>15</v>
      </c>
      <c r="C420" s="37" t="s">
        <v>832</v>
      </c>
      <c r="D420" s="178">
        <f t="shared" si="74"/>
        <v>0</v>
      </c>
      <c r="E420" s="179">
        <f t="shared" si="75"/>
        <v>0</v>
      </c>
      <c r="F420" s="210"/>
      <c r="G420" s="39"/>
      <c r="H420" s="206" t="s">
        <v>833</v>
      </c>
      <c r="I420" s="206" t="s">
        <v>834</v>
      </c>
      <c r="J420" s="206" t="s">
        <v>835</v>
      </c>
      <c r="K420" s="206" t="s">
        <v>836</v>
      </c>
      <c r="L420" s="39"/>
      <c r="M420" s="210" t="s">
        <v>44</v>
      </c>
      <c r="N420" s="224">
        <v>215</v>
      </c>
      <c r="O420" s="225"/>
      <c r="P420" s="213">
        <v>25</v>
      </c>
      <c r="Q420" s="214"/>
      <c r="R420" s="215">
        <f t="shared" si="76"/>
        <v>0</v>
      </c>
      <c r="S420" s="109" t="s">
        <v>1189</v>
      </c>
      <c r="T420" s="110">
        <f t="shared" si="78"/>
        <v>0</v>
      </c>
      <c r="U420" s="180">
        <f t="shared" si="77"/>
        <v>0</v>
      </c>
      <c r="V420" s="206"/>
      <c r="W420" s="206"/>
      <c r="X420" s="219"/>
      <c r="Y420" s="123">
        <v>11</v>
      </c>
      <c r="Z420" s="124" t="s">
        <v>834</v>
      </c>
      <c r="AA420" s="124" t="s">
        <v>835</v>
      </c>
      <c r="AB420" s="124" t="s">
        <v>836</v>
      </c>
      <c r="AC420" s="221" t="s">
        <v>2</v>
      </c>
    </row>
    <row r="421" spans="1:29" s="222" customFormat="1" hidden="1">
      <c r="A421" s="204">
        <v>0</v>
      </c>
      <c r="B421" s="139" t="s">
        <v>15</v>
      </c>
      <c r="C421" s="139" t="s">
        <v>837</v>
      </c>
      <c r="D421" s="183">
        <f t="shared" si="74"/>
        <v>0</v>
      </c>
      <c r="E421" s="184">
        <f t="shared" si="75"/>
        <v>0</v>
      </c>
      <c r="F421" s="210"/>
      <c r="G421" s="140"/>
      <c r="H421" s="206" t="s">
        <v>838</v>
      </c>
      <c r="I421" s="206" t="s">
        <v>839</v>
      </c>
      <c r="J421" s="206" t="s">
        <v>840</v>
      </c>
      <c r="K421" s="206" t="s">
        <v>634</v>
      </c>
      <c r="L421" s="140"/>
      <c r="M421" s="210" t="s">
        <v>44</v>
      </c>
      <c r="N421" s="224">
        <v>137</v>
      </c>
      <c r="O421" s="225"/>
      <c r="P421" s="213">
        <v>25</v>
      </c>
      <c r="Q421" s="214"/>
      <c r="R421" s="215">
        <f t="shared" si="76"/>
        <v>0</v>
      </c>
      <c r="S421" s="109" t="s">
        <v>1189</v>
      </c>
      <c r="T421" s="110">
        <f t="shared" si="78"/>
        <v>0</v>
      </c>
      <c r="U421" s="185">
        <f t="shared" si="77"/>
        <v>0</v>
      </c>
      <c r="V421" s="206"/>
      <c r="W421" s="206"/>
      <c r="X421" s="219"/>
      <c r="Y421" s="123">
        <v>11</v>
      </c>
      <c r="Z421" s="124" t="s">
        <v>839</v>
      </c>
      <c r="AA421" s="124" t="s">
        <v>840</v>
      </c>
      <c r="AB421" s="124" t="s">
        <v>634</v>
      </c>
      <c r="AC421" s="221" t="s">
        <v>2</v>
      </c>
    </row>
    <row r="422" spans="1:29" s="222" customFormat="1" hidden="1">
      <c r="A422" s="204">
        <v>0</v>
      </c>
      <c r="B422" s="139" t="s">
        <v>15</v>
      </c>
      <c r="C422" s="139" t="s">
        <v>841</v>
      </c>
      <c r="D422" s="183">
        <f t="shared" si="74"/>
        <v>0</v>
      </c>
      <c r="E422" s="184">
        <f t="shared" si="75"/>
        <v>0</v>
      </c>
      <c r="F422" s="210"/>
      <c r="G422" s="140"/>
      <c r="H422" s="206" t="s">
        <v>842</v>
      </c>
      <c r="I422" s="206" t="s">
        <v>843</v>
      </c>
      <c r="J422" s="206" t="s">
        <v>844</v>
      </c>
      <c r="K422" s="206" t="s">
        <v>634</v>
      </c>
      <c r="L422" s="140"/>
      <c r="M422" s="210" t="s">
        <v>44</v>
      </c>
      <c r="N422" s="224">
        <v>137</v>
      </c>
      <c r="O422" s="225"/>
      <c r="P422" s="213">
        <v>25</v>
      </c>
      <c r="Q422" s="214"/>
      <c r="R422" s="215">
        <f t="shared" si="76"/>
        <v>0</v>
      </c>
      <c r="S422" s="109" t="s">
        <v>1189</v>
      </c>
      <c r="T422" s="110">
        <f t="shared" si="78"/>
        <v>0</v>
      </c>
      <c r="U422" s="185">
        <f t="shared" si="77"/>
        <v>0</v>
      </c>
      <c r="V422" s="206"/>
      <c r="W422" s="206"/>
      <c r="X422" s="219"/>
      <c r="Y422" s="123">
        <v>11</v>
      </c>
      <c r="Z422" s="124" t="s">
        <v>843</v>
      </c>
      <c r="AA422" s="124" t="s">
        <v>844</v>
      </c>
      <c r="AB422" s="124" t="s">
        <v>634</v>
      </c>
      <c r="AC422" s="221" t="s">
        <v>2</v>
      </c>
    </row>
    <row r="423" spans="1:29" s="222" customFormat="1" hidden="1">
      <c r="A423" s="204">
        <v>0</v>
      </c>
      <c r="B423" s="37" t="s">
        <v>15</v>
      </c>
      <c r="C423" s="37" t="s">
        <v>845</v>
      </c>
      <c r="D423" s="178">
        <f t="shared" si="74"/>
        <v>0</v>
      </c>
      <c r="E423" s="179">
        <f t="shared" si="75"/>
        <v>0</v>
      </c>
      <c r="F423" s="210"/>
      <c r="G423" s="39"/>
      <c r="H423" s="206" t="s">
        <v>846</v>
      </c>
      <c r="I423" s="206" t="s">
        <v>847</v>
      </c>
      <c r="J423" s="206" t="s">
        <v>613</v>
      </c>
      <c r="K423" s="206" t="s">
        <v>745</v>
      </c>
      <c r="L423" s="39"/>
      <c r="M423" s="210" t="s">
        <v>44</v>
      </c>
      <c r="N423" s="224">
        <v>149</v>
      </c>
      <c r="O423" s="225"/>
      <c r="P423" s="213">
        <v>25</v>
      </c>
      <c r="Q423" s="214"/>
      <c r="R423" s="215">
        <f t="shared" si="76"/>
        <v>0</v>
      </c>
      <c r="S423" s="109" t="s">
        <v>1189</v>
      </c>
      <c r="T423" s="110">
        <f t="shared" si="78"/>
        <v>0</v>
      </c>
      <c r="U423" s="180">
        <f t="shared" si="77"/>
        <v>0</v>
      </c>
      <c r="V423" s="206"/>
      <c r="W423" s="206"/>
      <c r="X423" s="219"/>
      <c r="Y423" s="123">
        <v>11</v>
      </c>
      <c r="Z423" s="124" t="s">
        <v>847</v>
      </c>
      <c r="AA423" s="124" t="s">
        <v>613</v>
      </c>
      <c r="AB423" s="124" t="s">
        <v>745</v>
      </c>
      <c r="AC423" s="221" t="s">
        <v>2</v>
      </c>
    </row>
    <row r="424" spans="1:29" s="222" customFormat="1" hidden="1">
      <c r="A424" s="204">
        <v>0</v>
      </c>
      <c r="B424" s="139" t="s">
        <v>15</v>
      </c>
      <c r="C424" s="139" t="s">
        <v>848</v>
      </c>
      <c r="D424" s="183">
        <f t="shared" si="74"/>
        <v>0</v>
      </c>
      <c r="E424" s="184">
        <f t="shared" si="75"/>
        <v>0</v>
      </c>
      <c r="F424" s="210"/>
      <c r="G424" s="140"/>
      <c r="H424" s="206" t="s">
        <v>849</v>
      </c>
      <c r="I424" s="206" t="s">
        <v>850</v>
      </c>
      <c r="J424" s="206" t="s">
        <v>851</v>
      </c>
      <c r="K424" s="206" t="s">
        <v>852</v>
      </c>
      <c r="L424" s="140"/>
      <c r="M424" s="210" t="s">
        <v>44</v>
      </c>
      <c r="N424" s="224">
        <v>169</v>
      </c>
      <c r="O424" s="225"/>
      <c r="P424" s="213">
        <v>25</v>
      </c>
      <c r="Q424" s="214"/>
      <c r="R424" s="215">
        <f t="shared" si="76"/>
        <v>0</v>
      </c>
      <c r="S424" s="109" t="s">
        <v>1189</v>
      </c>
      <c r="T424" s="110">
        <f t="shared" si="78"/>
        <v>0</v>
      </c>
      <c r="U424" s="185">
        <f t="shared" si="77"/>
        <v>0</v>
      </c>
      <c r="V424" s="206"/>
      <c r="W424" s="206"/>
      <c r="X424" s="219"/>
      <c r="Y424" s="123">
        <v>11</v>
      </c>
      <c r="Z424" s="124" t="s">
        <v>850</v>
      </c>
      <c r="AA424" s="124" t="s">
        <v>851</v>
      </c>
      <c r="AB424" s="124" t="s">
        <v>852</v>
      </c>
      <c r="AC424" s="221" t="s">
        <v>2</v>
      </c>
    </row>
    <row r="425" spans="1:29">
      <c r="A425" s="3">
        <v>75</v>
      </c>
      <c r="B425" s="37" t="s">
        <v>15</v>
      </c>
      <c r="C425" s="37" t="s">
        <v>858</v>
      </c>
      <c r="D425" s="178">
        <f t="shared" si="74"/>
        <v>0</v>
      </c>
      <c r="E425" s="179">
        <f t="shared" si="75"/>
        <v>0</v>
      </c>
      <c r="F425" s="39"/>
      <c r="G425" s="39"/>
      <c r="H425" s="37" t="s">
        <v>859</v>
      </c>
      <c r="I425" s="37" t="s">
        <v>860</v>
      </c>
      <c r="J425" s="37" t="s">
        <v>613</v>
      </c>
      <c r="K425" s="37" t="s">
        <v>650</v>
      </c>
      <c r="L425" s="39"/>
      <c r="M425" s="39" t="s">
        <v>44</v>
      </c>
      <c r="N425" s="101">
        <v>185</v>
      </c>
      <c r="O425" s="143"/>
      <c r="P425" s="40">
        <v>25</v>
      </c>
      <c r="Q425" s="41"/>
      <c r="R425" s="180">
        <f t="shared" si="76"/>
        <v>0</v>
      </c>
      <c r="S425" s="109" t="s">
        <v>1189</v>
      </c>
      <c r="T425" s="110">
        <f t="shared" si="78"/>
        <v>0</v>
      </c>
      <c r="U425" s="180">
        <f t="shared" si="77"/>
        <v>0</v>
      </c>
      <c r="V425" s="37"/>
      <c r="W425" s="37"/>
      <c r="X425" s="108"/>
      <c r="Y425" s="123">
        <v>11</v>
      </c>
      <c r="Z425" s="124" t="s">
        <v>860</v>
      </c>
      <c r="AA425" s="124" t="s">
        <v>613</v>
      </c>
      <c r="AB425" s="124" t="s">
        <v>650</v>
      </c>
      <c r="AC425" s="124" t="s">
        <v>2</v>
      </c>
    </row>
    <row r="426" spans="1:29" s="222" customFormat="1" hidden="1">
      <c r="A426" s="204">
        <v>0</v>
      </c>
      <c r="B426" s="37" t="s">
        <v>15</v>
      </c>
      <c r="C426" s="139" t="s">
        <v>861</v>
      </c>
      <c r="D426" s="183">
        <f t="shared" si="74"/>
        <v>0</v>
      </c>
      <c r="E426" s="184">
        <f t="shared" si="75"/>
        <v>0</v>
      </c>
      <c r="F426" s="210"/>
      <c r="G426" s="39"/>
      <c r="H426" s="206" t="s">
        <v>862</v>
      </c>
      <c r="I426" s="206" t="s">
        <v>863</v>
      </c>
      <c r="J426" s="206" t="s">
        <v>613</v>
      </c>
      <c r="K426" s="206" t="s">
        <v>864</v>
      </c>
      <c r="L426" s="140"/>
      <c r="M426" s="210" t="s">
        <v>38</v>
      </c>
      <c r="N426" s="224">
        <v>89</v>
      </c>
      <c r="O426" s="225"/>
      <c r="P426" s="213">
        <v>25</v>
      </c>
      <c r="Q426" s="214"/>
      <c r="R426" s="215">
        <f t="shared" si="76"/>
        <v>0</v>
      </c>
      <c r="S426" s="109" t="s">
        <v>1189</v>
      </c>
      <c r="T426" s="110">
        <f t="shared" si="78"/>
        <v>0</v>
      </c>
      <c r="U426" s="180">
        <f t="shared" si="77"/>
        <v>0</v>
      </c>
      <c r="V426" s="206"/>
      <c r="W426" s="206"/>
      <c r="X426" s="219"/>
      <c r="Y426" s="123">
        <v>11</v>
      </c>
      <c r="Z426" s="124" t="s">
        <v>863</v>
      </c>
      <c r="AA426" s="124" t="s">
        <v>613</v>
      </c>
      <c r="AB426" s="124" t="s">
        <v>864</v>
      </c>
      <c r="AC426" s="221" t="s">
        <v>2</v>
      </c>
    </row>
    <row r="427" spans="1:29">
      <c r="A427" s="3">
        <v>75</v>
      </c>
      <c r="B427" s="37" t="s">
        <v>15</v>
      </c>
      <c r="C427" s="37" t="s">
        <v>865</v>
      </c>
      <c r="D427" s="178">
        <f t="shared" si="74"/>
        <v>0</v>
      </c>
      <c r="E427" s="179">
        <f t="shared" si="75"/>
        <v>0</v>
      </c>
      <c r="F427" s="39"/>
      <c r="G427" s="39"/>
      <c r="H427" s="37" t="s">
        <v>866</v>
      </c>
      <c r="I427" s="37" t="s">
        <v>867</v>
      </c>
      <c r="J427" s="37" t="s">
        <v>868</v>
      </c>
      <c r="K427" s="37" t="s">
        <v>869</v>
      </c>
      <c r="L427" s="39"/>
      <c r="M427" s="39" t="s">
        <v>44</v>
      </c>
      <c r="N427" s="101">
        <v>139</v>
      </c>
      <c r="O427" s="143"/>
      <c r="P427" s="40">
        <v>25</v>
      </c>
      <c r="Q427" s="41"/>
      <c r="R427" s="180">
        <f t="shared" si="76"/>
        <v>0</v>
      </c>
      <c r="S427" s="109" t="s">
        <v>1189</v>
      </c>
      <c r="T427" s="110">
        <f t="shared" si="78"/>
        <v>0</v>
      </c>
      <c r="U427" s="180">
        <f t="shared" si="77"/>
        <v>0</v>
      </c>
      <c r="V427" s="37"/>
      <c r="W427" s="37"/>
      <c r="X427" s="108"/>
      <c r="Y427" s="123">
        <v>11</v>
      </c>
      <c r="Z427" s="124" t="s">
        <v>867</v>
      </c>
      <c r="AA427" s="124" t="s">
        <v>868</v>
      </c>
      <c r="AB427" s="124" t="s">
        <v>869</v>
      </c>
      <c r="AC427" s="124" t="s">
        <v>2</v>
      </c>
    </row>
    <row r="428" spans="1:29">
      <c r="A428" s="3">
        <v>75</v>
      </c>
      <c r="B428" s="37" t="s">
        <v>15</v>
      </c>
      <c r="C428" s="37" t="s">
        <v>870</v>
      </c>
      <c r="D428" s="178">
        <f t="shared" si="74"/>
        <v>0</v>
      </c>
      <c r="E428" s="179">
        <f t="shared" si="75"/>
        <v>0</v>
      </c>
      <c r="F428" s="39"/>
      <c r="G428" s="39"/>
      <c r="H428" s="37" t="s">
        <v>866</v>
      </c>
      <c r="I428" s="37" t="s">
        <v>867</v>
      </c>
      <c r="J428" s="37" t="s">
        <v>871</v>
      </c>
      <c r="K428" s="37" t="s">
        <v>869</v>
      </c>
      <c r="L428" s="39"/>
      <c r="M428" s="39" t="s">
        <v>44</v>
      </c>
      <c r="N428" s="101">
        <v>169</v>
      </c>
      <c r="O428" s="143"/>
      <c r="P428" s="40">
        <v>25</v>
      </c>
      <c r="Q428" s="41"/>
      <c r="R428" s="180">
        <f t="shared" si="76"/>
        <v>0</v>
      </c>
      <c r="S428" s="109" t="s">
        <v>1189</v>
      </c>
      <c r="T428" s="110">
        <f t="shared" si="78"/>
        <v>0</v>
      </c>
      <c r="U428" s="180">
        <f t="shared" si="77"/>
        <v>0</v>
      </c>
      <c r="V428" s="37"/>
      <c r="W428" s="37"/>
      <c r="X428" s="108"/>
      <c r="Y428" s="123">
        <v>11</v>
      </c>
      <c r="Z428" s="124" t="s">
        <v>867</v>
      </c>
      <c r="AA428" s="124" t="s">
        <v>871</v>
      </c>
      <c r="AB428" s="124" t="s">
        <v>869</v>
      </c>
      <c r="AC428" s="124" t="s">
        <v>2</v>
      </c>
    </row>
    <row r="429" spans="1:29" s="222" customFormat="1" hidden="1">
      <c r="A429" s="204">
        <v>0</v>
      </c>
      <c r="B429" s="139" t="s">
        <v>15</v>
      </c>
      <c r="C429" s="139" t="s">
        <v>877</v>
      </c>
      <c r="D429" s="183">
        <f t="shared" si="74"/>
        <v>0</v>
      </c>
      <c r="E429" s="184">
        <f t="shared" si="75"/>
        <v>0</v>
      </c>
      <c r="F429" s="210"/>
      <c r="G429" s="140"/>
      <c r="H429" s="206" t="s">
        <v>878</v>
      </c>
      <c r="I429" s="206" t="s">
        <v>879</v>
      </c>
      <c r="J429" s="206" t="s">
        <v>880</v>
      </c>
      <c r="K429" s="206" t="s">
        <v>881</v>
      </c>
      <c r="L429" s="140"/>
      <c r="M429" s="210" t="s">
        <v>44</v>
      </c>
      <c r="N429" s="224">
        <v>251</v>
      </c>
      <c r="O429" s="225"/>
      <c r="P429" s="213">
        <v>25</v>
      </c>
      <c r="Q429" s="214"/>
      <c r="R429" s="215">
        <f t="shared" si="76"/>
        <v>0</v>
      </c>
      <c r="S429" s="116" t="s">
        <v>1189</v>
      </c>
      <c r="T429" s="110">
        <f t="shared" si="78"/>
        <v>0</v>
      </c>
      <c r="U429" s="185">
        <f t="shared" si="77"/>
        <v>0</v>
      </c>
      <c r="V429" s="206"/>
      <c r="W429" s="206"/>
      <c r="X429" s="219"/>
      <c r="Y429" s="123">
        <v>11</v>
      </c>
      <c r="Z429" s="124" t="s">
        <v>879</v>
      </c>
      <c r="AA429" s="124" t="s">
        <v>880</v>
      </c>
      <c r="AB429" s="124" t="s">
        <v>881</v>
      </c>
    </row>
    <row r="430" spans="1:29" s="222" customFormat="1" hidden="1">
      <c r="A430" s="204">
        <v>0</v>
      </c>
      <c r="B430" s="37" t="s">
        <v>15</v>
      </c>
      <c r="C430" s="37" t="s">
        <v>882</v>
      </c>
      <c r="D430" s="178">
        <f t="shared" si="74"/>
        <v>0</v>
      </c>
      <c r="E430" s="179">
        <f t="shared" si="75"/>
        <v>0</v>
      </c>
      <c r="F430" s="210"/>
      <c r="G430" s="39"/>
      <c r="H430" s="206" t="s">
        <v>878</v>
      </c>
      <c r="I430" s="206" t="s">
        <v>879</v>
      </c>
      <c r="J430" s="206" t="s">
        <v>883</v>
      </c>
      <c r="K430" s="206" t="s">
        <v>884</v>
      </c>
      <c r="L430" s="39"/>
      <c r="M430" s="210" t="s">
        <v>44</v>
      </c>
      <c r="N430" s="224">
        <v>191</v>
      </c>
      <c r="O430" s="225"/>
      <c r="P430" s="213">
        <v>25</v>
      </c>
      <c r="Q430" s="214"/>
      <c r="R430" s="215">
        <f t="shared" si="76"/>
        <v>0</v>
      </c>
      <c r="S430" s="109" t="s">
        <v>1189</v>
      </c>
      <c r="T430" s="110">
        <f t="shared" si="78"/>
        <v>0</v>
      </c>
      <c r="U430" s="180">
        <f t="shared" si="77"/>
        <v>0</v>
      </c>
      <c r="V430" s="206"/>
      <c r="W430" s="206"/>
      <c r="X430" s="219"/>
      <c r="Y430" s="123">
        <v>11</v>
      </c>
      <c r="Z430" s="124" t="s">
        <v>879</v>
      </c>
      <c r="AA430" s="124" t="s">
        <v>883</v>
      </c>
      <c r="AB430" s="124" t="s">
        <v>884</v>
      </c>
      <c r="AC430" s="221" t="s">
        <v>2</v>
      </c>
    </row>
    <row r="431" spans="1:29" s="222" customFormat="1" hidden="1">
      <c r="A431" s="204">
        <v>0</v>
      </c>
      <c r="B431" s="139" t="s">
        <v>15</v>
      </c>
      <c r="C431" s="139" t="s">
        <v>885</v>
      </c>
      <c r="D431" s="183">
        <f t="shared" si="74"/>
        <v>0</v>
      </c>
      <c r="E431" s="184">
        <f t="shared" si="75"/>
        <v>0</v>
      </c>
      <c r="F431" s="210"/>
      <c r="G431" s="140"/>
      <c r="H431" s="206" t="s">
        <v>878</v>
      </c>
      <c r="I431" s="206" t="s">
        <v>879</v>
      </c>
      <c r="J431" s="206" t="s">
        <v>886</v>
      </c>
      <c r="K431" s="206" t="s">
        <v>887</v>
      </c>
      <c r="L431" s="140"/>
      <c r="M431" s="210" t="s">
        <v>44</v>
      </c>
      <c r="N431" s="224">
        <v>191</v>
      </c>
      <c r="O431" s="225"/>
      <c r="P431" s="213">
        <v>25</v>
      </c>
      <c r="Q431" s="214"/>
      <c r="R431" s="215">
        <f t="shared" si="76"/>
        <v>0</v>
      </c>
      <c r="S431" s="109" t="s">
        <v>1189</v>
      </c>
      <c r="T431" s="110">
        <f t="shared" si="78"/>
        <v>0</v>
      </c>
      <c r="U431" s="185">
        <f t="shared" si="77"/>
        <v>0</v>
      </c>
      <c r="V431" s="206"/>
      <c r="W431" s="206"/>
      <c r="X431" s="219"/>
      <c r="Y431" s="123">
        <v>11</v>
      </c>
      <c r="Z431" s="124" t="s">
        <v>879</v>
      </c>
      <c r="AA431" s="124" t="s">
        <v>886</v>
      </c>
      <c r="AB431" s="124" t="s">
        <v>887</v>
      </c>
      <c r="AC431" s="221" t="s">
        <v>2</v>
      </c>
    </row>
    <row r="432" spans="1:29" s="222" customFormat="1" hidden="1">
      <c r="A432" s="204">
        <v>0</v>
      </c>
      <c r="B432" s="139" t="s">
        <v>15</v>
      </c>
      <c r="C432" s="139" t="s">
        <v>888</v>
      </c>
      <c r="D432" s="183">
        <f t="shared" si="74"/>
        <v>0</v>
      </c>
      <c r="E432" s="184">
        <f t="shared" si="75"/>
        <v>0</v>
      </c>
      <c r="F432" s="210"/>
      <c r="G432" s="140"/>
      <c r="H432" s="206" t="s">
        <v>878</v>
      </c>
      <c r="I432" s="206" t="s">
        <v>879</v>
      </c>
      <c r="J432" s="206" t="s">
        <v>889</v>
      </c>
      <c r="K432" s="206" t="s">
        <v>650</v>
      </c>
      <c r="L432" s="140"/>
      <c r="M432" s="210" t="s">
        <v>38</v>
      </c>
      <c r="N432" s="224">
        <v>96</v>
      </c>
      <c r="O432" s="225"/>
      <c r="P432" s="213">
        <v>25</v>
      </c>
      <c r="Q432" s="214"/>
      <c r="R432" s="215">
        <f t="shared" si="76"/>
        <v>0</v>
      </c>
      <c r="S432" s="109" t="s">
        <v>1189</v>
      </c>
      <c r="T432" s="110">
        <f t="shared" si="78"/>
        <v>0</v>
      </c>
      <c r="U432" s="185">
        <f t="shared" si="77"/>
        <v>0</v>
      </c>
      <c r="V432" s="206"/>
      <c r="W432" s="206"/>
      <c r="X432" s="219"/>
      <c r="Y432" s="123">
        <v>11</v>
      </c>
      <c r="Z432" s="124" t="s">
        <v>879</v>
      </c>
      <c r="AA432" s="124" t="s">
        <v>889</v>
      </c>
      <c r="AB432" s="124" t="s">
        <v>650</v>
      </c>
      <c r="AC432" s="221" t="s">
        <v>2</v>
      </c>
    </row>
    <row r="433" spans="1:29" s="222" customFormat="1" hidden="1">
      <c r="A433" s="204">
        <v>0</v>
      </c>
      <c r="B433" s="37" t="s">
        <v>15</v>
      </c>
      <c r="C433" s="139" t="s">
        <v>1348</v>
      </c>
      <c r="D433" s="183">
        <f t="shared" ref="D433" si="79">Q433</f>
        <v>0</v>
      </c>
      <c r="E433" s="184">
        <f t="shared" ref="E433" si="80">R433</f>
        <v>0</v>
      </c>
      <c r="F433" s="210"/>
      <c r="G433" s="39"/>
      <c r="H433" s="206" t="s">
        <v>878</v>
      </c>
      <c r="I433" s="206" t="s">
        <v>879</v>
      </c>
      <c r="J433" s="206" t="s">
        <v>889</v>
      </c>
      <c r="K433" s="206" t="s">
        <v>1347</v>
      </c>
      <c r="L433" s="39"/>
      <c r="M433" s="210" t="s">
        <v>38</v>
      </c>
      <c r="N433" s="224">
        <v>79</v>
      </c>
      <c r="O433" s="225"/>
      <c r="P433" s="213">
        <v>25</v>
      </c>
      <c r="Q433" s="214"/>
      <c r="R433" s="215">
        <f t="shared" ref="R433" si="81">IF(O433&lt;&gt;"",Q433*O433,N433*Q433)</f>
        <v>0</v>
      </c>
      <c r="S433" s="109" t="s">
        <v>1189</v>
      </c>
      <c r="T433" s="110">
        <f t="shared" ref="T433" si="82">Q433/200</f>
        <v>0</v>
      </c>
      <c r="U433" s="180">
        <f t="shared" ref="U433" si="83">IF(SUM($R$21:$R$5051)&gt;=100000,IF(O433&lt;&gt;"",R433,R433*0.95),R433)</f>
        <v>0</v>
      </c>
      <c r="V433" s="206"/>
      <c r="W433" s="206"/>
      <c r="X433" s="219"/>
      <c r="Y433" s="123">
        <v>11</v>
      </c>
      <c r="Z433" s="124" t="s">
        <v>879</v>
      </c>
      <c r="AA433" s="124" t="s">
        <v>889</v>
      </c>
      <c r="AB433" s="124" t="s">
        <v>1347</v>
      </c>
      <c r="AC433" s="221" t="s">
        <v>2</v>
      </c>
    </row>
    <row r="434" spans="1:29" s="222" customFormat="1" hidden="1">
      <c r="A434" s="204">
        <v>0</v>
      </c>
      <c r="B434" s="37" t="s">
        <v>15</v>
      </c>
      <c r="C434" s="37" t="s">
        <v>890</v>
      </c>
      <c r="D434" s="178">
        <f t="shared" si="74"/>
        <v>0</v>
      </c>
      <c r="E434" s="179">
        <f t="shared" si="75"/>
        <v>0</v>
      </c>
      <c r="F434" s="210"/>
      <c r="G434" s="39"/>
      <c r="H434" s="206" t="s">
        <v>878</v>
      </c>
      <c r="I434" s="206" t="s">
        <v>879</v>
      </c>
      <c r="J434" s="206" t="s">
        <v>889</v>
      </c>
      <c r="K434" s="206" t="s">
        <v>891</v>
      </c>
      <c r="L434" s="39"/>
      <c r="M434" s="210" t="s">
        <v>44</v>
      </c>
      <c r="N434" s="224">
        <v>191</v>
      </c>
      <c r="O434" s="225"/>
      <c r="P434" s="213">
        <v>25</v>
      </c>
      <c r="Q434" s="214"/>
      <c r="R434" s="215">
        <f t="shared" si="76"/>
        <v>0</v>
      </c>
      <c r="S434" s="109" t="s">
        <v>1189</v>
      </c>
      <c r="T434" s="110">
        <f t="shared" si="78"/>
        <v>0</v>
      </c>
      <c r="U434" s="180">
        <f t="shared" si="77"/>
        <v>0</v>
      </c>
      <c r="V434" s="206"/>
      <c r="W434" s="206"/>
      <c r="X434" s="219"/>
      <c r="Y434" s="123">
        <v>11</v>
      </c>
      <c r="Z434" s="124" t="s">
        <v>879</v>
      </c>
      <c r="AA434" s="124" t="s">
        <v>889</v>
      </c>
      <c r="AB434" s="124" t="s">
        <v>891</v>
      </c>
      <c r="AC434" s="221" t="s">
        <v>2</v>
      </c>
    </row>
    <row r="435" spans="1:29">
      <c r="A435" s="3">
        <v>50</v>
      </c>
      <c r="B435" s="37" t="s">
        <v>15</v>
      </c>
      <c r="C435" s="37" t="s">
        <v>892</v>
      </c>
      <c r="D435" s="178">
        <f t="shared" si="74"/>
        <v>0</v>
      </c>
      <c r="E435" s="179">
        <f t="shared" si="75"/>
        <v>0</v>
      </c>
      <c r="F435" s="39"/>
      <c r="G435" s="39"/>
      <c r="H435" s="37" t="s">
        <v>878</v>
      </c>
      <c r="I435" s="37" t="s">
        <v>879</v>
      </c>
      <c r="J435" s="37" t="s">
        <v>893</v>
      </c>
      <c r="K435" s="37" t="s">
        <v>887</v>
      </c>
      <c r="L435" s="39"/>
      <c r="M435" s="39" t="s">
        <v>44</v>
      </c>
      <c r="N435" s="101">
        <v>191</v>
      </c>
      <c r="O435" s="143"/>
      <c r="P435" s="40">
        <v>25</v>
      </c>
      <c r="Q435" s="41"/>
      <c r="R435" s="180">
        <f t="shared" si="76"/>
        <v>0</v>
      </c>
      <c r="S435" s="109" t="s">
        <v>1189</v>
      </c>
      <c r="T435" s="110">
        <f t="shared" si="78"/>
        <v>0</v>
      </c>
      <c r="U435" s="180">
        <f t="shared" si="77"/>
        <v>0</v>
      </c>
      <c r="V435" s="37"/>
      <c r="W435" s="37"/>
      <c r="X435" s="108"/>
      <c r="Y435" s="123">
        <v>11</v>
      </c>
      <c r="Z435" s="124" t="s">
        <v>879</v>
      </c>
      <c r="AA435" s="124" t="s">
        <v>893</v>
      </c>
      <c r="AB435" s="124" t="s">
        <v>887</v>
      </c>
      <c r="AC435" s="124" t="s">
        <v>2</v>
      </c>
    </row>
    <row r="436" spans="1:29" s="222" customFormat="1" hidden="1">
      <c r="A436" s="204">
        <v>0</v>
      </c>
      <c r="B436" s="37" t="s">
        <v>15</v>
      </c>
      <c r="C436" s="139" t="s">
        <v>894</v>
      </c>
      <c r="D436" s="183">
        <f t="shared" si="74"/>
        <v>0</v>
      </c>
      <c r="E436" s="184">
        <f t="shared" si="75"/>
        <v>0</v>
      </c>
      <c r="F436" s="210"/>
      <c r="G436" s="39"/>
      <c r="H436" s="206" t="s">
        <v>878</v>
      </c>
      <c r="I436" s="206" t="s">
        <v>879</v>
      </c>
      <c r="J436" s="206" t="s">
        <v>895</v>
      </c>
      <c r="K436" s="206" t="s">
        <v>650</v>
      </c>
      <c r="L436" s="140"/>
      <c r="M436" s="210" t="s">
        <v>38</v>
      </c>
      <c r="N436" s="224">
        <v>102</v>
      </c>
      <c r="O436" s="225"/>
      <c r="P436" s="213">
        <v>25</v>
      </c>
      <c r="Q436" s="214"/>
      <c r="R436" s="215">
        <f t="shared" si="76"/>
        <v>0</v>
      </c>
      <c r="S436" s="109" t="s">
        <v>1189</v>
      </c>
      <c r="T436" s="110">
        <f t="shared" si="78"/>
        <v>0</v>
      </c>
      <c r="U436" s="180">
        <f t="shared" si="77"/>
        <v>0</v>
      </c>
      <c r="V436" s="206"/>
      <c r="W436" s="206"/>
      <c r="X436" s="219"/>
      <c r="Y436" s="123">
        <v>11</v>
      </c>
      <c r="Z436" s="124" t="s">
        <v>879</v>
      </c>
      <c r="AA436" s="124" t="s">
        <v>895</v>
      </c>
      <c r="AB436" s="124" t="s">
        <v>650</v>
      </c>
      <c r="AC436" s="221" t="s">
        <v>2</v>
      </c>
    </row>
    <row r="437" spans="1:29">
      <c r="A437" s="3" t="s">
        <v>1366</v>
      </c>
      <c r="B437" s="37" t="s">
        <v>15</v>
      </c>
      <c r="C437" s="37" t="s">
        <v>898</v>
      </c>
      <c r="D437" s="178">
        <f t="shared" si="74"/>
        <v>0</v>
      </c>
      <c r="E437" s="179">
        <f t="shared" si="75"/>
        <v>0</v>
      </c>
      <c r="F437" s="39"/>
      <c r="G437" s="39"/>
      <c r="H437" s="37" t="s">
        <v>878</v>
      </c>
      <c r="I437" s="37" t="s">
        <v>879</v>
      </c>
      <c r="J437" s="37" t="s">
        <v>899</v>
      </c>
      <c r="K437" s="37" t="s">
        <v>887</v>
      </c>
      <c r="L437" s="39"/>
      <c r="M437" s="39" t="s">
        <v>44</v>
      </c>
      <c r="N437" s="101">
        <v>183</v>
      </c>
      <c r="O437" s="143"/>
      <c r="P437" s="40">
        <v>25</v>
      </c>
      <c r="Q437" s="41"/>
      <c r="R437" s="180">
        <f t="shared" si="76"/>
        <v>0</v>
      </c>
      <c r="S437" s="109" t="s">
        <v>1189</v>
      </c>
      <c r="T437" s="110">
        <f t="shared" si="78"/>
        <v>0</v>
      </c>
      <c r="U437" s="180">
        <f t="shared" si="77"/>
        <v>0</v>
      </c>
      <c r="V437" s="37"/>
      <c r="W437" s="37"/>
      <c r="X437" s="108"/>
      <c r="Y437" s="123">
        <v>11</v>
      </c>
      <c r="Z437" s="124" t="s">
        <v>879</v>
      </c>
      <c r="AA437" s="124" t="s">
        <v>899</v>
      </c>
      <c r="AB437" s="124" t="s">
        <v>887</v>
      </c>
      <c r="AC437" s="124" t="s">
        <v>2</v>
      </c>
    </row>
    <row r="438" spans="1:29" s="222" customFormat="1" hidden="1">
      <c r="A438" s="204">
        <v>0</v>
      </c>
      <c r="B438" s="139" t="s">
        <v>15</v>
      </c>
      <c r="C438" s="139" t="s">
        <v>900</v>
      </c>
      <c r="D438" s="183">
        <f t="shared" si="74"/>
        <v>0</v>
      </c>
      <c r="E438" s="184">
        <f t="shared" si="75"/>
        <v>0</v>
      </c>
      <c r="F438" s="210"/>
      <c r="G438" s="140"/>
      <c r="H438" s="206" t="s">
        <v>878</v>
      </c>
      <c r="I438" s="206" t="s">
        <v>879</v>
      </c>
      <c r="J438" s="206" t="s">
        <v>901</v>
      </c>
      <c r="K438" s="206" t="s">
        <v>902</v>
      </c>
      <c r="L438" s="140"/>
      <c r="M438" s="210" t="s">
        <v>44</v>
      </c>
      <c r="N438" s="224">
        <v>221</v>
      </c>
      <c r="O438" s="225"/>
      <c r="P438" s="213">
        <v>25</v>
      </c>
      <c r="Q438" s="214"/>
      <c r="R438" s="215">
        <f t="shared" si="76"/>
        <v>0</v>
      </c>
      <c r="S438" s="109" t="s">
        <v>1189</v>
      </c>
      <c r="T438" s="110">
        <f t="shared" si="78"/>
        <v>0</v>
      </c>
      <c r="U438" s="185">
        <f t="shared" si="77"/>
        <v>0</v>
      </c>
      <c r="V438" s="206"/>
      <c r="W438" s="206"/>
      <c r="X438" s="219"/>
      <c r="Y438" s="123">
        <v>11</v>
      </c>
      <c r="Z438" s="124" t="s">
        <v>879</v>
      </c>
      <c r="AA438" s="124" t="s">
        <v>901</v>
      </c>
      <c r="AB438" s="124" t="s">
        <v>902</v>
      </c>
      <c r="AC438" s="221" t="s">
        <v>2</v>
      </c>
    </row>
    <row r="439" spans="1:29" s="222" customFormat="1" hidden="1">
      <c r="A439" s="204">
        <v>0</v>
      </c>
      <c r="B439" s="37" t="s">
        <v>15</v>
      </c>
      <c r="C439" s="37" t="s">
        <v>906</v>
      </c>
      <c r="D439" s="178">
        <f t="shared" si="74"/>
        <v>0</v>
      </c>
      <c r="E439" s="179">
        <f t="shared" si="75"/>
        <v>0</v>
      </c>
      <c r="F439" s="210"/>
      <c r="G439" s="39"/>
      <c r="H439" s="206" t="s">
        <v>878</v>
      </c>
      <c r="I439" s="206" t="s">
        <v>879</v>
      </c>
      <c r="J439" s="206" t="s">
        <v>907</v>
      </c>
      <c r="K439" s="206" t="s">
        <v>908</v>
      </c>
      <c r="L439" s="39"/>
      <c r="M439" s="210" t="s">
        <v>44</v>
      </c>
      <c r="N439" s="224">
        <v>167</v>
      </c>
      <c r="O439" s="225"/>
      <c r="P439" s="213">
        <v>25</v>
      </c>
      <c r="Q439" s="214"/>
      <c r="R439" s="215">
        <f t="shared" si="76"/>
        <v>0</v>
      </c>
      <c r="S439" s="109" t="s">
        <v>1189</v>
      </c>
      <c r="T439" s="110">
        <f t="shared" si="78"/>
        <v>0</v>
      </c>
      <c r="U439" s="180">
        <f t="shared" si="77"/>
        <v>0</v>
      </c>
      <c r="V439" s="206"/>
      <c r="W439" s="206"/>
      <c r="X439" s="219"/>
      <c r="Y439" s="123">
        <v>11</v>
      </c>
      <c r="Z439" s="124" t="s">
        <v>879</v>
      </c>
      <c r="AA439" s="124" t="s">
        <v>907</v>
      </c>
      <c r="AB439" s="124" t="s">
        <v>908</v>
      </c>
      <c r="AC439" s="221" t="s">
        <v>2</v>
      </c>
    </row>
    <row r="440" spans="1:29" s="222" customFormat="1" hidden="1">
      <c r="A440" s="204">
        <v>0</v>
      </c>
      <c r="B440" s="139" t="s">
        <v>15</v>
      </c>
      <c r="C440" s="139" t="s">
        <v>909</v>
      </c>
      <c r="D440" s="183">
        <f t="shared" si="74"/>
        <v>0</v>
      </c>
      <c r="E440" s="184">
        <f t="shared" si="75"/>
        <v>0</v>
      </c>
      <c r="F440" s="210"/>
      <c r="G440" s="140"/>
      <c r="H440" s="206" t="s">
        <v>910</v>
      </c>
      <c r="I440" s="206" t="s">
        <v>911</v>
      </c>
      <c r="J440" s="206" t="s">
        <v>912</v>
      </c>
      <c r="K440" s="206" t="s">
        <v>913</v>
      </c>
      <c r="L440" s="140"/>
      <c r="M440" s="210" t="s">
        <v>44</v>
      </c>
      <c r="N440" s="224">
        <v>197</v>
      </c>
      <c r="O440" s="225"/>
      <c r="P440" s="213">
        <v>25</v>
      </c>
      <c r="Q440" s="214"/>
      <c r="R440" s="215">
        <f t="shared" si="76"/>
        <v>0</v>
      </c>
      <c r="S440" s="109" t="s">
        <v>1189</v>
      </c>
      <c r="T440" s="110">
        <f t="shared" si="78"/>
        <v>0</v>
      </c>
      <c r="U440" s="185">
        <f t="shared" si="77"/>
        <v>0</v>
      </c>
      <c r="V440" s="206"/>
      <c r="W440" s="206"/>
      <c r="X440" s="219"/>
      <c r="Y440" s="123">
        <v>11</v>
      </c>
      <c r="Z440" s="124" t="s">
        <v>911</v>
      </c>
      <c r="AA440" s="124" t="s">
        <v>912</v>
      </c>
      <c r="AB440" s="124" t="s">
        <v>913</v>
      </c>
      <c r="AC440" s="221" t="s">
        <v>2</v>
      </c>
    </row>
    <row r="441" spans="1:29" s="222" customFormat="1" hidden="1">
      <c r="A441" s="204">
        <v>0</v>
      </c>
      <c r="B441" s="139" t="s">
        <v>15</v>
      </c>
      <c r="C441" s="139" t="s">
        <v>919</v>
      </c>
      <c r="D441" s="183">
        <f t="shared" si="74"/>
        <v>0</v>
      </c>
      <c r="E441" s="184">
        <f t="shared" si="75"/>
        <v>0</v>
      </c>
      <c r="F441" s="210"/>
      <c r="G441" s="140"/>
      <c r="H441" s="206" t="s">
        <v>915</v>
      </c>
      <c r="I441" s="206" t="s">
        <v>916</v>
      </c>
      <c r="J441" s="206" t="s">
        <v>920</v>
      </c>
      <c r="K441" s="206" t="s">
        <v>921</v>
      </c>
      <c r="L441" s="140"/>
      <c r="M441" s="210" t="s">
        <v>44</v>
      </c>
      <c r="N441" s="224">
        <v>179</v>
      </c>
      <c r="O441" s="225"/>
      <c r="P441" s="213">
        <v>25</v>
      </c>
      <c r="Q441" s="214"/>
      <c r="R441" s="215">
        <f t="shared" si="76"/>
        <v>0</v>
      </c>
      <c r="S441" s="109" t="s">
        <v>1189</v>
      </c>
      <c r="T441" s="110">
        <f t="shared" si="78"/>
        <v>0</v>
      </c>
      <c r="U441" s="180">
        <f t="shared" si="77"/>
        <v>0</v>
      </c>
      <c r="V441" s="206"/>
      <c r="W441" s="206"/>
      <c r="X441" s="219"/>
      <c r="Y441" s="123">
        <v>11</v>
      </c>
      <c r="Z441" s="124" t="s">
        <v>916</v>
      </c>
      <c r="AA441" s="124" t="s">
        <v>920</v>
      </c>
      <c r="AB441" s="124" t="s">
        <v>921</v>
      </c>
      <c r="AC441" s="221" t="s">
        <v>2</v>
      </c>
    </row>
    <row r="442" spans="1:29">
      <c r="A442" s="3" t="s">
        <v>1366</v>
      </c>
      <c r="B442" s="37" t="s">
        <v>15</v>
      </c>
      <c r="C442" s="37" t="s">
        <v>922</v>
      </c>
      <c r="D442" s="178">
        <f t="shared" si="74"/>
        <v>0</v>
      </c>
      <c r="E442" s="179">
        <f t="shared" si="75"/>
        <v>0</v>
      </c>
      <c r="F442" s="39"/>
      <c r="G442" s="39"/>
      <c r="H442" s="37" t="s">
        <v>923</v>
      </c>
      <c r="I442" s="37" t="s">
        <v>924</v>
      </c>
      <c r="J442" s="37" t="s">
        <v>613</v>
      </c>
      <c r="K442" s="37" t="s">
        <v>925</v>
      </c>
      <c r="L442" s="39"/>
      <c r="M442" s="39" t="s">
        <v>44</v>
      </c>
      <c r="N442" s="101">
        <v>179</v>
      </c>
      <c r="O442" s="143"/>
      <c r="P442" s="40">
        <v>25</v>
      </c>
      <c r="Q442" s="41"/>
      <c r="R442" s="180">
        <f t="shared" si="76"/>
        <v>0</v>
      </c>
      <c r="S442" s="109" t="s">
        <v>1189</v>
      </c>
      <c r="T442" s="110">
        <f t="shared" si="78"/>
        <v>0</v>
      </c>
      <c r="U442" s="180">
        <f t="shared" si="77"/>
        <v>0</v>
      </c>
      <c r="V442" s="37"/>
      <c r="W442" s="37"/>
      <c r="X442" s="108"/>
      <c r="Y442" s="123">
        <v>11</v>
      </c>
      <c r="Z442" s="124" t="s">
        <v>924</v>
      </c>
      <c r="AA442" s="124" t="s">
        <v>613</v>
      </c>
      <c r="AB442" s="124" t="s">
        <v>925</v>
      </c>
      <c r="AC442" s="124" t="s">
        <v>2</v>
      </c>
    </row>
    <row r="443" spans="1:29">
      <c r="A443" s="3">
        <v>75</v>
      </c>
      <c r="B443" s="37" t="s">
        <v>15</v>
      </c>
      <c r="C443" s="37" t="s">
        <v>926</v>
      </c>
      <c r="D443" s="178">
        <f t="shared" ref="D443:D465" si="84">Q443</f>
        <v>0</v>
      </c>
      <c r="E443" s="179">
        <f t="shared" ref="E443:E465" si="85">R443</f>
        <v>0</v>
      </c>
      <c r="F443" s="39"/>
      <c r="G443" s="39"/>
      <c r="H443" s="37" t="s">
        <v>927</v>
      </c>
      <c r="I443" s="37" t="s">
        <v>928</v>
      </c>
      <c r="J443" s="37" t="s">
        <v>613</v>
      </c>
      <c r="K443" s="37" t="s">
        <v>795</v>
      </c>
      <c r="L443" s="39"/>
      <c r="M443" s="39" t="s">
        <v>44</v>
      </c>
      <c r="N443" s="101">
        <v>139</v>
      </c>
      <c r="O443" s="143"/>
      <c r="P443" s="40">
        <v>25</v>
      </c>
      <c r="Q443" s="41"/>
      <c r="R443" s="180">
        <f t="shared" ref="R443:R465" si="86">IF(O443&lt;&gt;"",Q443*O443,N443*Q443)</f>
        <v>0</v>
      </c>
      <c r="S443" s="109" t="s">
        <v>1189</v>
      </c>
      <c r="T443" s="110">
        <f t="shared" si="78"/>
        <v>0</v>
      </c>
      <c r="U443" s="180">
        <f t="shared" ref="U443:U465" si="87">IF(SUM($R$21:$R$5051)&gt;=100000,IF(O443&lt;&gt;"",R443,R443*0.95),R443)</f>
        <v>0</v>
      </c>
      <c r="V443" s="37"/>
      <c r="W443" s="37"/>
      <c r="X443" s="108"/>
      <c r="Y443" s="123">
        <v>11</v>
      </c>
      <c r="Z443" s="124" t="s">
        <v>928</v>
      </c>
      <c r="AA443" s="124" t="s">
        <v>613</v>
      </c>
      <c r="AB443" s="124" t="s">
        <v>795</v>
      </c>
      <c r="AC443" s="124" t="s">
        <v>2</v>
      </c>
    </row>
    <row r="444" spans="1:29" s="222" customFormat="1" hidden="1">
      <c r="A444" s="204">
        <v>0</v>
      </c>
      <c r="B444" s="37" t="s">
        <v>15</v>
      </c>
      <c r="C444" s="139" t="s">
        <v>929</v>
      </c>
      <c r="D444" s="183">
        <f t="shared" si="84"/>
        <v>0</v>
      </c>
      <c r="E444" s="184">
        <f t="shared" si="85"/>
        <v>0</v>
      </c>
      <c r="F444" s="210"/>
      <c r="G444" s="39"/>
      <c r="H444" s="206" t="s">
        <v>930</v>
      </c>
      <c r="I444" s="206" t="s">
        <v>931</v>
      </c>
      <c r="J444" s="206" t="s">
        <v>932</v>
      </c>
      <c r="K444" s="206" t="s">
        <v>632</v>
      </c>
      <c r="L444" s="140"/>
      <c r="M444" s="210" t="s">
        <v>38</v>
      </c>
      <c r="N444" s="224">
        <v>159</v>
      </c>
      <c r="O444" s="225"/>
      <c r="P444" s="213">
        <v>25</v>
      </c>
      <c r="Q444" s="214"/>
      <c r="R444" s="215">
        <f t="shared" si="86"/>
        <v>0</v>
      </c>
      <c r="S444" s="109" t="s">
        <v>1189</v>
      </c>
      <c r="T444" s="110">
        <f t="shared" ref="T444:T465" si="88">Q444/200</f>
        <v>0</v>
      </c>
      <c r="U444" s="180">
        <f t="shared" si="87"/>
        <v>0</v>
      </c>
      <c r="V444" s="206"/>
      <c r="W444" s="206"/>
      <c r="X444" s="219"/>
      <c r="Y444" s="123">
        <v>11</v>
      </c>
      <c r="Z444" s="124" t="s">
        <v>931</v>
      </c>
      <c r="AA444" s="124" t="s">
        <v>932</v>
      </c>
      <c r="AB444" s="124" t="s">
        <v>632</v>
      </c>
      <c r="AC444" s="221" t="s">
        <v>2</v>
      </c>
    </row>
    <row r="445" spans="1:29" s="222" customFormat="1" hidden="1">
      <c r="A445" s="204">
        <v>0</v>
      </c>
      <c r="B445" s="139" t="s">
        <v>15</v>
      </c>
      <c r="C445" s="139" t="s">
        <v>933</v>
      </c>
      <c r="D445" s="183">
        <f t="shared" si="84"/>
        <v>0</v>
      </c>
      <c r="E445" s="184">
        <f t="shared" si="85"/>
        <v>0</v>
      </c>
      <c r="F445" s="210"/>
      <c r="G445" s="140"/>
      <c r="H445" s="206" t="s">
        <v>930</v>
      </c>
      <c r="I445" s="206" t="s">
        <v>931</v>
      </c>
      <c r="J445" s="206" t="s">
        <v>932</v>
      </c>
      <c r="K445" s="206" t="s">
        <v>934</v>
      </c>
      <c r="L445" s="140"/>
      <c r="M445" s="210" t="s">
        <v>38</v>
      </c>
      <c r="N445" s="224">
        <v>160</v>
      </c>
      <c r="O445" s="225"/>
      <c r="P445" s="213">
        <v>25</v>
      </c>
      <c r="Q445" s="214"/>
      <c r="R445" s="215">
        <f t="shared" si="86"/>
        <v>0</v>
      </c>
      <c r="S445" s="109" t="s">
        <v>1189</v>
      </c>
      <c r="T445" s="110">
        <f t="shared" si="88"/>
        <v>0</v>
      </c>
      <c r="U445" s="185">
        <f t="shared" si="87"/>
        <v>0</v>
      </c>
      <c r="V445" s="206"/>
      <c r="W445" s="206"/>
      <c r="X445" s="219"/>
      <c r="Y445" s="123">
        <v>11</v>
      </c>
      <c r="Z445" s="124" t="s">
        <v>931</v>
      </c>
      <c r="AA445" s="124" t="s">
        <v>932</v>
      </c>
      <c r="AB445" s="124" t="s">
        <v>934</v>
      </c>
      <c r="AC445" s="221" t="s">
        <v>2</v>
      </c>
    </row>
    <row r="446" spans="1:29" s="222" customFormat="1" hidden="1">
      <c r="A446" s="204">
        <v>0</v>
      </c>
      <c r="B446" s="37" t="s">
        <v>15</v>
      </c>
      <c r="C446" s="139" t="s">
        <v>935</v>
      </c>
      <c r="D446" s="183">
        <f t="shared" si="84"/>
        <v>0</v>
      </c>
      <c r="E446" s="184">
        <f t="shared" si="85"/>
        <v>0</v>
      </c>
      <c r="F446" s="210"/>
      <c r="G446" s="39"/>
      <c r="H446" s="206" t="s">
        <v>930</v>
      </c>
      <c r="I446" s="206" t="s">
        <v>931</v>
      </c>
      <c r="J446" s="206" t="s">
        <v>936</v>
      </c>
      <c r="K446" s="206" t="s">
        <v>629</v>
      </c>
      <c r="L446" s="140"/>
      <c r="M446" s="210" t="s">
        <v>38</v>
      </c>
      <c r="N446" s="224">
        <v>165</v>
      </c>
      <c r="O446" s="225"/>
      <c r="P446" s="213">
        <v>25</v>
      </c>
      <c r="Q446" s="214"/>
      <c r="R446" s="215">
        <f t="shared" si="86"/>
        <v>0</v>
      </c>
      <c r="S446" s="109" t="s">
        <v>1189</v>
      </c>
      <c r="T446" s="110">
        <f t="shared" si="88"/>
        <v>0</v>
      </c>
      <c r="U446" s="180">
        <f t="shared" si="87"/>
        <v>0</v>
      </c>
      <c r="V446" s="206"/>
      <c r="W446" s="206"/>
      <c r="X446" s="219"/>
      <c r="Y446" s="123">
        <v>11</v>
      </c>
      <c r="Z446" s="124" t="s">
        <v>931</v>
      </c>
      <c r="AA446" s="124" t="s">
        <v>936</v>
      </c>
      <c r="AB446" s="124" t="s">
        <v>629</v>
      </c>
      <c r="AC446" s="221" t="s">
        <v>2</v>
      </c>
    </row>
    <row r="447" spans="1:29" s="222" customFormat="1" hidden="1">
      <c r="A447" s="204">
        <v>0</v>
      </c>
      <c r="B447" s="37" t="s">
        <v>15</v>
      </c>
      <c r="C447" s="37" t="s">
        <v>937</v>
      </c>
      <c r="D447" s="187">
        <f t="shared" si="84"/>
        <v>0</v>
      </c>
      <c r="E447" s="188">
        <f t="shared" si="85"/>
        <v>0</v>
      </c>
      <c r="F447" s="210"/>
      <c r="G447" s="39"/>
      <c r="H447" s="206" t="s">
        <v>930</v>
      </c>
      <c r="I447" s="206" t="s">
        <v>931</v>
      </c>
      <c r="J447" s="206" t="s">
        <v>936</v>
      </c>
      <c r="K447" s="206" t="s">
        <v>938</v>
      </c>
      <c r="L447" s="140"/>
      <c r="M447" s="210" t="s">
        <v>38</v>
      </c>
      <c r="N447" s="224">
        <v>171</v>
      </c>
      <c r="O447" s="225"/>
      <c r="P447" s="213">
        <v>25</v>
      </c>
      <c r="Q447" s="214"/>
      <c r="R447" s="215">
        <f t="shared" si="86"/>
        <v>0</v>
      </c>
      <c r="S447" s="109" t="s">
        <v>1189</v>
      </c>
      <c r="T447" s="110">
        <f t="shared" si="88"/>
        <v>0</v>
      </c>
      <c r="U447" s="180">
        <f t="shared" si="87"/>
        <v>0</v>
      </c>
      <c r="V447" s="206"/>
      <c r="W447" s="206"/>
      <c r="X447" s="219"/>
      <c r="Y447" s="123">
        <v>11</v>
      </c>
      <c r="Z447" s="124" t="s">
        <v>931</v>
      </c>
      <c r="AA447" s="124" t="s">
        <v>936</v>
      </c>
      <c r="AB447" s="124" t="s">
        <v>938</v>
      </c>
      <c r="AC447" s="221" t="s">
        <v>2</v>
      </c>
    </row>
    <row r="448" spans="1:29" s="222" customFormat="1" hidden="1">
      <c r="A448" s="204">
        <v>0</v>
      </c>
      <c r="B448" s="139" t="s">
        <v>15</v>
      </c>
      <c r="C448" s="139" t="s">
        <v>939</v>
      </c>
      <c r="D448" s="183">
        <f t="shared" si="84"/>
        <v>0</v>
      </c>
      <c r="E448" s="184">
        <f t="shared" si="85"/>
        <v>0</v>
      </c>
      <c r="F448" s="210"/>
      <c r="G448" s="140"/>
      <c r="H448" s="206" t="s">
        <v>930</v>
      </c>
      <c r="I448" s="206" t="s">
        <v>931</v>
      </c>
      <c r="J448" s="206" t="s">
        <v>940</v>
      </c>
      <c r="K448" s="206" t="s">
        <v>629</v>
      </c>
      <c r="L448" s="39"/>
      <c r="M448" s="210" t="s">
        <v>38</v>
      </c>
      <c r="N448" s="224">
        <v>165</v>
      </c>
      <c r="O448" s="225"/>
      <c r="P448" s="213">
        <v>25</v>
      </c>
      <c r="Q448" s="214"/>
      <c r="R448" s="215">
        <f t="shared" si="86"/>
        <v>0</v>
      </c>
      <c r="S448" s="109" t="s">
        <v>1189</v>
      </c>
      <c r="T448" s="110">
        <f t="shared" si="88"/>
        <v>0</v>
      </c>
      <c r="U448" s="185">
        <f t="shared" si="87"/>
        <v>0</v>
      </c>
      <c r="V448" s="206"/>
      <c r="W448" s="206"/>
      <c r="X448" s="219"/>
      <c r="Y448" s="123">
        <v>11</v>
      </c>
      <c r="Z448" s="124" t="s">
        <v>931</v>
      </c>
      <c r="AA448" s="124" t="s">
        <v>940</v>
      </c>
      <c r="AB448" s="124" t="s">
        <v>629</v>
      </c>
      <c r="AC448" s="221" t="s">
        <v>2</v>
      </c>
    </row>
    <row r="449" spans="1:29" s="222" customFormat="1" hidden="1">
      <c r="A449" s="204">
        <v>0</v>
      </c>
      <c r="B449" s="37" t="s">
        <v>15</v>
      </c>
      <c r="C449" s="139" t="s">
        <v>946</v>
      </c>
      <c r="D449" s="183">
        <f t="shared" si="84"/>
        <v>0</v>
      </c>
      <c r="E449" s="184">
        <f t="shared" si="85"/>
        <v>0</v>
      </c>
      <c r="F449" s="210"/>
      <c r="G449" s="39"/>
      <c r="H449" s="206" t="s">
        <v>930</v>
      </c>
      <c r="I449" s="206" t="s">
        <v>931</v>
      </c>
      <c r="J449" s="206" t="s">
        <v>947</v>
      </c>
      <c r="K449" s="206" t="s">
        <v>632</v>
      </c>
      <c r="L449" s="39"/>
      <c r="M449" s="210" t="s">
        <v>38</v>
      </c>
      <c r="N449" s="224">
        <v>165</v>
      </c>
      <c r="O449" s="225"/>
      <c r="P449" s="213">
        <v>25</v>
      </c>
      <c r="Q449" s="214"/>
      <c r="R449" s="215">
        <f t="shared" si="86"/>
        <v>0</v>
      </c>
      <c r="S449" s="109" t="s">
        <v>1189</v>
      </c>
      <c r="T449" s="110">
        <f t="shared" si="88"/>
        <v>0</v>
      </c>
      <c r="U449" s="180">
        <f t="shared" si="87"/>
        <v>0</v>
      </c>
      <c r="V449" s="206"/>
      <c r="W449" s="206"/>
      <c r="X449" s="219"/>
      <c r="Y449" s="123">
        <v>11</v>
      </c>
      <c r="Z449" s="124" t="s">
        <v>931</v>
      </c>
      <c r="AA449" s="124" t="s">
        <v>947</v>
      </c>
      <c r="AB449" s="124" t="s">
        <v>632</v>
      </c>
      <c r="AC449" s="221" t="s">
        <v>2</v>
      </c>
    </row>
    <row r="450" spans="1:29" s="222" customFormat="1" hidden="1">
      <c r="A450" s="204">
        <v>0</v>
      </c>
      <c r="B450" s="139" t="s">
        <v>15</v>
      </c>
      <c r="C450" s="139" t="s">
        <v>948</v>
      </c>
      <c r="D450" s="183">
        <f t="shared" si="84"/>
        <v>0</v>
      </c>
      <c r="E450" s="184">
        <f t="shared" si="85"/>
        <v>0</v>
      </c>
      <c r="F450" s="210"/>
      <c r="G450" s="140"/>
      <c r="H450" s="206" t="s">
        <v>930</v>
      </c>
      <c r="I450" s="206" t="s">
        <v>931</v>
      </c>
      <c r="J450" s="206" t="s">
        <v>947</v>
      </c>
      <c r="K450" s="206" t="s">
        <v>629</v>
      </c>
      <c r="L450" s="140"/>
      <c r="M450" s="210" t="s">
        <v>38</v>
      </c>
      <c r="N450" s="224">
        <v>187</v>
      </c>
      <c r="O450" s="225"/>
      <c r="P450" s="213">
        <v>25</v>
      </c>
      <c r="Q450" s="214"/>
      <c r="R450" s="215">
        <f t="shared" si="86"/>
        <v>0</v>
      </c>
      <c r="S450" s="109" t="s">
        <v>1189</v>
      </c>
      <c r="T450" s="110">
        <f t="shared" si="88"/>
        <v>0</v>
      </c>
      <c r="U450" s="185">
        <f t="shared" si="87"/>
        <v>0</v>
      </c>
      <c r="V450" s="206"/>
      <c r="W450" s="206"/>
      <c r="X450" s="219"/>
      <c r="Y450" s="123">
        <v>11</v>
      </c>
      <c r="Z450" s="124" t="s">
        <v>931</v>
      </c>
      <c r="AA450" s="124" t="s">
        <v>947</v>
      </c>
      <c r="AB450" s="124" t="s">
        <v>629</v>
      </c>
      <c r="AC450" s="221" t="s">
        <v>2</v>
      </c>
    </row>
    <row r="451" spans="1:29" s="222" customFormat="1" hidden="1">
      <c r="A451" s="204">
        <v>0</v>
      </c>
      <c r="B451" s="139" t="s">
        <v>15</v>
      </c>
      <c r="C451" s="139" t="s">
        <v>949</v>
      </c>
      <c r="D451" s="183">
        <f t="shared" si="84"/>
        <v>0</v>
      </c>
      <c r="E451" s="184">
        <f t="shared" si="85"/>
        <v>0</v>
      </c>
      <c r="F451" s="210"/>
      <c r="G451" s="140"/>
      <c r="H451" s="206" t="s">
        <v>950</v>
      </c>
      <c r="I451" s="206" t="s">
        <v>951</v>
      </c>
      <c r="J451" s="206" t="s">
        <v>952</v>
      </c>
      <c r="K451" s="206" t="s">
        <v>634</v>
      </c>
      <c r="L451" s="140"/>
      <c r="M451" s="210" t="s">
        <v>44</v>
      </c>
      <c r="N451" s="224">
        <v>197</v>
      </c>
      <c r="O451" s="225"/>
      <c r="P451" s="213">
        <v>25</v>
      </c>
      <c r="Q451" s="214"/>
      <c r="R451" s="215">
        <f t="shared" si="86"/>
        <v>0</v>
      </c>
      <c r="S451" s="109" t="s">
        <v>1189</v>
      </c>
      <c r="T451" s="110">
        <f t="shared" si="88"/>
        <v>0</v>
      </c>
      <c r="U451" s="185">
        <f t="shared" si="87"/>
        <v>0</v>
      </c>
      <c r="V451" s="206"/>
      <c r="W451" s="206"/>
      <c r="X451" s="219"/>
      <c r="Y451" s="123">
        <v>11</v>
      </c>
      <c r="Z451" s="124" t="s">
        <v>951</v>
      </c>
      <c r="AA451" s="124" t="s">
        <v>952</v>
      </c>
      <c r="AB451" s="124" t="s">
        <v>634</v>
      </c>
      <c r="AC451" s="221" t="s">
        <v>2</v>
      </c>
    </row>
    <row r="452" spans="1:29" s="222" customFormat="1" hidden="1">
      <c r="A452" s="204">
        <v>0</v>
      </c>
      <c r="B452" s="37" t="s">
        <v>15</v>
      </c>
      <c r="C452" s="139" t="s">
        <v>953</v>
      </c>
      <c r="D452" s="183">
        <f t="shared" si="84"/>
        <v>0</v>
      </c>
      <c r="E452" s="184">
        <f t="shared" si="85"/>
        <v>0</v>
      </c>
      <c r="F452" s="210"/>
      <c r="G452" s="39"/>
      <c r="H452" s="206" t="s">
        <v>930</v>
      </c>
      <c r="I452" s="206" t="s">
        <v>931</v>
      </c>
      <c r="J452" s="206" t="s">
        <v>952</v>
      </c>
      <c r="K452" s="206" t="s">
        <v>629</v>
      </c>
      <c r="L452" s="140"/>
      <c r="M452" s="210" t="s">
        <v>38</v>
      </c>
      <c r="N452" s="224">
        <v>159</v>
      </c>
      <c r="O452" s="225"/>
      <c r="P452" s="213">
        <v>25</v>
      </c>
      <c r="Q452" s="214"/>
      <c r="R452" s="215">
        <f t="shared" si="86"/>
        <v>0</v>
      </c>
      <c r="S452" s="109" t="s">
        <v>1189</v>
      </c>
      <c r="T452" s="110">
        <f t="shared" si="88"/>
        <v>0</v>
      </c>
      <c r="U452" s="180">
        <f t="shared" si="87"/>
        <v>0</v>
      </c>
      <c r="V452" s="206"/>
      <c r="W452" s="206"/>
      <c r="X452" s="219"/>
      <c r="Y452" s="123">
        <v>11</v>
      </c>
      <c r="Z452" s="124" t="s">
        <v>931</v>
      </c>
      <c r="AA452" s="124" t="s">
        <v>952</v>
      </c>
      <c r="AB452" s="124" t="s">
        <v>629</v>
      </c>
      <c r="AC452" s="221" t="s">
        <v>2</v>
      </c>
    </row>
    <row r="453" spans="1:29" s="222" customFormat="1" hidden="1">
      <c r="A453" s="204">
        <v>0</v>
      </c>
      <c r="B453" s="139" t="s">
        <v>15</v>
      </c>
      <c r="C453" s="139" t="s">
        <v>956</v>
      </c>
      <c r="D453" s="183">
        <f t="shared" si="84"/>
        <v>0</v>
      </c>
      <c r="E453" s="184">
        <f t="shared" si="85"/>
        <v>0</v>
      </c>
      <c r="F453" s="210"/>
      <c r="G453" s="140"/>
      <c r="H453" s="206" t="s">
        <v>930</v>
      </c>
      <c r="I453" s="206" t="s">
        <v>931</v>
      </c>
      <c r="J453" s="206" t="s">
        <v>957</v>
      </c>
      <c r="K453" s="206" t="s">
        <v>958</v>
      </c>
      <c r="L453" s="140"/>
      <c r="M453" s="210" t="s">
        <v>38</v>
      </c>
      <c r="N453" s="224">
        <v>125</v>
      </c>
      <c r="O453" s="225"/>
      <c r="P453" s="213">
        <v>25</v>
      </c>
      <c r="Q453" s="214"/>
      <c r="R453" s="215">
        <f t="shared" si="86"/>
        <v>0</v>
      </c>
      <c r="S453" s="109" t="s">
        <v>1189</v>
      </c>
      <c r="T453" s="110">
        <f t="shared" si="88"/>
        <v>0</v>
      </c>
      <c r="U453" s="185">
        <f t="shared" si="87"/>
        <v>0</v>
      </c>
      <c r="V453" s="206"/>
      <c r="W453" s="206"/>
      <c r="X453" s="219"/>
      <c r="Y453" s="123">
        <v>11</v>
      </c>
      <c r="Z453" s="124" t="s">
        <v>931</v>
      </c>
      <c r="AA453" s="124" t="s">
        <v>957</v>
      </c>
      <c r="AB453" s="124" t="s">
        <v>958</v>
      </c>
      <c r="AC453" s="221" t="s">
        <v>2</v>
      </c>
    </row>
    <row r="454" spans="1:29" s="222" customFormat="1" hidden="1">
      <c r="A454" s="204">
        <v>0</v>
      </c>
      <c r="B454" s="139" t="s">
        <v>15</v>
      </c>
      <c r="C454" s="139" t="s">
        <v>959</v>
      </c>
      <c r="D454" s="183">
        <f t="shared" si="84"/>
        <v>0</v>
      </c>
      <c r="E454" s="184">
        <f t="shared" si="85"/>
        <v>0</v>
      </c>
      <c r="F454" s="210"/>
      <c r="G454" s="140"/>
      <c r="H454" s="206" t="s">
        <v>930</v>
      </c>
      <c r="I454" s="206" t="s">
        <v>931</v>
      </c>
      <c r="J454" s="206" t="s">
        <v>960</v>
      </c>
      <c r="K454" s="206" t="s">
        <v>961</v>
      </c>
      <c r="L454" s="140"/>
      <c r="M454" s="210" t="s">
        <v>38</v>
      </c>
      <c r="N454" s="224">
        <v>141</v>
      </c>
      <c r="O454" s="225"/>
      <c r="P454" s="213">
        <v>25</v>
      </c>
      <c r="Q454" s="214"/>
      <c r="R454" s="215">
        <f t="shared" si="86"/>
        <v>0</v>
      </c>
      <c r="S454" s="109" t="s">
        <v>1189</v>
      </c>
      <c r="T454" s="110">
        <f t="shared" si="88"/>
        <v>0</v>
      </c>
      <c r="U454" s="185">
        <f t="shared" si="87"/>
        <v>0</v>
      </c>
      <c r="V454" s="206"/>
      <c r="W454" s="206"/>
      <c r="X454" s="219"/>
      <c r="Y454" s="123">
        <v>11</v>
      </c>
      <c r="Z454" s="124" t="s">
        <v>931</v>
      </c>
      <c r="AA454" s="124" t="s">
        <v>960</v>
      </c>
      <c r="AB454" s="124" t="s">
        <v>961</v>
      </c>
      <c r="AC454" s="221" t="s">
        <v>2</v>
      </c>
    </row>
    <row r="455" spans="1:29" s="222" customFormat="1" hidden="1">
      <c r="A455" s="204">
        <v>0</v>
      </c>
      <c r="B455" s="37" t="s">
        <v>15</v>
      </c>
      <c r="C455" s="139" t="s">
        <v>963</v>
      </c>
      <c r="D455" s="183">
        <f t="shared" si="84"/>
        <v>0</v>
      </c>
      <c r="E455" s="184">
        <f t="shared" si="85"/>
        <v>0</v>
      </c>
      <c r="F455" s="210"/>
      <c r="G455" s="39"/>
      <c r="H455" s="206" t="s">
        <v>950</v>
      </c>
      <c r="I455" s="206" t="s">
        <v>951</v>
      </c>
      <c r="J455" s="206" t="s">
        <v>613</v>
      </c>
      <c r="K455" s="206" t="s">
        <v>656</v>
      </c>
      <c r="L455" s="39"/>
      <c r="M455" s="210" t="s">
        <v>44</v>
      </c>
      <c r="N455" s="224">
        <v>139</v>
      </c>
      <c r="O455" s="225"/>
      <c r="P455" s="213">
        <v>25</v>
      </c>
      <c r="Q455" s="214"/>
      <c r="R455" s="215">
        <f t="shared" si="86"/>
        <v>0</v>
      </c>
      <c r="S455" s="109" t="s">
        <v>1189</v>
      </c>
      <c r="T455" s="110">
        <f t="shared" si="88"/>
        <v>0</v>
      </c>
      <c r="U455" s="180">
        <f t="shared" si="87"/>
        <v>0</v>
      </c>
      <c r="V455" s="206"/>
      <c r="W455" s="206"/>
      <c r="X455" s="219"/>
      <c r="Y455" s="123">
        <v>11</v>
      </c>
      <c r="Z455" s="124" t="s">
        <v>951</v>
      </c>
      <c r="AA455" s="124" t="s">
        <v>613</v>
      </c>
      <c r="AB455" s="124" t="s">
        <v>656</v>
      </c>
      <c r="AC455" s="221" t="s">
        <v>2</v>
      </c>
    </row>
    <row r="456" spans="1:29" s="222" customFormat="1" hidden="1">
      <c r="A456" s="204">
        <v>0</v>
      </c>
      <c r="B456" s="139" t="s">
        <v>15</v>
      </c>
      <c r="C456" s="37" t="s">
        <v>964</v>
      </c>
      <c r="D456" s="187">
        <f t="shared" si="84"/>
        <v>0</v>
      </c>
      <c r="E456" s="188">
        <f t="shared" si="85"/>
        <v>0</v>
      </c>
      <c r="F456" s="210"/>
      <c r="G456" s="140"/>
      <c r="H456" s="206" t="s">
        <v>950</v>
      </c>
      <c r="I456" s="206" t="s">
        <v>951</v>
      </c>
      <c r="J456" s="206" t="s">
        <v>965</v>
      </c>
      <c r="K456" s="206" t="s">
        <v>966</v>
      </c>
      <c r="L456" s="140"/>
      <c r="M456" s="210" t="s">
        <v>38</v>
      </c>
      <c r="N456" s="224">
        <v>171</v>
      </c>
      <c r="O456" s="225"/>
      <c r="P456" s="213">
        <v>25</v>
      </c>
      <c r="Q456" s="214"/>
      <c r="R456" s="215">
        <f t="shared" si="86"/>
        <v>0</v>
      </c>
      <c r="S456" s="109" t="s">
        <v>1189</v>
      </c>
      <c r="T456" s="110">
        <f t="shared" si="88"/>
        <v>0</v>
      </c>
      <c r="U456" s="180">
        <f t="shared" si="87"/>
        <v>0</v>
      </c>
      <c r="V456" s="206"/>
      <c r="W456" s="206"/>
      <c r="X456" s="219"/>
      <c r="Y456" s="123">
        <v>11</v>
      </c>
      <c r="Z456" s="124" t="s">
        <v>951</v>
      </c>
      <c r="AA456" s="124" t="s">
        <v>965</v>
      </c>
      <c r="AB456" s="124" t="s">
        <v>966</v>
      </c>
      <c r="AC456" s="221" t="s">
        <v>2</v>
      </c>
    </row>
    <row r="457" spans="1:29" s="222" customFormat="1" hidden="1">
      <c r="A457" s="204">
        <v>0</v>
      </c>
      <c r="B457" s="37" t="s">
        <v>15</v>
      </c>
      <c r="C457" s="139" t="s">
        <v>967</v>
      </c>
      <c r="D457" s="183">
        <f t="shared" si="84"/>
        <v>0</v>
      </c>
      <c r="E457" s="184">
        <f t="shared" si="85"/>
        <v>0</v>
      </c>
      <c r="F457" s="210"/>
      <c r="G457" s="39"/>
      <c r="H457" s="206" t="s">
        <v>950</v>
      </c>
      <c r="I457" s="206" t="s">
        <v>951</v>
      </c>
      <c r="J457" s="206" t="s">
        <v>968</v>
      </c>
      <c r="K457" s="206" t="s">
        <v>958</v>
      </c>
      <c r="L457" s="140"/>
      <c r="M457" s="210" t="s">
        <v>38</v>
      </c>
      <c r="N457" s="224">
        <v>125</v>
      </c>
      <c r="O457" s="225"/>
      <c r="P457" s="213">
        <v>25</v>
      </c>
      <c r="Q457" s="214"/>
      <c r="R457" s="215">
        <f t="shared" si="86"/>
        <v>0</v>
      </c>
      <c r="S457" s="109" t="s">
        <v>1189</v>
      </c>
      <c r="T457" s="110">
        <f t="shared" si="88"/>
        <v>0</v>
      </c>
      <c r="U457" s="180">
        <f t="shared" si="87"/>
        <v>0</v>
      </c>
      <c r="V457" s="206"/>
      <c r="W457" s="206"/>
      <c r="X457" s="219"/>
      <c r="Y457" s="123">
        <v>11</v>
      </c>
      <c r="Z457" s="124" t="s">
        <v>951</v>
      </c>
      <c r="AA457" s="124" t="s">
        <v>968</v>
      </c>
      <c r="AB457" s="124" t="s">
        <v>958</v>
      </c>
      <c r="AC457" s="221" t="s">
        <v>2</v>
      </c>
    </row>
    <row r="458" spans="1:29" s="222" customFormat="1" hidden="1">
      <c r="A458" s="204">
        <v>0</v>
      </c>
      <c r="B458" s="37" t="s">
        <v>15</v>
      </c>
      <c r="C458" s="139" t="s">
        <v>972</v>
      </c>
      <c r="D458" s="183">
        <f t="shared" si="84"/>
        <v>0</v>
      </c>
      <c r="E458" s="184">
        <f t="shared" si="85"/>
        <v>0</v>
      </c>
      <c r="F458" s="210"/>
      <c r="G458" s="39"/>
      <c r="H458" s="206" t="s">
        <v>950</v>
      </c>
      <c r="I458" s="206" t="s">
        <v>951</v>
      </c>
      <c r="J458" s="206" t="s">
        <v>970</v>
      </c>
      <c r="K458" s="206" t="s">
        <v>973</v>
      </c>
      <c r="L458" s="140"/>
      <c r="M458" s="210" t="s">
        <v>38</v>
      </c>
      <c r="N458" s="224">
        <v>160</v>
      </c>
      <c r="O458" s="225"/>
      <c r="P458" s="213">
        <v>25</v>
      </c>
      <c r="Q458" s="214"/>
      <c r="R458" s="215">
        <f t="shared" si="86"/>
        <v>0</v>
      </c>
      <c r="S458" s="109" t="s">
        <v>1189</v>
      </c>
      <c r="T458" s="110">
        <f t="shared" si="88"/>
        <v>0</v>
      </c>
      <c r="U458" s="180">
        <f t="shared" si="87"/>
        <v>0</v>
      </c>
      <c r="V458" s="206"/>
      <c r="W458" s="206"/>
      <c r="X458" s="219"/>
      <c r="Y458" s="123">
        <v>11</v>
      </c>
      <c r="Z458" s="124" t="s">
        <v>951</v>
      </c>
      <c r="AA458" s="124" t="s">
        <v>970</v>
      </c>
      <c r="AB458" s="124" t="s">
        <v>973</v>
      </c>
      <c r="AC458" s="221" t="s">
        <v>2</v>
      </c>
    </row>
    <row r="459" spans="1:29" s="222" customFormat="1" hidden="1">
      <c r="A459" s="204">
        <v>0</v>
      </c>
      <c r="B459" s="37" t="s">
        <v>15</v>
      </c>
      <c r="C459" s="139" t="s">
        <v>977</v>
      </c>
      <c r="D459" s="183">
        <f t="shared" si="84"/>
        <v>0</v>
      </c>
      <c r="E459" s="184">
        <f t="shared" si="85"/>
        <v>0</v>
      </c>
      <c r="F459" s="210"/>
      <c r="G459" s="39"/>
      <c r="H459" s="206" t="s">
        <v>978</v>
      </c>
      <c r="I459" s="206" t="s">
        <v>979</v>
      </c>
      <c r="J459" s="206" t="s">
        <v>980</v>
      </c>
      <c r="K459" s="206" t="s">
        <v>981</v>
      </c>
      <c r="L459" s="140"/>
      <c r="M459" s="210" t="s">
        <v>38</v>
      </c>
      <c r="N459" s="224">
        <v>141</v>
      </c>
      <c r="O459" s="225"/>
      <c r="P459" s="213">
        <v>25</v>
      </c>
      <c r="Q459" s="214"/>
      <c r="R459" s="215">
        <f t="shared" si="86"/>
        <v>0</v>
      </c>
      <c r="S459" s="109" t="s">
        <v>1189</v>
      </c>
      <c r="T459" s="110">
        <f t="shared" si="88"/>
        <v>0</v>
      </c>
      <c r="U459" s="180">
        <f t="shared" si="87"/>
        <v>0</v>
      </c>
      <c r="V459" s="206"/>
      <c r="W459" s="206"/>
      <c r="X459" s="219"/>
      <c r="Y459" s="123">
        <v>11</v>
      </c>
      <c r="Z459" s="124" t="s">
        <v>979</v>
      </c>
      <c r="AA459" s="124" t="s">
        <v>980</v>
      </c>
      <c r="AB459" s="124" t="s">
        <v>981</v>
      </c>
      <c r="AC459" s="221" t="s">
        <v>2</v>
      </c>
    </row>
    <row r="460" spans="1:29" s="222" customFormat="1" hidden="1">
      <c r="A460" s="204">
        <v>0</v>
      </c>
      <c r="B460" s="37" t="s">
        <v>15</v>
      </c>
      <c r="C460" s="139" t="s">
        <v>982</v>
      </c>
      <c r="D460" s="183">
        <f t="shared" si="84"/>
        <v>0</v>
      </c>
      <c r="E460" s="184">
        <f t="shared" si="85"/>
        <v>0</v>
      </c>
      <c r="F460" s="210"/>
      <c r="G460" s="39"/>
      <c r="H460" s="206" t="s">
        <v>978</v>
      </c>
      <c r="I460" s="206" t="s">
        <v>979</v>
      </c>
      <c r="J460" s="206" t="s">
        <v>980</v>
      </c>
      <c r="K460" s="206" t="s">
        <v>934</v>
      </c>
      <c r="L460" s="140"/>
      <c r="M460" s="210" t="s">
        <v>38</v>
      </c>
      <c r="N460" s="224">
        <v>160</v>
      </c>
      <c r="O460" s="225"/>
      <c r="P460" s="213">
        <v>25</v>
      </c>
      <c r="Q460" s="214"/>
      <c r="R460" s="215">
        <f t="shared" si="86"/>
        <v>0</v>
      </c>
      <c r="S460" s="109" t="s">
        <v>1189</v>
      </c>
      <c r="T460" s="110">
        <f t="shared" si="88"/>
        <v>0</v>
      </c>
      <c r="U460" s="180">
        <f t="shared" si="87"/>
        <v>0</v>
      </c>
      <c r="V460" s="206"/>
      <c r="W460" s="206"/>
      <c r="X460" s="219"/>
      <c r="Y460" s="123">
        <v>11</v>
      </c>
      <c r="Z460" s="124" t="s">
        <v>979</v>
      </c>
      <c r="AA460" s="124" t="s">
        <v>980</v>
      </c>
      <c r="AB460" s="124" t="s">
        <v>934</v>
      </c>
      <c r="AC460" s="221" t="s">
        <v>2</v>
      </c>
    </row>
    <row r="461" spans="1:29" s="222" customFormat="1" hidden="1">
      <c r="A461" s="204">
        <v>0</v>
      </c>
      <c r="B461" s="37" t="s">
        <v>15</v>
      </c>
      <c r="C461" s="139" t="s">
        <v>983</v>
      </c>
      <c r="D461" s="183">
        <f t="shared" si="84"/>
        <v>0</v>
      </c>
      <c r="E461" s="184">
        <f t="shared" si="85"/>
        <v>0</v>
      </c>
      <c r="F461" s="210"/>
      <c r="G461" s="39"/>
      <c r="H461" s="206" t="s">
        <v>978</v>
      </c>
      <c r="I461" s="206" t="s">
        <v>979</v>
      </c>
      <c r="J461" s="206" t="s">
        <v>984</v>
      </c>
      <c r="K461" s="206" t="s">
        <v>958</v>
      </c>
      <c r="L461" s="140"/>
      <c r="M461" s="210" t="s">
        <v>38</v>
      </c>
      <c r="N461" s="224">
        <v>125</v>
      </c>
      <c r="O461" s="225"/>
      <c r="P461" s="213">
        <v>25</v>
      </c>
      <c r="Q461" s="214"/>
      <c r="R461" s="215">
        <f t="shared" si="86"/>
        <v>0</v>
      </c>
      <c r="S461" s="109" t="s">
        <v>1189</v>
      </c>
      <c r="T461" s="110">
        <f t="shared" si="88"/>
        <v>0</v>
      </c>
      <c r="U461" s="180">
        <f t="shared" si="87"/>
        <v>0</v>
      </c>
      <c r="V461" s="206"/>
      <c r="W461" s="206"/>
      <c r="X461" s="219"/>
      <c r="Y461" s="123">
        <v>11</v>
      </c>
      <c r="Z461" s="124" t="s">
        <v>979</v>
      </c>
      <c r="AA461" s="124" t="s">
        <v>984</v>
      </c>
      <c r="AB461" s="124" t="s">
        <v>958</v>
      </c>
      <c r="AC461" s="221" t="s">
        <v>2</v>
      </c>
    </row>
    <row r="462" spans="1:29" s="222" customFormat="1" hidden="1">
      <c r="A462" s="204">
        <v>0</v>
      </c>
      <c r="B462" s="37" t="s">
        <v>15</v>
      </c>
      <c r="C462" s="139" t="s">
        <v>985</v>
      </c>
      <c r="D462" s="183">
        <f t="shared" si="84"/>
        <v>0</v>
      </c>
      <c r="E462" s="184">
        <f t="shared" si="85"/>
        <v>0</v>
      </c>
      <c r="F462" s="210"/>
      <c r="G462" s="39"/>
      <c r="H462" s="206" t="s">
        <v>978</v>
      </c>
      <c r="I462" s="206" t="s">
        <v>979</v>
      </c>
      <c r="J462" s="206" t="s">
        <v>984</v>
      </c>
      <c r="K462" s="206" t="s">
        <v>934</v>
      </c>
      <c r="L462" s="140"/>
      <c r="M462" s="210" t="s">
        <v>38</v>
      </c>
      <c r="N462" s="224">
        <v>160</v>
      </c>
      <c r="O462" s="225"/>
      <c r="P462" s="213">
        <v>25</v>
      </c>
      <c r="Q462" s="214"/>
      <c r="R462" s="215">
        <f t="shared" si="86"/>
        <v>0</v>
      </c>
      <c r="S462" s="109" t="s">
        <v>1189</v>
      </c>
      <c r="T462" s="110">
        <f t="shared" si="88"/>
        <v>0</v>
      </c>
      <c r="U462" s="180">
        <f t="shared" si="87"/>
        <v>0</v>
      </c>
      <c r="V462" s="206"/>
      <c r="W462" s="206"/>
      <c r="X462" s="219"/>
      <c r="Y462" s="123">
        <v>11</v>
      </c>
      <c r="Z462" s="124" t="s">
        <v>979</v>
      </c>
      <c r="AA462" s="124" t="s">
        <v>984</v>
      </c>
      <c r="AB462" s="124" t="s">
        <v>934</v>
      </c>
      <c r="AC462" s="221" t="s">
        <v>2</v>
      </c>
    </row>
    <row r="463" spans="1:29" s="222" customFormat="1" hidden="1">
      <c r="A463" s="204">
        <v>0</v>
      </c>
      <c r="B463" s="139" t="s">
        <v>15</v>
      </c>
      <c r="C463" s="139" t="s">
        <v>991</v>
      </c>
      <c r="D463" s="183">
        <f t="shared" si="84"/>
        <v>0</v>
      </c>
      <c r="E463" s="184">
        <f t="shared" si="85"/>
        <v>0</v>
      </c>
      <c r="F463" s="210"/>
      <c r="G463" s="140"/>
      <c r="H463" s="206" t="s">
        <v>987</v>
      </c>
      <c r="I463" s="206" t="s">
        <v>988</v>
      </c>
      <c r="J463" s="206" t="s">
        <v>989</v>
      </c>
      <c r="K463" s="206" t="s">
        <v>934</v>
      </c>
      <c r="L463" s="140"/>
      <c r="M463" s="210" t="s">
        <v>38</v>
      </c>
      <c r="N463" s="224">
        <v>160</v>
      </c>
      <c r="O463" s="225"/>
      <c r="P463" s="213">
        <v>25</v>
      </c>
      <c r="Q463" s="214"/>
      <c r="R463" s="215">
        <f t="shared" si="86"/>
        <v>0</v>
      </c>
      <c r="S463" s="109" t="s">
        <v>1189</v>
      </c>
      <c r="T463" s="110">
        <f t="shared" si="88"/>
        <v>0</v>
      </c>
      <c r="U463" s="185">
        <f t="shared" si="87"/>
        <v>0</v>
      </c>
      <c r="V463" s="206"/>
      <c r="W463" s="206"/>
      <c r="X463" s="219"/>
      <c r="Y463" s="123">
        <v>11</v>
      </c>
      <c r="Z463" s="124" t="s">
        <v>988</v>
      </c>
      <c r="AA463" s="124" t="s">
        <v>989</v>
      </c>
      <c r="AB463" s="124" t="s">
        <v>934</v>
      </c>
      <c r="AC463" s="221" t="s">
        <v>2</v>
      </c>
    </row>
    <row r="464" spans="1:29">
      <c r="A464" s="3">
        <v>75</v>
      </c>
      <c r="B464" s="37" t="s">
        <v>15</v>
      </c>
      <c r="C464" s="37" t="s">
        <v>992</v>
      </c>
      <c r="D464" s="178">
        <f t="shared" si="84"/>
        <v>0</v>
      </c>
      <c r="E464" s="179">
        <f t="shared" si="85"/>
        <v>0</v>
      </c>
      <c r="F464" s="39"/>
      <c r="G464" s="39"/>
      <c r="H464" s="37" t="s">
        <v>993</v>
      </c>
      <c r="I464" s="37" t="s">
        <v>994</v>
      </c>
      <c r="J464" s="37" t="s">
        <v>613</v>
      </c>
      <c r="K464" s="37" t="s">
        <v>623</v>
      </c>
      <c r="L464" s="39"/>
      <c r="M464" s="39" t="s">
        <v>44</v>
      </c>
      <c r="N464" s="101">
        <v>199</v>
      </c>
      <c r="O464" s="143"/>
      <c r="P464" s="40">
        <v>25</v>
      </c>
      <c r="Q464" s="41"/>
      <c r="R464" s="180">
        <f t="shared" si="86"/>
        <v>0</v>
      </c>
      <c r="S464" s="109" t="s">
        <v>1189</v>
      </c>
      <c r="T464" s="110">
        <f t="shared" si="88"/>
        <v>0</v>
      </c>
      <c r="U464" s="180">
        <f t="shared" si="87"/>
        <v>0</v>
      </c>
      <c r="V464" s="37"/>
      <c r="W464" s="37"/>
      <c r="X464" s="108"/>
      <c r="Y464" s="123">
        <v>11</v>
      </c>
      <c r="Z464" s="124" t="s">
        <v>994</v>
      </c>
      <c r="AA464" s="124" t="s">
        <v>613</v>
      </c>
      <c r="AB464" s="124" t="s">
        <v>623</v>
      </c>
      <c r="AC464" s="124" t="s">
        <v>2</v>
      </c>
    </row>
    <row r="465" spans="1:31">
      <c r="A465" s="3">
        <v>75</v>
      </c>
      <c r="B465" s="37" t="s">
        <v>15</v>
      </c>
      <c r="C465" s="37" t="s">
        <v>1000</v>
      </c>
      <c r="D465" s="178">
        <f t="shared" si="84"/>
        <v>0</v>
      </c>
      <c r="E465" s="179">
        <f t="shared" si="85"/>
        <v>0</v>
      </c>
      <c r="F465" s="39"/>
      <c r="G465" s="39"/>
      <c r="H465" s="37" t="s">
        <v>1001</v>
      </c>
      <c r="I465" s="37" t="s">
        <v>1002</v>
      </c>
      <c r="J465" s="37" t="s">
        <v>613</v>
      </c>
      <c r="K465" s="37" t="s">
        <v>795</v>
      </c>
      <c r="L465" s="39"/>
      <c r="M465" s="39" t="s">
        <v>44</v>
      </c>
      <c r="N465" s="101">
        <v>157</v>
      </c>
      <c r="O465" s="143"/>
      <c r="P465" s="40">
        <v>25</v>
      </c>
      <c r="Q465" s="41"/>
      <c r="R465" s="180">
        <f t="shared" si="86"/>
        <v>0</v>
      </c>
      <c r="S465" s="109" t="s">
        <v>1189</v>
      </c>
      <c r="T465" s="110">
        <f t="shared" si="88"/>
        <v>0</v>
      </c>
      <c r="U465" s="180">
        <f t="shared" si="87"/>
        <v>0</v>
      </c>
      <c r="V465" s="37"/>
      <c r="W465" s="37"/>
      <c r="X465" s="108"/>
      <c r="Y465" s="123">
        <v>11</v>
      </c>
      <c r="Z465" s="124" t="s">
        <v>1002</v>
      </c>
      <c r="AA465" s="124" t="s">
        <v>613</v>
      </c>
      <c r="AB465" s="124" t="s">
        <v>795</v>
      </c>
      <c r="AC465" s="124" t="s">
        <v>2</v>
      </c>
    </row>
    <row r="466" spans="1:31">
      <c r="A466" s="193" t="s">
        <v>37</v>
      </c>
      <c r="F466" s="43"/>
      <c r="G466" s="43"/>
      <c r="L466" s="3"/>
      <c r="M466" s="3"/>
      <c r="N466" s="102"/>
      <c r="O466" s="102"/>
      <c r="R466" s="104"/>
      <c r="S466" s="104"/>
      <c r="T466" s="104"/>
      <c r="U466" s="104"/>
      <c r="Y466" s="120">
        <v>12</v>
      </c>
      <c r="AC466" s="124" t="s">
        <v>2</v>
      </c>
    </row>
    <row r="467" spans="1:31">
      <c r="A467" s="193" t="s">
        <v>37</v>
      </c>
      <c r="F467" s="43"/>
      <c r="G467" s="43"/>
      <c r="L467" s="3"/>
      <c r="M467" s="3"/>
      <c r="N467" s="102"/>
      <c r="O467" s="102"/>
      <c r="R467" s="104"/>
      <c r="S467" s="104"/>
      <c r="T467" s="104"/>
      <c r="U467" s="104"/>
      <c r="Y467" s="120">
        <v>12</v>
      </c>
      <c r="AC467" s="124" t="s">
        <v>2</v>
      </c>
    </row>
    <row r="468" spans="1:31" s="1" customFormat="1" ht="23.6" customHeight="1">
      <c r="A468" s="165" t="s">
        <v>37</v>
      </c>
      <c r="B468" s="29"/>
      <c r="C468" s="29"/>
      <c r="D468" s="29"/>
      <c r="E468" s="29"/>
      <c r="F468" s="162" t="s">
        <v>1251</v>
      </c>
      <c r="G468" s="163"/>
      <c r="H468" s="163"/>
      <c r="I468" s="164"/>
      <c r="J468" s="164"/>
      <c r="K468" s="164"/>
      <c r="L468" s="164"/>
      <c r="M468" s="164"/>
      <c r="N468" s="164"/>
      <c r="O468" s="164"/>
      <c r="P468" s="164"/>
      <c r="Q468" s="164"/>
      <c r="R468" s="164"/>
      <c r="S468" s="164"/>
      <c r="T468" s="164"/>
      <c r="U468" s="164"/>
      <c r="V468" s="164"/>
      <c r="W468" s="160"/>
      <c r="X468" s="161"/>
      <c r="Y468" s="129">
        <v>1</v>
      </c>
      <c r="Z468" s="130"/>
      <c r="AA468" s="130"/>
      <c r="AB468" s="130"/>
      <c r="AC468" s="192"/>
      <c r="AD468" s="192"/>
      <c r="AE468" s="192"/>
    </row>
    <row r="469" spans="1:31" s="238" customFormat="1" ht="13.3" hidden="1" customHeight="1">
      <c r="A469" s="229">
        <v>0</v>
      </c>
      <c r="B469" s="152"/>
      <c r="C469" s="201"/>
      <c r="D469" s="201"/>
      <c r="E469" s="201"/>
      <c r="F469" s="230"/>
      <c r="G469" s="154"/>
      <c r="H469" s="231"/>
      <c r="I469" s="231"/>
      <c r="J469" s="231"/>
      <c r="K469" s="231"/>
      <c r="L469" s="155"/>
      <c r="M469" s="232"/>
      <c r="N469" s="233"/>
      <c r="O469" s="243"/>
      <c r="P469" s="235"/>
      <c r="Q469" s="244"/>
      <c r="R469" s="237"/>
      <c r="S469" s="149"/>
      <c r="T469" s="150"/>
      <c r="U469" s="150"/>
      <c r="V469" s="231"/>
      <c r="W469" s="231"/>
      <c r="X469" s="231"/>
      <c r="Y469" s="151"/>
      <c r="Z469" s="124"/>
      <c r="AA469" s="124"/>
      <c r="AB469" s="124"/>
      <c r="AC469" s="221"/>
    </row>
    <row r="470" spans="1:31" s="222" customFormat="1" hidden="1">
      <c r="A470" s="204">
        <v>0</v>
      </c>
      <c r="B470" s="37" t="s">
        <v>16</v>
      </c>
      <c r="C470" s="139" t="s">
        <v>1038</v>
      </c>
      <c r="D470" s="183">
        <f t="shared" ref="D470:D478" si="89">Q470</f>
        <v>0</v>
      </c>
      <c r="E470" s="184">
        <f t="shared" ref="E470:E478" si="90">R470</f>
        <v>0</v>
      </c>
      <c r="F470" s="210"/>
      <c r="G470" s="39"/>
      <c r="H470" s="208" t="s">
        <v>46</v>
      </c>
      <c r="I470" s="209" t="s">
        <v>47</v>
      </c>
      <c r="J470" s="209" t="s">
        <v>203</v>
      </c>
      <c r="K470" s="209" t="s">
        <v>1005</v>
      </c>
      <c r="L470" s="140"/>
      <c r="M470" s="216" t="s">
        <v>38</v>
      </c>
      <c r="N470" s="217">
        <v>49</v>
      </c>
      <c r="O470" s="226">
        <v>45</v>
      </c>
      <c r="P470" s="227">
        <v>25</v>
      </c>
      <c r="Q470" s="228"/>
      <c r="R470" s="215">
        <f t="shared" ref="R470:R478" si="91">IF(O470&lt;&gt;"",Q470*O470,N470*Q470)</f>
        <v>0</v>
      </c>
      <c r="S470" s="109" t="s">
        <v>1189</v>
      </c>
      <c r="T470" s="110">
        <f>Q470/250</f>
        <v>0</v>
      </c>
      <c r="U470" s="180">
        <f t="shared" ref="U470:U478" si="92">IF(SUM($R$21:$R$5051)&gt;=100000,IF(O470&lt;&gt;"",R470,R470*0.95),R470)</f>
        <v>0</v>
      </c>
      <c r="V470" s="208"/>
      <c r="W470" s="208"/>
      <c r="X470" s="220"/>
      <c r="Y470" s="123">
        <v>14</v>
      </c>
      <c r="Z470" s="124" t="s">
        <v>47</v>
      </c>
      <c r="AA470" s="124" t="s">
        <v>203</v>
      </c>
      <c r="AB470" s="124" t="s">
        <v>1005</v>
      </c>
      <c r="AC470" s="221" t="s">
        <v>2</v>
      </c>
    </row>
    <row r="471" spans="1:31" s="222" customFormat="1" hidden="1">
      <c r="A471" s="204">
        <v>0</v>
      </c>
      <c r="B471" s="37" t="s">
        <v>16</v>
      </c>
      <c r="C471" s="139" t="s">
        <v>1039</v>
      </c>
      <c r="D471" s="183">
        <f t="shared" si="89"/>
        <v>0</v>
      </c>
      <c r="E471" s="184">
        <f t="shared" si="90"/>
        <v>0</v>
      </c>
      <c r="F471" s="210"/>
      <c r="G471" s="39"/>
      <c r="H471" s="208" t="s">
        <v>46</v>
      </c>
      <c r="I471" s="209" t="s">
        <v>47</v>
      </c>
      <c r="J471" s="209" t="s">
        <v>203</v>
      </c>
      <c r="K471" s="209" t="s">
        <v>1007</v>
      </c>
      <c r="L471" s="140"/>
      <c r="M471" s="216" t="s">
        <v>38</v>
      </c>
      <c r="N471" s="217">
        <v>89</v>
      </c>
      <c r="O471" s="226">
        <v>83</v>
      </c>
      <c r="P471" s="218">
        <v>25</v>
      </c>
      <c r="Q471" s="214"/>
      <c r="R471" s="215">
        <f t="shared" si="91"/>
        <v>0</v>
      </c>
      <c r="S471" s="109" t="s">
        <v>1189</v>
      </c>
      <c r="T471" s="110">
        <f t="shared" ref="T471:T478" si="93">Q471/250</f>
        <v>0</v>
      </c>
      <c r="U471" s="180">
        <f t="shared" si="92"/>
        <v>0</v>
      </c>
      <c r="V471" s="208"/>
      <c r="W471" s="208"/>
      <c r="X471" s="220"/>
      <c r="Y471" s="123">
        <v>14</v>
      </c>
      <c r="Z471" s="124" t="s">
        <v>47</v>
      </c>
      <c r="AA471" s="124" t="s">
        <v>203</v>
      </c>
      <c r="AB471" s="124" t="s">
        <v>1007</v>
      </c>
      <c r="AC471" s="221" t="s">
        <v>2</v>
      </c>
    </row>
    <row r="472" spans="1:31" s="222" customFormat="1" hidden="1">
      <c r="A472" s="204">
        <v>0</v>
      </c>
      <c r="B472" s="37" t="s">
        <v>16</v>
      </c>
      <c r="C472" s="139" t="s">
        <v>199</v>
      </c>
      <c r="D472" s="183">
        <f t="shared" si="89"/>
        <v>0</v>
      </c>
      <c r="E472" s="184">
        <f t="shared" si="90"/>
        <v>0</v>
      </c>
      <c r="F472" s="210"/>
      <c r="G472" s="39"/>
      <c r="H472" s="208" t="s">
        <v>46</v>
      </c>
      <c r="I472" s="209" t="s">
        <v>47</v>
      </c>
      <c r="J472" s="209" t="s">
        <v>203</v>
      </c>
      <c r="K472" s="209" t="s">
        <v>1045</v>
      </c>
      <c r="L472" s="140"/>
      <c r="M472" s="216" t="s">
        <v>38</v>
      </c>
      <c r="N472" s="217">
        <v>123</v>
      </c>
      <c r="O472" s="226">
        <v>113</v>
      </c>
      <c r="P472" s="218">
        <v>25</v>
      </c>
      <c r="Q472" s="214"/>
      <c r="R472" s="215">
        <f t="shared" si="91"/>
        <v>0</v>
      </c>
      <c r="S472" s="109" t="s">
        <v>1189</v>
      </c>
      <c r="T472" s="110">
        <f t="shared" si="93"/>
        <v>0</v>
      </c>
      <c r="U472" s="180">
        <f t="shared" si="92"/>
        <v>0</v>
      </c>
      <c r="V472" s="208"/>
      <c r="W472" s="208"/>
      <c r="X472" s="220"/>
      <c r="Y472" s="123">
        <v>14</v>
      </c>
      <c r="Z472" s="124" t="s">
        <v>47</v>
      </c>
      <c r="AA472" s="124" t="s">
        <v>203</v>
      </c>
      <c r="AB472" s="124" t="s">
        <v>1045</v>
      </c>
      <c r="AC472" s="221" t="s">
        <v>2</v>
      </c>
    </row>
    <row r="473" spans="1:31" s="222" customFormat="1" hidden="1">
      <c r="A473" s="204">
        <v>0</v>
      </c>
      <c r="B473" s="37" t="s">
        <v>16</v>
      </c>
      <c r="C473" s="139" t="s">
        <v>1073</v>
      </c>
      <c r="D473" s="183">
        <f t="shared" si="89"/>
        <v>0</v>
      </c>
      <c r="E473" s="184">
        <f t="shared" si="90"/>
        <v>0</v>
      </c>
      <c r="F473" s="210"/>
      <c r="G473" s="39"/>
      <c r="H473" s="208" t="s">
        <v>771</v>
      </c>
      <c r="I473" s="209" t="s">
        <v>772</v>
      </c>
      <c r="J473" s="209" t="s">
        <v>782</v>
      </c>
      <c r="K473" s="209" t="s">
        <v>1007</v>
      </c>
      <c r="L473" s="140"/>
      <c r="M473" s="216" t="s">
        <v>38</v>
      </c>
      <c r="N473" s="217">
        <v>63</v>
      </c>
      <c r="O473" s="226">
        <v>57</v>
      </c>
      <c r="P473" s="218">
        <v>25</v>
      </c>
      <c r="Q473" s="214"/>
      <c r="R473" s="215">
        <f t="shared" si="91"/>
        <v>0</v>
      </c>
      <c r="S473" s="109" t="s">
        <v>1189</v>
      </c>
      <c r="T473" s="110">
        <f t="shared" si="93"/>
        <v>0</v>
      </c>
      <c r="U473" s="180">
        <f t="shared" si="92"/>
        <v>0</v>
      </c>
      <c r="V473" s="208"/>
      <c r="W473" s="208"/>
      <c r="X473" s="220"/>
      <c r="Y473" s="123">
        <v>14</v>
      </c>
      <c r="Z473" s="124" t="s">
        <v>772</v>
      </c>
      <c r="AA473" s="124" t="s">
        <v>782</v>
      </c>
      <c r="AB473" s="124" t="s">
        <v>1007</v>
      </c>
      <c r="AC473" s="221" t="s">
        <v>2</v>
      </c>
    </row>
    <row r="474" spans="1:31" s="222" customFormat="1" hidden="1">
      <c r="A474" s="204">
        <v>0</v>
      </c>
      <c r="B474" s="37" t="s">
        <v>16</v>
      </c>
      <c r="C474" s="139" t="s">
        <v>1074</v>
      </c>
      <c r="D474" s="183">
        <f t="shared" si="89"/>
        <v>0</v>
      </c>
      <c r="E474" s="184">
        <f t="shared" si="90"/>
        <v>0</v>
      </c>
      <c r="F474" s="210"/>
      <c r="G474" s="39"/>
      <c r="H474" s="206" t="s">
        <v>771</v>
      </c>
      <c r="I474" s="207" t="s">
        <v>772</v>
      </c>
      <c r="J474" s="209" t="s">
        <v>782</v>
      </c>
      <c r="K474" s="207" t="s">
        <v>1045</v>
      </c>
      <c r="L474" s="140"/>
      <c r="M474" s="210" t="s">
        <v>38</v>
      </c>
      <c r="N474" s="217">
        <v>79</v>
      </c>
      <c r="O474" s="226">
        <v>73</v>
      </c>
      <c r="P474" s="213">
        <v>25</v>
      </c>
      <c r="Q474" s="214"/>
      <c r="R474" s="215">
        <f t="shared" si="91"/>
        <v>0</v>
      </c>
      <c r="S474" s="109" t="s">
        <v>1189</v>
      </c>
      <c r="T474" s="110">
        <f t="shared" si="93"/>
        <v>0</v>
      </c>
      <c r="U474" s="180">
        <f t="shared" si="92"/>
        <v>0</v>
      </c>
      <c r="V474" s="206"/>
      <c r="W474" s="206"/>
      <c r="X474" s="219"/>
      <c r="Y474" s="123">
        <v>14</v>
      </c>
      <c r="Z474" s="124" t="s">
        <v>772</v>
      </c>
      <c r="AA474" s="124" t="s">
        <v>782</v>
      </c>
      <c r="AB474" s="124" t="s">
        <v>1045</v>
      </c>
      <c r="AC474" s="221" t="s">
        <v>2</v>
      </c>
    </row>
    <row r="475" spans="1:31" s="222" customFormat="1" hidden="1">
      <c r="A475" s="204">
        <v>0</v>
      </c>
      <c r="B475" s="37" t="s">
        <v>16</v>
      </c>
      <c r="C475" s="139" t="s">
        <v>1079</v>
      </c>
      <c r="D475" s="183">
        <f t="shared" si="89"/>
        <v>0</v>
      </c>
      <c r="E475" s="184">
        <f t="shared" si="90"/>
        <v>0</v>
      </c>
      <c r="F475" s="210"/>
      <c r="G475" s="39"/>
      <c r="H475" s="206" t="s">
        <v>771</v>
      </c>
      <c r="I475" s="207" t="s">
        <v>772</v>
      </c>
      <c r="J475" s="207" t="s">
        <v>789</v>
      </c>
      <c r="K475" s="207" t="s">
        <v>1007</v>
      </c>
      <c r="L475" s="140"/>
      <c r="M475" s="210" t="s">
        <v>38</v>
      </c>
      <c r="N475" s="217">
        <v>63</v>
      </c>
      <c r="O475" s="226">
        <v>57</v>
      </c>
      <c r="P475" s="213">
        <v>25</v>
      </c>
      <c r="Q475" s="214"/>
      <c r="R475" s="215">
        <f t="shared" si="91"/>
        <v>0</v>
      </c>
      <c r="S475" s="109" t="s">
        <v>1189</v>
      </c>
      <c r="T475" s="110">
        <f t="shared" si="93"/>
        <v>0</v>
      </c>
      <c r="U475" s="180">
        <f t="shared" si="92"/>
        <v>0</v>
      </c>
      <c r="V475" s="206"/>
      <c r="W475" s="206"/>
      <c r="X475" s="219"/>
      <c r="Y475" s="123">
        <v>14</v>
      </c>
      <c r="Z475" s="124" t="s">
        <v>772</v>
      </c>
      <c r="AA475" s="124" t="s">
        <v>789</v>
      </c>
      <c r="AB475" s="124" t="s">
        <v>1007</v>
      </c>
      <c r="AC475" s="221" t="s">
        <v>2</v>
      </c>
    </row>
    <row r="476" spans="1:31" s="222" customFormat="1" hidden="1">
      <c r="A476" s="204">
        <v>0</v>
      </c>
      <c r="B476" s="37" t="s">
        <v>16</v>
      </c>
      <c r="C476" s="37" t="s">
        <v>1084</v>
      </c>
      <c r="D476" s="178">
        <f t="shared" si="89"/>
        <v>0</v>
      </c>
      <c r="E476" s="179">
        <f t="shared" si="90"/>
        <v>0</v>
      </c>
      <c r="F476" s="210"/>
      <c r="G476" s="39"/>
      <c r="H476" s="206" t="s">
        <v>878</v>
      </c>
      <c r="I476" s="207" t="s">
        <v>879</v>
      </c>
      <c r="J476" s="207" t="s">
        <v>904</v>
      </c>
      <c r="K476" s="207" t="s">
        <v>1005</v>
      </c>
      <c r="L476" s="39"/>
      <c r="M476" s="210" t="s">
        <v>38</v>
      </c>
      <c r="N476" s="217">
        <v>30</v>
      </c>
      <c r="O476" s="226">
        <v>27</v>
      </c>
      <c r="P476" s="213">
        <v>25</v>
      </c>
      <c r="Q476" s="214"/>
      <c r="R476" s="215">
        <f t="shared" si="91"/>
        <v>0</v>
      </c>
      <c r="S476" s="109" t="s">
        <v>1189</v>
      </c>
      <c r="T476" s="110">
        <f t="shared" si="93"/>
        <v>0</v>
      </c>
      <c r="U476" s="180">
        <f t="shared" si="92"/>
        <v>0</v>
      </c>
      <c r="V476" s="206"/>
      <c r="W476" s="206"/>
      <c r="X476" s="219"/>
      <c r="Y476" s="123">
        <v>14</v>
      </c>
      <c r="Z476" s="124" t="s">
        <v>879</v>
      </c>
      <c r="AA476" s="124" t="s">
        <v>904</v>
      </c>
      <c r="AB476" s="124" t="s">
        <v>1005</v>
      </c>
      <c r="AC476" s="221" t="s">
        <v>2</v>
      </c>
    </row>
    <row r="477" spans="1:31" s="222" customFormat="1" hidden="1">
      <c r="A477" s="204">
        <v>0</v>
      </c>
      <c r="B477" s="37" t="s">
        <v>16</v>
      </c>
      <c r="C477" s="37" t="s">
        <v>1085</v>
      </c>
      <c r="D477" s="187">
        <f t="shared" si="89"/>
        <v>0</v>
      </c>
      <c r="E477" s="188">
        <f t="shared" si="90"/>
        <v>0</v>
      </c>
      <c r="F477" s="210"/>
      <c r="G477" s="39"/>
      <c r="H477" s="208" t="s">
        <v>878</v>
      </c>
      <c r="I477" s="209" t="s">
        <v>879</v>
      </c>
      <c r="J477" s="209" t="s">
        <v>904</v>
      </c>
      <c r="K477" s="209" t="s">
        <v>1007</v>
      </c>
      <c r="L477" s="140"/>
      <c r="M477" s="216" t="s">
        <v>38</v>
      </c>
      <c r="N477" s="217">
        <v>63</v>
      </c>
      <c r="O477" s="226">
        <v>57</v>
      </c>
      <c r="P477" s="218">
        <v>25</v>
      </c>
      <c r="Q477" s="214"/>
      <c r="R477" s="215">
        <f t="shared" si="91"/>
        <v>0</v>
      </c>
      <c r="S477" s="109" t="s">
        <v>1189</v>
      </c>
      <c r="T477" s="110">
        <f t="shared" si="93"/>
        <v>0</v>
      </c>
      <c r="U477" s="180">
        <f t="shared" si="92"/>
        <v>0</v>
      </c>
      <c r="V477" s="208"/>
      <c r="W477" s="208"/>
      <c r="X477" s="220"/>
      <c r="Y477" s="123">
        <v>14</v>
      </c>
      <c r="Z477" s="124" t="s">
        <v>879</v>
      </c>
      <c r="AA477" s="124" t="s">
        <v>904</v>
      </c>
      <c r="AB477" s="124" t="s">
        <v>1007</v>
      </c>
      <c r="AC477" s="221" t="s">
        <v>2</v>
      </c>
    </row>
    <row r="478" spans="1:31" s="222" customFormat="1" hidden="1">
      <c r="A478" s="204">
        <v>0</v>
      </c>
      <c r="B478" s="139" t="s">
        <v>16</v>
      </c>
      <c r="C478" s="139" t="s">
        <v>1003</v>
      </c>
      <c r="D478" s="183">
        <f t="shared" si="89"/>
        <v>0</v>
      </c>
      <c r="E478" s="184">
        <f t="shared" si="90"/>
        <v>0</v>
      </c>
      <c r="F478" s="210"/>
      <c r="G478" s="140"/>
      <c r="H478" s="206" t="s">
        <v>46</v>
      </c>
      <c r="I478" s="206" t="s">
        <v>47</v>
      </c>
      <c r="J478" s="206" t="s">
        <v>1004</v>
      </c>
      <c r="K478" s="206" t="s">
        <v>1005</v>
      </c>
      <c r="L478" s="140"/>
      <c r="M478" s="210" t="s">
        <v>38</v>
      </c>
      <c r="N478" s="224">
        <v>57</v>
      </c>
      <c r="O478" s="224"/>
      <c r="P478" s="213">
        <v>25</v>
      </c>
      <c r="Q478" s="228"/>
      <c r="R478" s="215">
        <f t="shared" si="91"/>
        <v>0</v>
      </c>
      <c r="S478" s="109" t="s">
        <v>1189</v>
      </c>
      <c r="T478" s="110">
        <f t="shared" si="93"/>
        <v>0</v>
      </c>
      <c r="U478" s="185">
        <f t="shared" si="92"/>
        <v>0</v>
      </c>
      <c r="V478" s="206"/>
      <c r="W478" s="206"/>
      <c r="X478" s="219"/>
      <c r="Y478" s="123">
        <v>14</v>
      </c>
      <c r="Z478" s="124" t="s">
        <v>47</v>
      </c>
      <c r="AA478" s="124" t="s">
        <v>1004</v>
      </c>
      <c r="AB478" s="124" t="s">
        <v>1005</v>
      </c>
      <c r="AC478" s="221" t="s">
        <v>2</v>
      </c>
    </row>
    <row r="479" spans="1:31" s="222" customFormat="1" hidden="1">
      <c r="A479" s="204">
        <v>0</v>
      </c>
      <c r="B479" s="139" t="s">
        <v>16</v>
      </c>
      <c r="C479" s="139" t="s">
        <v>1006</v>
      </c>
      <c r="D479" s="183">
        <f t="shared" ref="D479:D510" si="94">Q479</f>
        <v>0</v>
      </c>
      <c r="E479" s="184">
        <f t="shared" ref="E479:E510" si="95">R479</f>
        <v>0</v>
      </c>
      <c r="F479" s="210"/>
      <c r="G479" s="140"/>
      <c r="H479" s="206" t="s">
        <v>46</v>
      </c>
      <c r="I479" s="206" t="s">
        <v>47</v>
      </c>
      <c r="J479" s="206" t="s">
        <v>1004</v>
      </c>
      <c r="K479" s="206" t="s">
        <v>1007</v>
      </c>
      <c r="L479" s="140"/>
      <c r="M479" s="210" t="s">
        <v>38</v>
      </c>
      <c r="N479" s="224">
        <v>104</v>
      </c>
      <c r="O479" s="225"/>
      <c r="P479" s="213">
        <v>25</v>
      </c>
      <c r="Q479" s="214"/>
      <c r="R479" s="215">
        <f t="shared" ref="R479:R510" si="96">IF(O479&lt;&gt;"",Q479*O479,N479*Q479)</f>
        <v>0</v>
      </c>
      <c r="S479" s="109" t="s">
        <v>1189</v>
      </c>
      <c r="T479" s="110">
        <f t="shared" ref="T479:T510" si="97">Q479/250</f>
        <v>0</v>
      </c>
      <c r="U479" s="185">
        <f t="shared" ref="U479:U510" si="98">IF(SUM($R$21:$R$5051)&gt;=100000,IF(O479&lt;&gt;"",R479,R479*0.95),R479)</f>
        <v>0</v>
      </c>
      <c r="V479" s="206"/>
      <c r="W479" s="206"/>
      <c r="X479" s="219"/>
      <c r="Y479" s="123">
        <v>14</v>
      </c>
      <c r="Z479" s="124" t="s">
        <v>47</v>
      </c>
      <c r="AA479" s="124" t="s">
        <v>1004</v>
      </c>
      <c r="AB479" s="124" t="s">
        <v>1007</v>
      </c>
      <c r="AC479" s="221" t="s">
        <v>2</v>
      </c>
    </row>
    <row r="480" spans="1:31" s="222" customFormat="1" hidden="1">
      <c r="A480" s="204">
        <v>0</v>
      </c>
      <c r="B480" s="139" t="s">
        <v>16</v>
      </c>
      <c r="C480" s="139" t="s">
        <v>1008</v>
      </c>
      <c r="D480" s="183">
        <f t="shared" si="94"/>
        <v>0</v>
      </c>
      <c r="E480" s="184">
        <f t="shared" si="95"/>
        <v>0</v>
      </c>
      <c r="F480" s="210"/>
      <c r="G480" s="140"/>
      <c r="H480" s="206" t="s">
        <v>46</v>
      </c>
      <c r="I480" s="206" t="s">
        <v>47</v>
      </c>
      <c r="J480" s="206" t="s">
        <v>1009</v>
      </c>
      <c r="K480" s="206" t="s">
        <v>1005</v>
      </c>
      <c r="L480" s="140"/>
      <c r="M480" s="210" t="s">
        <v>38</v>
      </c>
      <c r="N480" s="224">
        <v>57</v>
      </c>
      <c r="O480" s="225"/>
      <c r="P480" s="213">
        <v>25</v>
      </c>
      <c r="Q480" s="214"/>
      <c r="R480" s="215">
        <f t="shared" si="96"/>
        <v>0</v>
      </c>
      <c r="S480" s="109" t="s">
        <v>1189</v>
      </c>
      <c r="T480" s="110">
        <f t="shared" si="97"/>
        <v>0</v>
      </c>
      <c r="U480" s="185">
        <f t="shared" si="98"/>
        <v>0</v>
      </c>
      <c r="V480" s="206"/>
      <c r="W480" s="206"/>
      <c r="X480" s="219"/>
      <c r="Y480" s="123">
        <v>14</v>
      </c>
      <c r="Z480" s="124" t="s">
        <v>47</v>
      </c>
      <c r="AA480" s="124" t="s">
        <v>1009</v>
      </c>
      <c r="AB480" s="124" t="s">
        <v>1005</v>
      </c>
      <c r="AC480" s="221" t="s">
        <v>2</v>
      </c>
    </row>
    <row r="481" spans="1:29" s="222" customFormat="1" hidden="1">
      <c r="A481" s="204">
        <v>0</v>
      </c>
      <c r="B481" s="139" t="s">
        <v>16</v>
      </c>
      <c r="C481" s="139" t="s">
        <v>1010</v>
      </c>
      <c r="D481" s="183">
        <f t="shared" si="94"/>
        <v>0</v>
      </c>
      <c r="E481" s="184">
        <f t="shared" si="95"/>
        <v>0</v>
      </c>
      <c r="F481" s="210"/>
      <c r="G481" s="140"/>
      <c r="H481" s="206" t="s">
        <v>46</v>
      </c>
      <c r="I481" s="206" t="s">
        <v>47</v>
      </c>
      <c r="J481" s="206" t="s">
        <v>1009</v>
      </c>
      <c r="K481" s="206" t="s">
        <v>1007</v>
      </c>
      <c r="L481" s="140"/>
      <c r="M481" s="210" t="s">
        <v>38</v>
      </c>
      <c r="N481" s="224">
        <v>104</v>
      </c>
      <c r="O481" s="225"/>
      <c r="P481" s="213">
        <v>25</v>
      </c>
      <c r="Q481" s="214"/>
      <c r="R481" s="215">
        <f t="shared" si="96"/>
        <v>0</v>
      </c>
      <c r="S481" s="109" t="s">
        <v>1189</v>
      </c>
      <c r="T481" s="110">
        <f t="shared" si="97"/>
        <v>0</v>
      </c>
      <c r="U481" s="185">
        <f t="shared" si="98"/>
        <v>0</v>
      </c>
      <c r="V481" s="206"/>
      <c r="W481" s="206"/>
      <c r="X481" s="219"/>
      <c r="Y481" s="123">
        <v>14</v>
      </c>
      <c r="Z481" s="124" t="s">
        <v>47</v>
      </c>
      <c r="AA481" s="124" t="s">
        <v>1009</v>
      </c>
      <c r="AB481" s="124" t="s">
        <v>1007</v>
      </c>
      <c r="AC481" s="221" t="s">
        <v>2</v>
      </c>
    </row>
    <row r="482" spans="1:29" s="222" customFormat="1" hidden="1">
      <c r="A482" s="204">
        <v>0</v>
      </c>
      <c r="B482" s="139" t="s">
        <v>16</v>
      </c>
      <c r="C482" s="139" t="s">
        <v>1011</v>
      </c>
      <c r="D482" s="183">
        <f t="shared" si="94"/>
        <v>0</v>
      </c>
      <c r="E482" s="184">
        <f t="shared" si="95"/>
        <v>0</v>
      </c>
      <c r="F482" s="210"/>
      <c r="G482" s="140"/>
      <c r="H482" s="206" t="s">
        <v>46</v>
      </c>
      <c r="I482" s="206" t="s">
        <v>47</v>
      </c>
      <c r="J482" s="206" t="s">
        <v>1012</v>
      </c>
      <c r="K482" s="206" t="s">
        <v>1013</v>
      </c>
      <c r="L482" s="140"/>
      <c r="M482" s="210" t="s">
        <v>38</v>
      </c>
      <c r="N482" s="224">
        <v>57</v>
      </c>
      <c r="O482" s="225"/>
      <c r="P482" s="213">
        <v>25</v>
      </c>
      <c r="Q482" s="214"/>
      <c r="R482" s="215">
        <f t="shared" si="96"/>
        <v>0</v>
      </c>
      <c r="S482" s="109" t="s">
        <v>1189</v>
      </c>
      <c r="T482" s="110">
        <f t="shared" si="97"/>
        <v>0</v>
      </c>
      <c r="U482" s="180">
        <f t="shared" si="98"/>
        <v>0</v>
      </c>
      <c r="V482" s="206"/>
      <c r="W482" s="206"/>
      <c r="X482" s="219"/>
      <c r="Y482" s="123">
        <v>14</v>
      </c>
      <c r="Z482" s="124" t="s">
        <v>47</v>
      </c>
      <c r="AA482" s="124" t="s">
        <v>1012</v>
      </c>
      <c r="AB482" s="124" t="s">
        <v>1013</v>
      </c>
      <c r="AC482" s="221" t="s">
        <v>2</v>
      </c>
    </row>
    <row r="483" spans="1:29" s="222" customFormat="1" hidden="1">
      <c r="A483" s="204">
        <v>0</v>
      </c>
      <c r="B483" s="139" t="s">
        <v>16</v>
      </c>
      <c r="C483" s="139" t="s">
        <v>1014</v>
      </c>
      <c r="D483" s="183">
        <f t="shared" si="94"/>
        <v>0</v>
      </c>
      <c r="E483" s="184">
        <f t="shared" si="95"/>
        <v>0</v>
      </c>
      <c r="F483" s="210"/>
      <c r="G483" s="140"/>
      <c r="H483" s="206" t="s">
        <v>46</v>
      </c>
      <c r="I483" s="206" t="s">
        <v>47</v>
      </c>
      <c r="J483" s="206" t="s">
        <v>1012</v>
      </c>
      <c r="K483" s="206" t="s">
        <v>1015</v>
      </c>
      <c r="L483" s="140"/>
      <c r="M483" s="210" t="s">
        <v>38</v>
      </c>
      <c r="N483" s="224">
        <v>104</v>
      </c>
      <c r="O483" s="225"/>
      <c r="P483" s="213">
        <v>25</v>
      </c>
      <c r="Q483" s="214"/>
      <c r="R483" s="215">
        <f t="shared" si="96"/>
        <v>0</v>
      </c>
      <c r="S483" s="109" t="s">
        <v>1189</v>
      </c>
      <c r="T483" s="110">
        <f t="shared" si="97"/>
        <v>0</v>
      </c>
      <c r="U483" s="185">
        <f t="shared" si="98"/>
        <v>0</v>
      </c>
      <c r="V483" s="206"/>
      <c r="W483" s="206"/>
      <c r="X483" s="219"/>
      <c r="Y483" s="123">
        <v>14</v>
      </c>
      <c r="Z483" s="124" t="s">
        <v>47</v>
      </c>
      <c r="AA483" s="124" t="s">
        <v>1012</v>
      </c>
      <c r="AB483" s="124" t="s">
        <v>1015</v>
      </c>
      <c r="AC483" s="221" t="s">
        <v>2</v>
      </c>
    </row>
    <row r="484" spans="1:29" s="222" customFormat="1" hidden="1">
      <c r="A484" s="204">
        <v>0</v>
      </c>
      <c r="B484" s="37" t="s">
        <v>16</v>
      </c>
      <c r="C484" s="139" t="s">
        <v>1349</v>
      </c>
      <c r="D484" s="183">
        <f t="shared" si="94"/>
        <v>0</v>
      </c>
      <c r="E484" s="184">
        <f t="shared" si="95"/>
        <v>0</v>
      </c>
      <c r="F484" s="210"/>
      <c r="G484" s="39"/>
      <c r="H484" s="206" t="s">
        <v>46</v>
      </c>
      <c r="I484" s="206" t="s">
        <v>47</v>
      </c>
      <c r="J484" s="206" t="s">
        <v>90</v>
      </c>
      <c r="K484" s="206" t="s">
        <v>1005</v>
      </c>
      <c r="L484" s="140"/>
      <c r="M484" s="210" t="s">
        <v>38</v>
      </c>
      <c r="N484" s="245">
        <v>57</v>
      </c>
      <c r="O484" s="246"/>
      <c r="P484" s="213">
        <v>25</v>
      </c>
      <c r="Q484" s="214"/>
      <c r="R484" s="215">
        <f t="shared" si="96"/>
        <v>0</v>
      </c>
      <c r="S484" s="109" t="s">
        <v>1189</v>
      </c>
      <c r="T484" s="110">
        <f t="shared" si="97"/>
        <v>0</v>
      </c>
      <c r="U484" s="180">
        <f t="shared" si="98"/>
        <v>0</v>
      </c>
      <c r="V484" s="206"/>
      <c r="W484" s="206"/>
      <c r="X484" s="219"/>
      <c r="Y484" s="123">
        <v>14</v>
      </c>
      <c r="Z484" s="124" t="s">
        <v>47</v>
      </c>
      <c r="AA484" s="124" t="s">
        <v>90</v>
      </c>
      <c r="AB484" s="124" t="s">
        <v>1005</v>
      </c>
      <c r="AC484" s="221" t="s">
        <v>2</v>
      </c>
    </row>
    <row r="485" spans="1:29" s="222" customFormat="1" hidden="1">
      <c r="A485" s="204">
        <v>0</v>
      </c>
      <c r="B485" s="37" t="s">
        <v>16</v>
      </c>
      <c r="C485" s="139" t="s">
        <v>1016</v>
      </c>
      <c r="D485" s="183">
        <f t="shared" si="94"/>
        <v>0</v>
      </c>
      <c r="E485" s="184">
        <f t="shared" si="95"/>
        <v>0</v>
      </c>
      <c r="F485" s="210"/>
      <c r="G485" s="39"/>
      <c r="H485" s="206" t="s">
        <v>46</v>
      </c>
      <c r="I485" s="206" t="s">
        <v>47</v>
      </c>
      <c r="J485" s="206" t="s">
        <v>90</v>
      </c>
      <c r="K485" s="206" t="s">
        <v>1015</v>
      </c>
      <c r="L485" s="140"/>
      <c r="M485" s="210" t="s">
        <v>38</v>
      </c>
      <c r="N485" s="224">
        <v>104</v>
      </c>
      <c r="O485" s="225"/>
      <c r="P485" s="213">
        <v>25</v>
      </c>
      <c r="Q485" s="214"/>
      <c r="R485" s="215">
        <f t="shared" si="96"/>
        <v>0</v>
      </c>
      <c r="S485" s="109" t="s">
        <v>1189</v>
      </c>
      <c r="T485" s="110">
        <f t="shared" si="97"/>
        <v>0</v>
      </c>
      <c r="U485" s="185">
        <f t="shared" si="98"/>
        <v>0</v>
      </c>
      <c r="V485" s="206"/>
      <c r="W485" s="206"/>
      <c r="X485" s="219"/>
      <c r="Y485" s="123">
        <v>14</v>
      </c>
      <c r="Z485" s="124" t="s">
        <v>47</v>
      </c>
      <c r="AA485" s="124" t="s">
        <v>90</v>
      </c>
      <c r="AB485" s="124" t="s">
        <v>1015</v>
      </c>
      <c r="AC485" s="221" t="s">
        <v>2</v>
      </c>
    </row>
    <row r="486" spans="1:29" s="222" customFormat="1" hidden="1">
      <c r="A486" s="204">
        <v>0</v>
      </c>
      <c r="B486" s="139" t="s">
        <v>16</v>
      </c>
      <c r="C486" s="139" t="s">
        <v>1017</v>
      </c>
      <c r="D486" s="183">
        <f t="shared" si="94"/>
        <v>0</v>
      </c>
      <c r="E486" s="184">
        <f t="shared" si="95"/>
        <v>0</v>
      </c>
      <c r="F486" s="210"/>
      <c r="G486" s="140"/>
      <c r="H486" s="206" t="s">
        <v>46</v>
      </c>
      <c r="I486" s="206" t="s">
        <v>47</v>
      </c>
      <c r="J486" s="206" t="s">
        <v>1018</v>
      </c>
      <c r="K486" s="206" t="s">
        <v>1013</v>
      </c>
      <c r="L486" s="140"/>
      <c r="M486" s="210" t="s">
        <v>38</v>
      </c>
      <c r="N486" s="224">
        <v>57</v>
      </c>
      <c r="O486" s="225"/>
      <c r="P486" s="213">
        <v>25</v>
      </c>
      <c r="Q486" s="214"/>
      <c r="R486" s="215">
        <f t="shared" si="96"/>
        <v>0</v>
      </c>
      <c r="S486" s="109" t="s">
        <v>1189</v>
      </c>
      <c r="T486" s="110">
        <f t="shared" si="97"/>
        <v>0</v>
      </c>
      <c r="U486" s="185">
        <f t="shared" si="98"/>
        <v>0</v>
      </c>
      <c r="V486" s="206"/>
      <c r="W486" s="206"/>
      <c r="X486" s="219"/>
      <c r="Y486" s="123">
        <v>14</v>
      </c>
      <c r="Z486" s="124" t="s">
        <v>47</v>
      </c>
      <c r="AA486" s="124" t="s">
        <v>1018</v>
      </c>
      <c r="AB486" s="124" t="s">
        <v>1013</v>
      </c>
      <c r="AC486" s="221" t="s">
        <v>2</v>
      </c>
    </row>
    <row r="487" spans="1:29" s="222" customFormat="1" hidden="1">
      <c r="A487" s="204">
        <v>0</v>
      </c>
      <c r="B487" s="139" t="s">
        <v>16</v>
      </c>
      <c r="C487" s="139" t="s">
        <v>1019</v>
      </c>
      <c r="D487" s="183">
        <f t="shared" si="94"/>
        <v>0</v>
      </c>
      <c r="E487" s="184">
        <f t="shared" si="95"/>
        <v>0</v>
      </c>
      <c r="F487" s="210"/>
      <c r="G487" s="140"/>
      <c r="H487" s="206" t="s">
        <v>46</v>
      </c>
      <c r="I487" s="206" t="s">
        <v>47</v>
      </c>
      <c r="J487" s="206" t="s">
        <v>1018</v>
      </c>
      <c r="K487" s="206" t="s">
        <v>1015</v>
      </c>
      <c r="L487" s="140"/>
      <c r="M487" s="210" t="s">
        <v>38</v>
      </c>
      <c r="N487" s="224">
        <v>104</v>
      </c>
      <c r="O487" s="225"/>
      <c r="P487" s="213">
        <v>25</v>
      </c>
      <c r="Q487" s="214"/>
      <c r="R487" s="215">
        <f t="shared" si="96"/>
        <v>0</v>
      </c>
      <c r="S487" s="109" t="s">
        <v>1189</v>
      </c>
      <c r="T487" s="110">
        <f t="shared" si="97"/>
        <v>0</v>
      </c>
      <c r="U487" s="185">
        <f t="shared" si="98"/>
        <v>0</v>
      </c>
      <c r="V487" s="206"/>
      <c r="W487" s="206"/>
      <c r="X487" s="219"/>
      <c r="Y487" s="123">
        <v>14</v>
      </c>
      <c r="Z487" s="124" t="s">
        <v>47</v>
      </c>
      <c r="AA487" s="124" t="s">
        <v>1018</v>
      </c>
      <c r="AB487" s="124" t="s">
        <v>1015</v>
      </c>
      <c r="AC487" s="221" t="s">
        <v>2</v>
      </c>
    </row>
    <row r="488" spans="1:29" s="222" customFormat="1" hidden="1">
      <c r="A488" s="204">
        <v>0</v>
      </c>
      <c r="B488" s="139" t="s">
        <v>16</v>
      </c>
      <c r="C488" s="139" t="s">
        <v>1020</v>
      </c>
      <c r="D488" s="183">
        <f t="shared" si="94"/>
        <v>0</v>
      </c>
      <c r="E488" s="184">
        <f t="shared" si="95"/>
        <v>0</v>
      </c>
      <c r="F488" s="210"/>
      <c r="G488" s="140"/>
      <c r="H488" s="206" t="s">
        <v>46</v>
      </c>
      <c r="I488" s="206" t="s">
        <v>47</v>
      </c>
      <c r="J488" s="206" t="s">
        <v>1021</v>
      </c>
      <c r="K488" s="206" t="s">
        <v>1015</v>
      </c>
      <c r="L488" s="140"/>
      <c r="M488" s="210" t="s">
        <v>38</v>
      </c>
      <c r="N488" s="224">
        <v>104</v>
      </c>
      <c r="O488" s="225"/>
      <c r="P488" s="213">
        <v>25</v>
      </c>
      <c r="Q488" s="214"/>
      <c r="R488" s="215">
        <f t="shared" si="96"/>
        <v>0</v>
      </c>
      <c r="S488" s="109" t="s">
        <v>1189</v>
      </c>
      <c r="T488" s="110">
        <f t="shared" si="97"/>
        <v>0</v>
      </c>
      <c r="U488" s="185">
        <f t="shared" si="98"/>
        <v>0</v>
      </c>
      <c r="V488" s="206"/>
      <c r="W488" s="206"/>
      <c r="X488" s="219"/>
      <c r="Y488" s="123">
        <v>14</v>
      </c>
      <c r="Z488" s="124" t="s">
        <v>47</v>
      </c>
      <c r="AA488" s="124" t="s">
        <v>1021</v>
      </c>
      <c r="AB488" s="124" t="s">
        <v>1015</v>
      </c>
      <c r="AC488" s="221" t="s">
        <v>2</v>
      </c>
    </row>
    <row r="489" spans="1:29" s="222" customFormat="1" hidden="1">
      <c r="A489" s="204">
        <v>0</v>
      </c>
      <c r="B489" s="139" t="s">
        <v>16</v>
      </c>
      <c r="C489" s="139" t="s">
        <v>1022</v>
      </c>
      <c r="D489" s="183">
        <f t="shared" si="94"/>
        <v>0</v>
      </c>
      <c r="E489" s="184">
        <f t="shared" si="95"/>
        <v>0</v>
      </c>
      <c r="F489" s="210"/>
      <c r="G489" s="140"/>
      <c r="H489" s="206" t="s">
        <v>46</v>
      </c>
      <c r="I489" s="206" t="s">
        <v>47</v>
      </c>
      <c r="J489" s="206" t="s">
        <v>108</v>
      </c>
      <c r="K489" s="206" t="s">
        <v>1015</v>
      </c>
      <c r="L489" s="140"/>
      <c r="M489" s="210" t="s">
        <v>38</v>
      </c>
      <c r="N489" s="224">
        <v>104</v>
      </c>
      <c r="O489" s="225"/>
      <c r="P489" s="213">
        <v>25</v>
      </c>
      <c r="Q489" s="214"/>
      <c r="R489" s="215">
        <f t="shared" si="96"/>
        <v>0</v>
      </c>
      <c r="S489" s="109" t="s">
        <v>1189</v>
      </c>
      <c r="T489" s="110">
        <f t="shared" si="97"/>
        <v>0</v>
      </c>
      <c r="U489" s="185">
        <f t="shared" si="98"/>
        <v>0</v>
      </c>
      <c r="V489" s="206"/>
      <c r="W489" s="206"/>
      <c r="X489" s="219"/>
      <c r="Y489" s="123">
        <v>14</v>
      </c>
      <c r="Z489" s="124" t="s">
        <v>47</v>
      </c>
      <c r="AA489" s="124" t="s">
        <v>108</v>
      </c>
      <c r="AB489" s="124" t="s">
        <v>1015</v>
      </c>
      <c r="AC489" s="221" t="s">
        <v>2</v>
      </c>
    </row>
    <row r="490" spans="1:29" s="222" customFormat="1" hidden="1">
      <c r="A490" s="204">
        <v>0</v>
      </c>
      <c r="B490" s="139" t="s">
        <v>16</v>
      </c>
      <c r="C490" s="139" t="s">
        <v>1023</v>
      </c>
      <c r="D490" s="183">
        <f t="shared" si="94"/>
        <v>0</v>
      </c>
      <c r="E490" s="184">
        <f t="shared" si="95"/>
        <v>0</v>
      </c>
      <c r="F490" s="210"/>
      <c r="G490" s="140"/>
      <c r="H490" s="206" t="s">
        <v>46</v>
      </c>
      <c r="I490" s="206" t="s">
        <v>47</v>
      </c>
      <c r="J490" s="206" t="s">
        <v>108</v>
      </c>
      <c r="K490" s="206" t="s">
        <v>1024</v>
      </c>
      <c r="L490" s="140"/>
      <c r="M490" s="210" t="s">
        <v>38</v>
      </c>
      <c r="N490" s="224">
        <v>141</v>
      </c>
      <c r="O490" s="225"/>
      <c r="P490" s="213">
        <v>25</v>
      </c>
      <c r="Q490" s="214"/>
      <c r="R490" s="215">
        <f t="shared" si="96"/>
        <v>0</v>
      </c>
      <c r="S490" s="109" t="s">
        <v>1189</v>
      </c>
      <c r="T490" s="110">
        <f t="shared" si="97"/>
        <v>0</v>
      </c>
      <c r="U490" s="185">
        <f t="shared" si="98"/>
        <v>0</v>
      </c>
      <c r="V490" s="206"/>
      <c r="W490" s="206"/>
      <c r="X490" s="219"/>
      <c r="Y490" s="123">
        <v>14</v>
      </c>
      <c r="Z490" s="124" t="s">
        <v>47</v>
      </c>
      <c r="AA490" s="124" t="s">
        <v>108</v>
      </c>
      <c r="AB490" s="124" t="s">
        <v>1024</v>
      </c>
      <c r="AC490" s="221" t="s">
        <v>2</v>
      </c>
    </row>
    <row r="491" spans="1:29" s="222" customFormat="1" hidden="1">
      <c r="A491" s="204">
        <v>0</v>
      </c>
      <c r="B491" s="37" t="s">
        <v>16</v>
      </c>
      <c r="C491" s="139" t="s">
        <v>1350</v>
      </c>
      <c r="D491" s="183">
        <f t="shared" si="94"/>
        <v>0</v>
      </c>
      <c r="E491" s="184">
        <f t="shared" si="95"/>
        <v>0</v>
      </c>
      <c r="F491" s="210"/>
      <c r="G491" s="39"/>
      <c r="H491" s="206" t="s">
        <v>46</v>
      </c>
      <c r="I491" s="206" t="s">
        <v>47</v>
      </c>
      <c r="J491" s="206" t="s">
        <v>1026</v>
      </c>
      <c r="K491" s="206" t="s">
        <v>1005</v>
      </c>
      <c r="L491" s="140"/>
      <c r="M491" s="210" t="s">
        <v>38</v>
      </c>
      <c r="N491" s="245">
        <v>57</v>
      </c>
      <c r="O491" s="246"/>
      <c r="P491" s="213">
        <v>25</v>
      </c>
      <c r="Q491" s="214"/>
      <c r="R491" s="215">
        <f t="shared" si="96"/>
        <v>0</v>
      </c>
      <c r="S491" s="109" t="s">
        <v>1189</v>
      </c>
      <c r="T491" s="110">
        <f t="shared" si="97"/>
        <v>0</v>
      </c>
      <c r="U491" s="180">
        <f t="shared" si="98"/>
        <v>0</v>
      </c>
      <c r="V491" s="206"/>
      <c r="W491" s="206"/>
      <c r="X491" s="219"/>
      <c r="Y491" s="123">
        <v>14</v>
      </c>
      <c r="Z491" s="124" t="s">
        <v>47</v>
      </c>
      <c r="AA491" s="124" t="s">
        <v>1026</v>
      </c>
      <c r="AB491" s="124" t="s">
        <v>1005</v>
      </c>
      <c r="AC491" s="221" t="s">
        <v>2</v>
      </c>
    </row>
    <row r="492" spans="1:29" s="222" customFormat="1" hidden="1">
      <c r="A492" s="204">
        <v>0</v>
      </c>
      <c r="B492" s="139" t="s">
        <v>16</v>
      </c>
      <c r="C492" s="139" t="s">
        <v>1025</v>
      </c>
      <c r="D492" s="183">
        <f t="shared" si="94"/>
        <v>0</v>
      </c>
      <c r="E492" s="184">
        <f t="shared" si="95"/>
        <v>0</v>
      </c>
      <c r="F492" s="210"/>
      <c r="G492" s="140"/>
      <c r="H492" s="206" t="s">
        <v>46</v>
      </c>
      <c r="I492" s="206" t="s">
        <v>47</v>
      </c>
      <c r="J492" s="206" t="s">
        <v>1026</v>
      </c>
      <c r="K492" s="206" t="s">
        <v>1024</v>
      </c>
      <c r="L492" s="140"/>
      <c r="M492" s="210" t="s">
        <v>38</v>
      </c>
      <c r="N492" s="224">
        <v>141</v>
      </c>
      <c r="O492" s="225"/>
      <c r="P492" s="213">
        <v>25</v>
      </c>
      <c r="Q492" s="214"/>
      <c r="R492" s="215">
        <f t="shared" si="96"/>
        <v>0</v>
      </c>
      <c r="S492" s="109" t="s">
        <v>1189</v>
      </c>
      <c r="T492" s="110">
        <f t="shared" si="97"/>
        <v>0</v>
      </c>
      <c r="U492" s="185">
        <f t="shared" si="98"/>
        <v>0</v>
      </c>
      <c r="V492" s="206"/>
      <c r="W492" s="206"/>
      <c r="X492" s="219"/>
      <c r="Y492" s="123">
        <v>14</v>
      </c>
      <c r="Z492" s="124" t="s">
        <v>47</v>
      </c>
      <c r="AA492" s="124" t="s">
        <v>1026</v>
      </c>
      <c r="AB492" s="124" t="s">
        <v>1024</v>
      </c>
      <c r="AC492" s="221" t="s">
        <v>2</v>
      </c>
    </row>
    <row r="493" spans="1:29" s="222" customFormat="1" hidden="1">
      <c r="A493" s="204">
        <v>0</v>
      </c>
      <c r="B493" s="139" t="s">
        <v>16</v>
      </c>
      <c r="C493" s="139" t="s">
        <v>1027</v>
      </c>
      <c r="D493" s="183">
        <f t="shared" si="94"/>
        <v>0</v>
      </c>
      <c r="E493" s="184">
        <f t="shared" si="95"/>
        <v>0</v>
      </c>
      <c r="F493" s="210"/>
      <c r="G493" s="140"/>
      <c r="H493" s="206" t="s">
        <v>46</v>
      </c>
      <c r="I493" s="206" t="s">
        <v>47</v>
      </c>
      <c r="J493" s="206" t="s">
        <v>1028</v>
      </c>
      <c r="K493" s="206" t="s">
        <v>1015</v>
      </c>
      <c r="L493" s="140"/>
      <c r="M493" s="210" t="s">
        <v>38</v>
      </c>
      <c r="N493" s="224">
        <v>104</v>
      </c>
      <c r="O493" s="225"/>
      <c r="P493" s="213">
        <v>25</v>
      </c>
      <c r="Q493" s="214"/>
      <c r="R493" s="215">
        <f t="shared" si="96"/>
        <v>0</v>
      </c>
      <c r="S493" s="109" t="s">
        <v>1189</v>
      </c>
      <c r="T493" s="110">
        <f t="shared" si="97"/>
        <v>0</v>
      </c>
      <c r="U493" s="185">
        <f t="shared" si="98"/>
        <v>0</v>
      </c>
      <c r="V493" s="206"/>
      <c r="W493" s="206"/>
      <c r="X493" s="219"/>
      <c r="Y493" s="123">
        <v>14</v>
      </c>
      <c r="Z493" s="124" t="s">
        <v>47</v>
      </c>
      <c r="AA493" s="124" t="s">
        <v>1028</v>
      </c>
      <c r="AB493" s="124" t="s">
        <v>1015</v>
      </c>
      <c r="AC493" s="221" t="s">
        <v>2</v>
      </c>
    </row>
    <row r="494" spans="1:29" s="222" customFormat="1" hidden="1">
      <c r="A494" s="204">
        <v>0</v>
      </c>
      <c r="B494" s="139" t="s">
        <v>16</v>
      </c>
      <c r="C494" s="139" t="s">
        <v>1029</v>
      </c>
      <c r="D494" s="183">
        <f t="shared" si="94"/>
        <v>0</v>
      </c>
      <c r="E494" s="184">
        <f t="shared" si="95"/>
        <v>0</v>
      </c>
      <c r="F494" s="210"/>
      <c r="G494" s="140"/>
      <c r="H494" s="206" t="s">
        <v>46</v>
      </c>
      <c r="I494" s="206" t="s">
        <v>47</v>
      </c>
      <c r="J494" s="206" t="s">
        <v>1030</v>
      </c>
      <c r="K494" s="206" t="s">
        <v>1015</v>
      </c>
      <c r="L494" s="39"/>
      <c r="M494" s="210" t="s">
        <v>38</v>
      </c>
      <c r="N494" s="224">
        <v>104</v>
      </c>
      <c r="O494" s="225"/>
      <c r="P494" s="213">
        <v>25</v>
      </c>
      <c r="Q494" s="214"/>
      <c r="R494" s="215">
        <f t="shared" si="96"/>
        <v>0</v>
      </c>
      <c r="S494" s="109" t="s">
        <v>1189</v>
      </c>
      <c r="T494" s="110">
        <f t="shared" si="97"/>
        <v>0</v>
      </c>
      <c r="U494" s="185">
        <f t="shared" si="98"/>
        <v>0</v>
      </c>
      <c r="V494" s="206"/>
      <c r="W494" s="206"/>
      <c r="X494" s="219"/>
      <c r="Y494" s="123">
        <v>14</v>
      </c>
      <c r="Z494" s="124" t="s">
        <v>47</v>
      </c>
      <c r="AA494" s="124" t="s">
        <v>1030</v>
      </c>
      <c r="AB494" s="124" t="s">
        <v>1015</v>
      </c>
      <c r="AC494" s="221" t="s">
        <v>2</v>
      </c>
    </row>
    <row r="495" spans="1:29" s="222" customFormat="1" hidden="1">
      <c r="A495" s="204">
        <v>0</v>
      </c>
      <c r="B495" s="139" t="s">
        <v>16</v>
      </c>
      <c r="C495" s="139" t="s">
        <v>1031</v>
      </c>
      <c r="D495" s="183">
        <f t="shared" si="94"/>
        <v>0</v>
      </c>
      <c r="E495" s="184">
        <f t="shared" si="95"/>
        <v>0</v>
      </c>
      <c r="F495" s="210"/>
      <c r="G495" s="140"/>
      <c r="H495" s="206" t="s">
        <v>46</v>
      </c>
      <c r="I495" s="206" t="s">
        <v>47</v>
      </c>
      <c r="J495" s="206" t="s">
        <v>1032</v>
      </c>
      <c r="K495" s="206" t="s">
        <v>1005</v>
      </c>
      <c r="L495" s="140"/>
      <c r="M495" s="210" t="s">
        <v>38</v>
      </c>
      <c r="N495" s="224">
        <v>57</v>
      </c>
      <c r="O495" s="225"/>
      <c r="P495" s="213">
        <v>25</v>
      </c>
      <c r="Q495" s="214"/>
      <c r="R495" s="215">
        <f t="shared" si="96"/>
        <v>0</v>
      </c>
      <c r="S495" s="109" t="s">
        <v>1189</v>
      </c>
      <c r="T495" s="110">
        <f t="shared" si="97"/>
        <v>0</v>
      </c>
      <c r="U495" s="185">
        <f t="shared" si="98"/>
        <v>0</v>
      </c>
      <c r="V495" s="206"/>
      <c r="W495" s="206"/>
      <c r="X495" s="219"/>
      <c r="Y495" s="123">
        <v>14</v>
      </c>
      <c r="Z495" s="124" t="s">
        <v>47</v>
      </c>
      <c r="AA495" s="124" t="s">
        <v>1032</v>
      </c>
      <c r="AB495" s="124" t="s">
        <v>1005</v>
      </c>
      <c r="AC495" s="221" t="s">
        <v>2</v>
      </c>
    </row>
    <row r="496" spans="1:29" s="222" customFormat="1" hidden="1">
      <c r="A496" s="204">
        <v>0</v>
      </c>
      <c r="B496" s="139" t="s">
        <v>16</v>
      </c>
      <c r="C496" s="139" t="s">
        <v>1033</v>
      </c>
      <c r="D496" s="183">
        <f t="shared" si="94"/>
        <v>0</v>
      </c>
      <c r="E496" s="184">
        <f t="shared" si="95"/>
        <v>0</v>
      </c>
      <c r="F496" s="210"/>
      <c r="G496" s="140"/>
      <c r="H496" s="206" t="s">
        <v>46</v>
      </c>
      <c r="I496" s="206" t="s">
        <v>47</v>
      </c>
      <c r="J496" s="206" t="s">
        <v>159</v>
      </c>
      <c r="K496" s="206" t="s">
        <v>1015</v>
      </c>
      <c r="L496" s="39"/>
      <c r="M496" s="210" t="s">
        <v>38</v>
      </c>
      <c r="N496" s="224">
        <v>104</v>
      </c>
      <c r="O496" s="225"/>
      <c r="P496" s="213">
        <v>25</v>
      </c>
      <c r="Q496" s="214"/>
      <c r="R496" s="215">
        <f t="shared" si="96"/>
        <v>0</v>
      </c>
      <c r="S496" s="109" t="s">
        <v>1189</v>
      </c>
      <c r="T496" s="110">
        <f t="shared" si="97"/>
        <v>0</v>
      </c>
      <c r="U496" s="185">
        <f t="shared" si="98"/>
        <v>0</v>
      </c>
      <c r="V496" s="206"/>
      <c r="W496" s="206"/>
      <c r="X496" s="219"/>
      <c r="Y496" s="123">
        <v>14</v>
      </c>
      <c r="Z496" s="124" t="s">
        <v>47</v>
      </c>
      <c r="AA496" s="124" t="s">
        <v>159</v>
      </c>
      <c r="AB496" s="124" t="s">
        <v>1015</v>
      </c>
      <c r="AC496" s="221" t="s">
        <v>2</v>
      </c>
    </row>
    <row r="497" spans="1:29" s="222" customFormat="1" hidden="1">
      <c r="A497" s="204">
        <v>0</v>
      </c>
      <c r="B497" s="139" t="s">
        <v>16</v>
      </c>
      <c r="C497" s="139" t="s">
        <v>1034</v>
      </c>
      <c r="D497" s="183">
        <f t="shared" si="94"/>
        <v>0</v>
      </c>
      <c r="E497" s="184">
        <f t="shared" si="95"/>
        <v>0</v>
      </c>
      <c r="F497" s="210"/>
      <c r="G497" s="140"/>
      <c r="H497" s="206" t="s">
        <v>46</v>
      </c>
      <c r="I497" s="206" t="s">
        <v>47</v>
      </c>
      <c r="J497" s="206" t="s">
        <v>186</v>
      </c>
      <c r="K497" s="206" t="s">
        <v>1005</v>
      </c>
      <c r="L497" s="140"/>
      <c r="M497" s="210" t="s">
        <v>38</v>
      </c>
      <c r="N497" s="224">
        <v>57</v>
      </c>
      <c r="O497" s="225"/>
      <c r="P497" s="213">
        <v>25</v>
      </c>
      <c r="Q497" s="214"/>
      <c r="R497" s="215">
        <f t="shared" si="96"/>
        <v>0</v>
      </c>
      <c r="S497" s="109" t="s">
        <v>1189</v>
      </c>
      <c r="T497" s="110">
        <f t="shared" si="97"/>
        <v>0</v>
      </c>
      <c r="U497" s="185">
        <f t="shared" si="98"/>
        <v>0</v>
      </c>
      <c r="V497" s="206"/>
      <c r="W497" s="206"/>
      <c r="X497" s="219"/>
      <c r="Y497" s="123">
        <v>14</v>
      </c>
      <c r="Z497" s="124" t="s">
        <v>47</v>
      </c>
      <c r="AA497" s="124" t="s">
        <v>186</v>
      </c>
      <c r="AB497" s="124" t="s">
        <v>1005</v>
      </c>
      <c r="AC497" s="221" t="s">
        <v>2</v>
      </c>
    </row>
    <row r="498" spans="1:29" s="222" customFormat="1" hidden="1">
      <c r="A498" s="204">
        <v>0</v>
      </c>
      <c r="B498" s="139" t="s">
        <v>16</v>
      </c>
      <c r="C498" s="139" t="s">
        <v>1035</v>
      </c>
      <c r="D498" s="183">
        <f t="shared" si="94"/>
        <v>0</v>
      </c>
      <c r="E498" s="184">
        <f t="shared" si="95"/>
        <v>0</v>
      </c>
      <c r="F498" s="210"/>
      <c r="G498" s="140"/>
      <c r="H498" s="206" t="s">
        <v>46</v>
      </c>
      <c r="I498" s="206" t="s">
        <v>47</v>
      </c>
      <c r="J498" s="206" t="s">
        <v>186</v>
      </c>
      <c r="K498" s="206" t="s">
        <v>1007</v>
      </c>
      <c r="L498" s="140"/>
      <c r="M498" s="210" t="s">
        <v>38</v>
      </c>
      <c r="N498" s="224">
        <v>104</v>
      </c>
      <c r="O498" s="225"/>
      <c r="P498" s="213">
        <v>25</v>
      </c>
      <c r="Q498" s="214"/>
      <c r="R498" s="215">
        <f t="shared" si="96"/>
        <v>0</v>
      </c>
      <c r="S498" s="109" t="s">
        <v>1189</v>
      </c>
      <c r="T498" s="110">
        <f t="shared" si="97"/>
        <v>0</v>
      </c>
      <c r="U498" s="185">
        <f t="shared" si="98"/>
        <v>0</v>
      </c>
      <c r="V498" s="206"/>
      <c r="W498" s="206"/>
      <c r="X498" s="219"/>
      <c r="Y498" s="123">
        <v>14</v>
      </c>
      <c r="Z498" s="124" t="s">
        <v>47</v>
      </c>
      <c r="AA498" s="124" t="s">
        <v>186</v>
      </c>
      <c r="AB498" s="124" t="s">
        <v>1007</v>
      </c>
      <c r="AC498" s="221" t="s">
        <v>2</v>
      </c>
    </row>
    <row r="499" spans="1:29" s="222" customFormat="1" hidden="1">
      <c r="A499" s="204">
        <v>0</v>
      </c>
      <c r="B499" s="139" t="s">
        <v>16</v>
      </c>
      <c r="C499" s="139" t="s">
        <v>1036</v>
      </c>
      <c r="D499" s="183">
        <f t="shared" si="94"/>
        <v>0</v>
      </c>
      <c r="E499" s="184">
        <f t="shared" si="95"/>
        <v>0</v>
      </c>
      <c r="F499" s="210"/>
      <c r="G499" s="140"/>
      <c r="H499" s="206" t="s">
        <v>46</v>
      </c>
      <c r="I499" s="206" t="s">
        <v>47</v>
      </c>
      <c r="J499" s="206" t="s">
        <v>1037</v>
      </c>
      <c r="K499" s="206" t="s">
        <v>1007</v>
      </c>
      <c r="L499" s="140"/>
      <c r="M499" s="210" t="s">
        <v>38</v>
      </c>
      <c r="N499" s="224">
        <v>104</v>
      </c>
      <c r="O499" s="225"/>
      <c r="P499" s="213">
        <v>25</v>
      </c>
      <c r="Q499" s="214"/>
      <c r="R499" s="215">
        <f t="shared" si="96"/>
        <v>0</v>
      </c>
      <c r="S499" s="109" t="s">
        <v>1189</v>
      </c>
      <c r="T499" s="110">
        <f t="shared" si="97"/>
        <v>0</v>
      </c>
      <c r="U499" s="185">
        <f t="shared" si="98"/>
        <v>0</v>
      </c>
      <c r="V499" s="206"/>
      <c r="W499" s="206"/>
      <c r="X499" s="219"/>
      <c r="Y499" s="123">
        <v>14</v>
      </c>
      <c r="Z499" s="124" t="s">
        <v>47</v>
      </c>
      <c r="AA499" s="124" t="s">
        <v>1037</v>
      </c>
      <c r="AB499" s="124" t="s">
        <v>1007</v>
      </c>
      <c r="AC499" s="221" t="s">
        <v>2</v>
      </c>
    </row>
    <row r="500" spans="1:29" s="222" customFormat="1" hidden="1">
      <c r="A500" s="204">
        <v>0</v>
      </c>
      <c r="B500" s="139" t="s">
        <v>16</v>
      </c>
      <c r="C500" s="139" t="s">
        <v>1040</v>
      </c>
      <c r="D500" s="183">
        <f t="shared" si="94"/>
        <v>0</v>
      </c>
      <c r="E500" s="184">
        <f t="shared" si="95"/>
        <v>0</v>
      </c>
      <c r="F500" s="210"/>
      <c r="G500" s="140"/>
      <c r="H500" s="206" t="s">
        <v>46</v>
      </c>
      <c r="I500" s="206" t="s">
        <v>47</v>
      </c>
      <c r="J500" s="206" t="s">
        <v>1041</v>
      </c>
      <c r="K500" s="206" t="s">
        <v>1005</v>
      </c>
      <c r="L500" s="140"/>
      <c r="M500" s="210" t="s">
        <v>38</v>
      </c>
      <c r="N500" s="224">
        <v>57</v>
      </c>
      <c r="O500" s="225"/>
      <c r="P500" s="213">
        <v>25</v>
      </c>
      <c r="Q500" s="214"/>
      <c r="R500" s="215">
        <f t="shared" si="96"/>
        <v>0</v>
      </c>
      <c r="S500" s="109" t="s">
        <v>1189</v>
      </c>
      <c r="T500" s="110">
        <f t="shared" si="97"/>
        <v>0</v>
      </c>
      <c r="U500" s="185">
        <f t="shared" si="98"/>
        <v>0</v>
      </c>
      <c r="V500" s="206"/>
      <c r="W500" s="206"/>
      <c r="X500" s="219"/>
      <c r="Y500" s="123">
        <v>14</v>
      </c>
      <c r="Z500" s="124" t="s">
        <v>47</v>
      </c>
      <c r="AA500" s="124" t="s">
        <v>1041</v>
      </c>
      <c r="AB500" s="124" t="s">
        <v>1005</v>
      </c>
      <c r="AC500" s="221" t="s">
        <v>2</v>
      </c>
    </row>
    <row r="501" spans="1:29" s="222" customFormat="1" hidden="1">
      <c r="A501" s="204">
        <v>0</v>
      </c>
      <c r="B501" s="139" t="s">
        <v>16</v>
      </c>
      <c r="C501" s="139" t="s">
        <v>1042</v>
      </c>
      <c r="D501" s="183">
        <f t="shared" si="94"/>
        <v>0</v>
      </c>
      <c r="E501" s="184">
        <f t="shared" si="95"/>
        <v>0</v>
      </c>
      <c r="F501" s="210"/>
      <c r="G501" s="140"/>
      <c r="H501" s="206" t="s">
        <v>46</v>
      </c>
      <c r="I501" s="206" t="s">
        <v>47</v>
      </c>
      <c r="J501" s="206" t="s">
        <v>1043</v>
      </c>
      <c r="K501" s="206" t="s">
        <v>1007</v>
      </c>
      <c r="L501" s="140"/>
      <c r="M501" s="210" t="s">
        <v>38</v>
      </c>
      <c r="N501" s="224">
        <v>104</v>
      </c>
      <c r="O501" s="225"/>
      <c r="P501" s="213">
        <v>25</v>
      </c>
      <c r="Q501" s="214"/>
      <c r="R501" s="215">
        <f t="shared" si="96"/>
        <v>0</v>
      </c>
      <c r="S501" s="109" t="s">
        <v>1189</v>
      </c>
      <c r="T501" s="110">
        <f t="shared" si="97"/>
        <v>0</v>
      </c>
      <c r="U501" s="185">
        <f t="shared" si="98"/>
        <v>0</v>
      </c>
      <c r="V501" s="206"/>
      <c r="W501" s="206"/>
      <c r="X501" s="219"/>
      <c r="Y501" s="123">
        <v>14</v>
      </c>
      <c r="Z501" s="124" t="s">
        <v>47</v>
      </c>
      <c r="AA501" s="124" t="s">
        <v>1043</v>
      </c>
      <c r="AB501" s="124" t="s">
        <v>1007</v>
      </c>
      <c r="AC501" s="221" t="s">
        <v>2</v>
      </c>
    </row>
    <row r="502" spans="1:29" s="222" customFormat="1" hidden="1">
      <c r="A502" s="204">
        <v>0</v>
      </c>
      <c r="B502" s="37" t="s">
        <v>16</v>
      </c>
      <c r="C502" s="139" t="s">
        <v>1044</v>
      </c>
      <c r="D502" s="183">
        <f t="shared" si="94"/>
        <v>0</v>
      </c>
      <c r="E502" s="184">
        <f t="shared" si="95"/>
        <v>0</v>
      </c>
      <c r="F502" s="210"/>
      <c r="G502" s="39"/>
      <c r="H502" s="206" t="s">
        <v>646</v>
      </c>
      <c r="I502" s="206" t="s">
        <v>647</v>
      </c>
      <c r="J502" s="206" t="s">
        <v>613</v>
      </c>
      <c r="K502" s="206" t="s">
        <v>1045</v>
      </c>
      <c r="L502" s="140"/>
      <c r="M502" s="210" t="s">
        <v>38</v>
      </c>
      <c r="N502" s="245">
        <v>79</v>
      </c>
      <c r="O502" s="246"/>
      <c r="P502" s="213">
        <v>25</v>
      </c>
      <c r="Q502" s="214"/>
      <c r="R502" s="215">
        <f t="shared" si="96"/>
        <v>0</v>
      </c>
      <c r="S502" s="109" t="s">
        <v>1189</v>
      </c>
      <c r="T502" s="110">
        <f t="shared" si="97"/>
        <v>0</v>
      </c>
      <c r="U502" s="180">
        <f t="shared" si="98"/>
        <v>0</v>
      </c>
      <c r="V502" s="206"/>
      <c r="W502" s="206"/>
      <c r="X502" s="219"/>
      <c r="Y502" s="123">
        <v>14</v>
      </c>
      <c r="Z502" s="124" t="s">
        <v>647</v>
      </c>
      <c r="AA502" s="124" t="s">
        <v>613</v>
      </c>
      <c r="AB502" s="124" t="s">
        <v>1045</v>
      </c>
      <c r="AC502" s="221" t="s">
        <v>2</v>
      </c>
    </row>
    <row r="503" spans="1:29" s="222" customFormat="1" hidden="1">
      <c r="A503" s="204">
        <v>0</v>
      </c>
      <c r="B503" s="37" t="s">
        <v>16</v>
      </c>
      <c r="C503" s="139" t="s">
        <v>1046</v>
      </c>
      <c r="D503" s="183">
        <f t="shared" si="94"/>
        <v>0</v>
      </c>
      <c r="E503" s="184">
        <f t="shared" si="95"/>
        <v>0</v>
      </c>
      <c r="F503" s="210"/>
      <c r="G503" s="39"/>
      <c r="H503" s="206" t="s">
        <v>646</v>
      </c>
      <c r="I503" s="206" t="s">
        <v>647</v>
      </c>
      <c r="J503" s="206" t="s">
        <v>649</v>
      </c>
      <c r="K503" s="206" t="s">
        <v>1007</v>
      </c>
      <c r="L503" s="140"/>
      <c r="M503" s="210" t="s">
        <v>38</v>
      </c>
      <c r="N503" s="245">
        <v>63</v>
      </c>
      <c r="O503" s="246"/>
      <c r="P503" s="213">
        <v>25</v>
      </c>
      <c r="Q503" s="214"/>
      <c r="R503" s="215">
        <f t="shared" si="96"/>
        <v>0</v>
      </c>
      <c r="S503" s="109" t="s">
        <v>1189</v>
      </c>
      <c r="T503" s="110">
        <f t="shared" si="97"/>
        <v>0</v>
      </c>
      <c r="U503" s="180">
        <f t="shared" si="98"/>
        <v>0</v>
      </c>
      <c r="V503" s="206"/>
      <c r="W503" s="206"/>
      <c r="X503" s="219"/>
      <c r="Y503" s="123">
        <v>14</v>
      </c>
      <c r="Z503" s="124" t="s">
        <v>647</v>
      </c>
      <c r="AA503" s="124" t="s">
        <v>649</v>
      </c>
      <c r="AB503" s="124" t="s">
        <v>1007</v>
      </c>
      <c r="AC503" s="221" t="s">
        <v>2</v>
      </c>
    </row>
    <row r="504" spans="1:29" s="222" customFormat="1" hidden="1">
      <c r="A504" s="204">
        <v>0</v>
      </c>
      <c r="B504" s="37" t="s">
        <v>16</v>
      </c>
      <c r="C504" s="139" t="s">
        <v>1351</v>
      </c>
      <c r="D504" s="183">
        <f t="shared" si="94"/>
        <v>0</v>
      </c>
      <c r="E504" s="184">
        <f t="shared" si="95"/>
        <v>0</v>
      </c>
      <c r="F504" s="210"/>
      <c r="G504" s="39"/>
      <c r="H504" s="206" t="s">
        <v>646</v>
      </c>
      <c r="I504" s="206" t="s">
        <v>647</v>
      </c>
      <c r="J504" s="206" t="s">
        <v>658</v>
      </c>
      <c r="K504" s="206" t="s">
        <v>1005</v>
      </c>
      <c r="L504" s="140"/>
      <c r="M504" s="210" t="s">
        <v>38</v>
      </c>
      <c r="N504" s="245">
        <v>49</v>
      </c>
      <c r="O504" s="246"/>
      <c r="P504" s="213">
        <v>25</v>
      </c>
      <c r="Q504" s="214"/>
      <c r="R504" s="215">
        <f t="shared" si="96"/>
        <v>0</v>
      </c>
      <c r="S504" s="109" t="s">
        <v>1189</v>
      </c>
      <c r="T504" s="110">
        <f t="shared" si="97"/>
        <v>0</v>
      </c>
      <c r="U504" s="180">
        <f t="shared" si="98"/>
        <v>0</v>
      </c>
      <c r="V504" s="206"/>
      <c r="W504" s="206"/>
      <c r="X504" s="219"/>
      <c r="Y504" s="123">
        <v>14</v>
      </c>
      <c r="Z504" s="124" t="s">
        <v>647</v>
      </c>
      <c r="AA504" s="124" t="s">
        <v>658</v>
      </c>
      <c r="AB504" s="124" t="s">
        <v>1005</v>
      </c>
      <c r="AC504" s="221" t="s">
        <v>2</v>
      </c>
    </row>
    <row r="505" spans="1:29" s="222" customFormat="1" hidden="1">
      <c r="A505" s="204">
        <v>0</v>
      </c>
      <c r="B505" s="37" t="s">
        <v>16</v>
      </c>
      <c r="C505" s="139" t="s">
        <v>1047</v>
      </c>
      <c r="D505" s="183">
        <f t="shared" si="94"/>
        <v>0</v>
      </c>
      <c r="E505" s="184">
        <f t="shared" si="95"/>
        <v>0</v>
      </c>
      <c r="F505" s="210"/>
      <c r="G505" s="39"/>
      <c r="H505" s="206" t="s">
        <v>646</v>
      </c>
      <c r="I505" s="206" t="s">
        <v>647</v>
      </c>
      <c r="J505" s="206" t="s">
        <v>658</v>
      </c>
      <c r="K505" s="206" t="s">
        <v>1007</v>
      </c>
      <c r="L505" s="140"/>
      <c r="M505" s="210" t="s">
        <v>38</v>
      </c>
      <c r="N505" s="245">
        <v>63</v>
      </c>
      <c r="O505" s="246"/>
      <c r="P505" s="213">
        <v>25</v>
      </c>
      <c r="Q505" s="214"/>
      <c r="R505" s="215">
        <f t="shared" si="96"/>
        <v>0</v>
      </c>
      <c r="S505" s="109" t="s">
        <v>1189</v>
      </c>
      <c r="T505" s="110">
        <f t="shared" si="97"/>
        <v>0</v>
      </c>
      <c r="U505" s="180">
        <f t="shared" si="98"/>
        <v>0</v>
      </c>
      <c r="V505" s="206"/>
      <c r="W505" s="206"/>
      <c r="X505" s="219"/>
      <c r="Y505" s="123">
        <v>14</v>
      </c>
      <c r="Z505" s="124" t="s">
        <v>647</v>
      </c>
      <c r="AA505" s="124" t="s">
        <v>658</v>
      </c>
      <c r="AB505" s="124" t="s">
        <v>1007</v>
      </c>
      <c r="AC505" s="221" t="s">
        <v>2</v>
      </c>
    </row>
    <row r="506" spans="1:29" s="127" customFormat="1">
      <c r="A506" s="3">
        <v>25</v>
      </c>
      <c r="B506" s="37" t="s">
        <v>16</v>
      </c>
      <c r="C506" s="37" t="s">
        <v>1048</v>
      </c>
      <c r="D506" s="187">
        <f t="shared" si="94"/>
        <v>0</v>
      </c>
      <c r="E506" s="188">
        <f t="shared" si="95"/>
        <v>0</v>
      </c>
      <c r="F506" s="39"/>
      <c r="G506" s="39"/>
      <c r="H506" s="37" t="s">
        <v>1049</v>
      </c>
      <c r="I506" s="37" t="s">
        <v>1050</v>
      </c>
      <c r="J506" s="37" t="s">
        <v>613</v>
      </c>
      <c r="K506" s="37" t="s">
        <v>1005</v>
      </c>
      <c r="L506" s="140"/>
      <c r="M506" s="39" t="s">
        <v>38</v>
      </c>
      <c r="N506" s="135">
        <v>30</v>
      </c>
      <c r="O506" s="142"/>
      <c r="P506" s="40">
        <v>25</v>
      </c>
      <c r="Q506" s="41"/>
      <c r="R506" s="180">
        <f t="shared" si="96"/>
        <v>0</v>
      </c>
      <c r="S506" s="109" t="s">
        <v>1189</v>
      </c>
      <c r="T506" s="110">
        <f t="shared" si="97"/>
        <v>0</v>
      </c>
      <c r="U506" s="180">
        <f t="shared" si="98"/>
        <v>0</v>
      </c>
      <c r="V506" s="37"/>
      <c r="W506" s="37"/>
      <c r="X506" s="108"/>
      <c r="Y506" s="123">
        <v>14</v>
      </c>
      <c r="Z506" s="124" t="s">
        <v>1050</v>
      </c>
      <c r="AA506" s="124" t="s">
        <v>613</v>
      </c>
      <c r="AB506" s="124" t="s">
        <v>1005</v>
      </c>
      <c r="AC506" s="128" t="s">
        <v>2</v>
      </c>
    </row>
    <row r="507" spans="1:29" s="222" customFormat="1" hidden="1">
      <c r="A507" s="204">
        <v>0</v>
      </c>
      <c r="B507" s="37" t="s">
        <v>16</v>
      </c>
      <c r="C507" s="139" t="s">
        <v>1051</v>
      </c>
      <c r="D507" s="183">
        <f t="shared" si="94"/>
        <v>0</v>
      </c>
      <c r="E507" s="184">
        <f t="shared" si="95"/>
        <v>0</v>
      </c>
      <c r="F507" s="210"/>
      <c r="G507" s="39"/>
      <c r="H507" s="206" t="s">
        <v>1049</v>
      </c>
      <c r="I507" s="206" t="s">
        <v>1050</v>
      </c>
      <c r="J507" s="206" t="s">
        <v>613</v>
      </c>
      <c r="K507" s="206" t="s">
        <v>1007</v>
      </c>
      <c r="L507" s="140"/>
      <c r="M507" s="210" t="s">
        <v>38</v>
      </c>
      <c r="N507" s="245">
        <v>63</v>
      </c>
      <c r="O507" s="246"/>
      <c r="P507" s="213">
        <v>25</v>
      </c>
      <c r="Q507" s="214"/>
      <c r="R507" s="215">
        <f t="shared" si="96"/>
        <v>0</v>
      </c>
      <c r="S507" s="109" t="s">
        <v>1189</v>
      </c>
      <c r="T507" s="110">
        <f t="shared" si="97"/>
        <v>0</v>
      </c>
      <c r="U507" s="180">
        <f t="shared" si="98"/>
        <v>0</v>
      </c>
      <c r="V507" s="206"/>
      <c r="W507" s="206"/>
      <c r="X507" s="219"/>
      <c r="Y507" s="123">
        <v>14</v>
      </c>
      <c r="Z507" s="124" t="s">
        <v>1050</v>
      </c>
      <c r="AA507" s="124" t="s">
        <v>613</v>
      </c>
      <c r="AB507" s="124" t="s">
        <v>1007</v>
      </c>
      <c r="AC507" s="221" t="s">
        <v>2</v>
      </c>
    </row>
    <row r="508" spans="1:29" s="222" customFormat="1" hidden="1">
      <c r="A508" s="204">
        <v>0</v>
      </c>
      <c r="B508" s="37" t="s">
        <v>16</v>
      </c>
      <c r="C508" s="139" t="s">
        <v>1052</v>
      </c>
      <c r="D508" s="183">
        <f t="shared" si="94"/>
        <v>0</v>
      </c>
      <c r="E508" s="184">
        <f t="shared" si="95"/>
        <v>0</v>
      </c>
      <c r="F508" s="210"/>
      <c r="G508" s="39"/>
      <c r="H508" s="206" t="s">
        <v>1049</v>
      </c>
      <c r="I508" s="206" t="s">
        <v>1050</v>
      </c>
      <c r="J508" s="206" t="s">
        <v>613</v>
      </c>
      <c r="K508" s="206" t="s">
        <v>1045</v>
      </c>
      <c r="L508" s="140"/>
      <c r="M508" s="210" t="s">
        <v>38</v>
      </c>
      <c r="N508" s="245">
        <v>79</v>
      </c>
      <c r="O508" s="246"/>
      <c r="P508" s="213">
        <v>25</v>
      </c>
      <c r="Q508" s="214"/>
      <c r="R508" s="215">
        <f t="shared" si="96"/>
        <v>0</v>
      </c>
      <c r="S508" s="109" t="s">
        <v>1189</v>
      </c>
      <c r="T508" s="110">
        <f t="shared" si="97"/>
        <v>0</v>
      </c>
      <c r="U508" s="180">
        <f t="shared" si="98"/>
        <v>0</v>
      </c>
      <c r="V508" s="206"/>
      <c r="W508" s="206"/>
      <c r="X508" s="219"/>
      <c r="Y508" s="123">
        <v>14</v>
      </c>
      <c r="Z508" s="124" t="s">
        <v>1050</v>
      </c>
      <c r="AA508" s="124" t="s">
        <v>613</v>
      </c>
      <c r="AB508" s="124" t="s">
        <v>1045</v>
      </c>
      <c r="AC508" s="221" t="s">
        <v>2</v>
      </c>
    </row>
    <row r="509" spans="1:29" s="222" customFormat="1" hidden="1">
      <c r="A509" s="204">
        <v>0</v>
      </c>
      <c r="B509" s="37" t="s">
        <v>16</v>
      </c>
      <c r="C509" s="139" t="s">
        <v>1053</v>
      </c>
      <c r="D509" s="183">
        <f t="shared" si="94"/>
        <v>0</v>
      </c>
      <c r="E509" s="184">
        <f t="shared" si="95"/>
        <v>0</v>
      </c>
      <c r="F509" s="210"/>
      <c r="G509" s="39"/>
      <c r="H509" s="206" t="s">
        <v>1054</v>
      </c>
      <c r="I509" s="206" t="s">
        <v>1055</v>
      </c>
      <c r="J509" s="206" t="s">
        <v>613</v>
      </c>
      <c r="K509" s="206" t="s">
        <v>1005</v>
      </c>
      <c r="L509" s="140"/>
      <c r="M509" s="210" t="s">
        <v>38</v>
      </c>
      <c r="N509" s="245">
        <v>30</v>
      </c>
      <c r="O509" s="246"/>
      <c r="P509" s="213">
        <v>25</v>
      </c>
      <c r="Q509" s="214"/>
      <c r="R509" s="215">
        <f t="shared" si="96"/>
        <v>0</v>
      </c>
      <c r="S509" s="109" t="s">
        <v>1189</v>
      </c>
      <c r="T509" s="110">
        <f t="shared" si="97"/>
        <v>0</v>
      </c>
      <c r="U509" s="180">
        <f t="shared" si="98"/>
        <v>0</v>
      </c>
      <c r="V509" s="206"/>
      <c r="W509" s="206"/>
      <c r="X509" s="219"/>
      <c r="Y509" s="123">
        <v>14</v>
      </c>
      <c r="Z509" s="124" t="s">
        <v>1055</v>
      </c>
      <c r="AA509" s="124" t="s">
        <v>613</v>
      </c>
      <c r="AB509" s="124" t="s">
        <v>1005</v>
      </c>
      <c r="AC509" s="221" t="s">
        <v>2</v>
      </c>
    </row>
    <row r="510" spans="1:29" s="222" customFormat="1" hidden="1">
      <c r="A510" s="204">
        <v>0</v>
      </c>
      <c r="B510" s="37" t="s">
        <v>16</v>
      </c>
      <c r="C510" s="139" t="s">
        <v>1056</v>
      </c>
      <c r="D510" s="183">
        <f t="shared" si="94"/>
        <v>0</v>
      </c>
      <c r="E510" s="184">
        <f t="shared" si="95"/>
        <v>0</v>
      </c>
      <c r="F510" s="210"/>
      <c r="G510" s="39"/>
      <c r="H510" s="206" t="s">
        <v>1054</v>
      </c>
      <c r="I510" s="206" t="s">
        <v>1055</v>
      </c>
      <c r="J510" s="206" t="s">
        <v>613</v>
      </c>
      <c r="K510" s="206" t="s">
        <v>1007</v>
      </c>
      <c r="L510" s="140"/>
      <c r="M510" s="210" t="s">
        <v>38</v>
      </c>
      <c r="N510" s="245">
        <v>63</v>
      </c>
      <c r="O510" s="246"/>
      <c r="P510" s="213">
        <v>25</v>
      </c>
      <c r="Q510" s="214"/>
      <c r="R510" s="215">
        <f t="shared" si="96"/>
        <v>0</v>
      </c>
      <c r="S510" s="109" t="s">
        <v>1189</v>
      </c>
      <c r="T510" s="110">
        <f t="shared" si="97"/>
        <v>0</v>
      </c>
      <c r="U510" s="180">
        <f t="shared" si="98"/>
        <v>0</v>
      </c>
      <c r="V510" s="206"/>
      <c r="W510" s="206"/>
      <c r="X510" s="219"/>
      <c r="Y510" s="123">
        <v>14</v>
      </c>
      <c r="Z510" s="124" t="s">
        <v>1055</v>
      </c>
      <c r="AA510" s="124" t="s">
        <v>613</v>
      </c>
      <c r="AB510" s="124" t="s">
        <v>1007</v>
      </c>
      <c r="AC510" s="221" t="s">
        <v>2</v>
      </c>
    </row>
    <row r="511" spans="1:29" s="222" customFormat="1" hidden="1">
      <c r="A511" s="204">
        <v>0</v>
      </c>
      <c r="B511" s="37" t="s">
        <v>16</v>
      </c>
      <c r="C511" s="139" t="s">
        <v>1057</v>
      </c>
      <c r="D511" s="183">
        <f t="shared" ref="D511:D530" si="99">Q511</f>
        <v>0</v>
      </c>
      <c r="E511" s="184">
        <f t="shared" ref="E511:E530" si="100">R511</f>
        <v>0</v>
      </c>
      <c r="F511" s="210"/>
      <c r="G511" s="39"/>
      <c r="H511" s="206" t="s">
        <v>1054</v>
      </c>
      <c r="I511" s="206" t="s">
        <v>1055</v>
      </c>
      <c r="J511" s="206" t="s">
        <v>613</v>
      </c>
      <c r="K511" s="206" t="s">
        <v>1045</v>
      </c>
      <c r="L511" s="140"/>
      <c r="M511" s="210" t="s">
        <v>38</v>
      </c>
      <c r="N511" s="245">
        <v>79</v>
      </c>
      <c r="O511" s="246"/>
      <c r="P511" s="213">
        <v>25</v>
      </c>
      <c r="Q511" s="214"/>
      <c r="R511" s="215">
        <f t="shared" ref="R511:R530" si="101">IF(O511&lt;&gt;"",Q511*O511,N511*Q511)</f>
        <v>0</v>
      </c>
      <c r="S511" s="109" t="s">
        <v>1189</v>
      </c>
      <c r="T511" s="110">
        <f t="shared" ref="T511:T530" si="102">Q511/250</f>
        <v>0</v>
      </c>
      <c r="U511" s="180">
        <f t="shared" ref="U511:U530" si="103">IF(SUM($R$21:$R$5051)&gt;=100000,IF(O511&lt;&gt;"",R511,R511*0.95),R511)</f>
        <v>0</v>
      </c>
      <c r="V511" s="206"/>
      <c r="W511" s="206"/>
      <c r="X511" s="219"/>
      <c r="Y511" s="123">
        <v>14</v>
      </c>
      <c r="Z511" s="124" t="s">
        <v>1055</v>
      </c>
      <c r="AA511" s="124" t="s">
        <v>613</v>
      </c>
      <c r="AB511" s="124" t="s">
        <v>1045</v>
      </c>
      <c r="AC511" s="221" t="s">
        <v>2</v>
      </c>
    </row>
    <row r="512" spans="1:29" s="222" customFormat="1" hidden="1">
      <c r="A512" s="204">
        <v>0</v>
      </c>
      <c r="B512" s="37" t="s">
        <v>16</v>
      </c>
      <c r="C512" s="139" t="s">
        <v>1058</v>
      </c>
      <c r="D512" s="183">
        <f t="shared" si="99"/>
        <v>0</v>
      </c>
      <c r="E512" s="184">
        <f t="shared" si="100"/>
        <v>0</v>
      </c>
      <c r="F512" s="210"/>
      <c r="G512" s="39"/>
      <c r="H512" s="206" t="s">
        <v>717</v>
      </c>
      <c r="I512" s="206" t="s">
        <v>718</v>
      </c>
      <c r="J512" s="206" t="s">
        <v>1059</v>
      </c>
      <c r="K512" s="206" t="s">
        <v>1005</v>
      </c>
      <c r="L512" s="140"/>
      <c r="M512" s="210" t="s">
        <v>38</v>
      </c>
      <c r="N512" s="245">
        <v>30</v>
      </c>
      <c r="O512" s="246"/>
      <c r="P512" s="213">
        <v>25</v>
      </c>
      <c r="Q512" s="214"/>
      <c r="R512" s="215">
        <f t="shared" si="101"/>
        <v>0</v>
      </c>
      <c r="S512" s="109" t="s">
        <v>1189</v>
      </c>
      <c r="T512" s="110">
        <f t="shared" si="102"/>
        <v>0</v>
      </c>
      <c r="U512" s="180">
        <f t="shared" si="103"/>
        <v>0</v>
      </c>
      <c r="V512" s="206"/>
      <c r="W512" s="206"/>
      <c r="X512" s="219"/>
      <c r="Y512" s="123">
        <v>14</v>
      </c>
      <c r="Z512" s="124" t="s">
        <v>718</v>
      </c>
      <c r="AA512" s="124" t="s">
        <v>1059</v>
      </c>
      <c r="AB512" s="124" t="s">
        <v>1005</v>
      </c>
      <c r="AC512" s="221" t="s">
        <v>2</v>
      </c>
    </row>
    <row r="513" spans="1:29" s="222" customFormat="1" hidden="1">
      <c r="A513" s="204">
        <v>0</v>
      </c>
      <c r="B513" s="37" t="s">
        <v>16</v>
      </c>
      <c r="C513" s="139" t="s">
        <v>1060</v>
      </c>
      <c r="D513" s="183">
        <f t="shared" si="99"/>
        <v>0</v>
      </c>
      <c r="E513" s="184">
        <f t="shared" si="100"/>
        <v>0</v>
      </c>
      <c r="F513" s="210"/>
      <c r="G513" s="39"/>
      <c r="H513" s="206" t="s">
        <v>717</v>
      </c>
      <c r="I513" s="206" t="s">
        <v>718</v>
      </c>
      <c r="J513" s="206" t="s">
        <v>1059</v>
      </c>
      <c r="K513" s="206" t="s">
        <v>1007</v>
      </c>
      <c r="L513" s="140"/>
      <c r="M513" s="210" t="s">
        <v>38</v>
      </c>
      <c r="N513" s="245">
        <v>63</v>
      </c>
      <c r="O513" s="246"/>
      <c r="P513" s="213">
        <v>25</v>
      </c>
      <c r="Q513" s="214"/>
      <c r="R513" s="215">
        <f t="shared" si="101"/>
        <v>0</v>
      </c>
      <c r="S513" s="109" t="s">
        <v>1189</v>
      </c>
      <c r="T513" s="110">
        <f t="shared" si="102"/>
        <v>0</v>
      </c>
      <c r="U513" s="180">
        <f t="shared" si="103"/>
        <v>0</v>
      </c>
      <c r="V513" s="206"/>
      <c r="W513" s="206"/>
      <c r="X513" s="219"/>
      <c r="Y513" s="123">
        <v>14</v>
      </c>
      <c r="Z513" s="124" t="s">
        <v>718</v>
      </c>
      <c r="AA513" s="124" t="s">
        <v>1059</v>
      </c>
      <c r="AB513" s="124" t="s">
        <v>1007</v>
      </c>
      <c r="AC513" s="221" t="s">
        <v>2</v>
      </c>
    </row>
    <row r="514" spans="1:29" s="222" customFormat="1" hidden="1">
      <c r="A514" s="204">
        <v>0</v>
      </c>
      <c r="B514" s="37" t="s">
        <v>16</v>
      </c>
      <c r="C514" s="139" t="s">
        <v>1061</v>
      </c>
      <c r="D514" s="183">
        <f t="shared" si="99"/>
        <v>0</v>
      </c>
      <c r="E514" s="184">
        <f t="shared" si="100"/>
        <v>0</v>
      </c>
      <c r="F514" s="210"/>
      <c r="G514" s="39"/>
      <c r="H514" s="206" t="s">
        <v>717</v>
      </c>
      <c r="I514" s="206" t="s">
        <v>718</v>
      </c>
      <c r="J514" s="206" t="s">
        <v>1059</v>
      </c>
      <c r="K514" s="206" t="s">
        <v>1045</v>
      </c>
      <c r="L514" s="140"/>
      <c r="M514" s="210" t="s">
        <v>38</v>
      </c>
      <c r="N514" s="245">
        <v>79</v>
      </c>
      <c r="O514" s="246"/>
      <c r="P514" s="213">
        <v>25</v>
      </c>
      <c r="Q514" s="214"/>
      <c r="R514" s="215">
        <f t="shared" si="101"/>
        <v>0</v>
      </c>
      <c r="S514" s="109" t="s">
        <v>1189</v>
      </c>
      <c r="T514" s="110">
        <f t="shared" si="102"/>
        <v>0</v>
      </c>
      <c r="U514" s="180">
        <f t="shared" si="103"/>
        <v>0</v>
      </c>
      <c r="V514" s="206"/>
      <c r="W514" s="206"/>
      <c r="X514" s="219"/>
      <c r="Y514" s="123">
        <v>14</v>
      </c>
      <c r="Z514" s="124" t="s">
        <v>718</v>
      </c>
      <c r="AA514" s="124" t="s">
        <v>1059</v>
      </c>
      <c r="AB514" s="124" t="s">
        <v>1045</v>
      </c>
      <c r="AC514" s="221" t="s">
        <v>2</v>
      </c>
    </row>
    <row r="515" spans="1:29" s="222" customFormat="1" hidden="1">
      <c r="A515" s="204">
        <v>0</v>
      </c>
      <c r="B515" s="139" t="s">
        <v>16</v>
      </c>
      <c r="C515" s="139" t="s">
        <v>1062</v>
      </c>
      <c r="D515" s="183">
        <f t="shared" si="99"/>
        <v>0</v>
      </c>
      <c r="E515" s="184">
        <f t="shared" si="100"/>
        <v>0</v>
      </c>
      <c r="F515" s="210"/>
      <c r="G515" s="140"/>
      <c r="H515" s="206" t="s">
        <v>1063</v>
      </c>
      <c r="I515" s="206" t="s">
        <v>1064</v>
      </c>
      <c r="J515" s="206" t="s">
        <v>1065</v>
      </c>
      <c r="K515" s="206" t="s">
        <v>1007</v>
      </c>
      <c r="L515" s="140"/>
      <c r="M515" s="210" t="s">
        <v>38</v>
      </c>
      <c r="N515" s="245">
        <v>63</v>
      </c>
      <c r="O515" s="246"/>
      <c r="P515" s="213">
        <v>25</v>
      </c>
      <c r="Q515" s="214"/>
      <c r="R515" s="215">
        <f t="shared" si="101"/>
        <v>0</v>
      </c>
      <c r="S515" s="109" t="s">
        <v>1189</v>
      </c>
      <c r="T515" s="110">
        <f t="shared" si="102"/>
        <v>0</v>
      </c>
      <c r="U515" s="185">
        <f t="shared" si="103"/>
        <v>0</v>
      </c>
      <c r="V515" s="206"/>
      <c r="W515" s="206"/>
      <c r="X515" s="219"/>
      <c r="Y515" s="123">
        <v>14</v>
      </c>
      <c r="Z515" s="124" t="s">
        <v>1064</v>
      </c>
      <c r="AA515" s="124" t="s">
        <v>1065</v>
      </c>
      <c r="AB515" s="124" t="s">
        <v>1007</v>
      </c>
      <c r="AC515" s="221" t="s">
        <v>2</v>
      </c>
    </row>
    <row r="516" spans="1:29" s="222" customFormat="1" hidden="1">
      <c r="A516" s="204">
        <v>0</v>
      </c>
      <c r="B516" s="37" t="s">
        <v>16</v>
      </c>
      <c r="C516" s="139" t="s">
        <v>1066</v>
      </c>
      <c r="D516" s="183">
        <f t="shared" si="99"/>
        <v>0</v>
      </c>
      <c r="E516" s="184">
        <f t="shared" si="100"/>
        <v>0</v>
      </c>
      <c r="F516" s="210"/>
      <c r="G516" s="39"/>
      <c r="H516" s="206" t="s">
        <v>1067</v>
      </c>
      <c r="I516" s="206" t="s">
        <v>1068</v>
      </c>
      <c r="J516" s="206" t="s">
        <v>613</v>
      </c>
      <c r="K516" s="206" t="s">
        <v>1005</v>
      </c>
      <c r="L516" s="140"/>
      <c r="M516" s="210" t="s">
        <v>38</v>
      </c>
      <c r="N516" s="245">
        <v>30</v>
      </c>
      <c r="O516" s="246"/>
      <c r="P516" s="213">
        <v>25</v>
      </c>
      <c r="Q516" s="214"/>
      <c r="R516" s="215">
        <f t="shared" si="101"/>
        <v>0</v>
      </c>
      <c r="S516" s="109" t="s">
        <v>1189</v>
      </c>
      <c r="T516" s="110">
        <f t="shared" si="102"/>
        <v>0</v>
      </c>
      <c r="U516" s="180">
        <f t="shared" si="103"/>
        <v>0</v>
      </c>
      <c r="V516" s="206"/>
      <c r="W516" s="206"/>
      <c r="X516" s="219"/>
      <c r="Y516" s="123">
        <v>14</v>
      </c>
      <c r="Z516" s="124" t="s">
        <v>1068</v>
      </c>
      <c r="AA516" s="124" t="s">
        <v>613</v>
      </c>
      <c r="AB516" s="124" t="s">
        <v>1005</v>
      </c>
      <c r="AC516" s="221" t="s">
        <v>2</v>
      </c>
    </row>
    <row r="517" spans="1:29" s="222" customFormat="1" hidden="1">
      <c r="A517" s="204">
        <v>0</v>
      </c>
      <c r="B517" s="37" t="s">
        <v>16</v>
      </c>
      <c r="C517" s="139" t="s">
        <v>1069</v>
      </c>
      <c r="D517" s="183">
        <f t="shared" si="99"/>
        <v>0</v>
      </c>
      <c r="E517" s="184">
        <f t="shared" si="100"/>
        <v>0</v>
      </c>
      <c r="F517" s="210"/>
      <c r="G517" s="39"/>
      <c r="H517" s="206" t="s">
        <v>1067</v>
      </c>
      <c r="I517" s="206" t="s">
        <v>1068</v>
      </c>
      <c r="J517" s="206" t="s">
        <v>613</v>
      </c>
      <c r="K517" s="206" t="s">
        <v>1007</v>
      </c>
      <c r="L517" s="140"/>
      <c r="M517" s="210" t="s">
        <v>38</v>
      </c>
      <c r="N517" s="245">
        <v>63</v>
      </c>
      <c r="O517" s="246"/>
      <c r="P517" s="213">
        <v>25</v>
      </c>
      <c r="Q517" s="214"/>
      <c r="R517" s="215">
        <f t="shared" si="101"/>
        <v>0</v>
      </c>
      <c r="S517" s="109" t="s">
        <v>1189</v>
      </c>
      <c r="T517" s="110">
        <f t="shared" si="102"/>
        <v>0</v>
      </c>
      <c r="U517" s="180">
        <f t="shared" si="103"/>
        <v>0</v>
      </c>
      <c r="V517" s="206"/>
      <c r="W517" s="206"/>
      <c r="X517" s="219"/>
      <c r="Y517" s="123">
        <v>14</v>
      </c>
      <c r="Z517" s="124" t="s">
        <v>1068</v>
      </c>
      <c r="AA517" s="124" t="s">
        <v>613</v>
      </c>
      <c r="AB517" s="124" t="s">
        <v>1007</v>
      </c>
      <c r="AC517" s="221" t="s">
        <v>2</v>
      </c>
    </row>
    <row r="518" spans="1:29" s="222" customFormat="1" hidden="1">
      <c r="A518" s="204">
        <v>0</v>
      </c>
      <c r="B518" s="37" t="s">
        <v>16</v>
      </c>
      <c r="C518" s="139" t="s">
        <v>1070</v>
      </c>
      <c r="D518" s="183">
        <f t="shared" si="99"/>
        <v>0</v>
      </c>
      <c r="E518" s="184">
        <f t="shared" si="100"/>
        <v>0</v>
      </c>
      <c r="F518" s="210"/>
      <c r="G518" s="39"/>
      <c r="H518" s="206" t="s">
        <v>1067</v>
      </c>
      <c r="I518" s="206" t="s">
        <v>1068</v>
      </c>
      <c r="J518" s="206" t="s">
        <v>613</v>
      </c>
      <c r="K518" s="206" t="s">
        <v>1045</v>
      </c>
      <c r="L518" s="140"/>
      <c r="M518" s="210" t="s">
        <v>38</v>
      </c>
      <c r="N518" s="245">
        <v>79</v>
      </c>
      <c r="O518" s="246"/>
      <c r="P518" s="213">
        <v>25</v>
      </c>
      <c r="Q518" s="214"/>
      <c r="R518" s="215">
        <f t="shared" si="101"/>
        <v>0</v>
      </c>
      <c r="S518" s="109" t="s">
        <v>1189</v>
      </c>
      <c r="T518" s="110">
        <f t="shared" si="102"/>
        <v>0</v>
      </c>
      <c r="U518" s="180">
        <f t="shared" si="103"/>
        <v>0</v>
      </c>
      <c r="V518" s="206"/>
      <c r="W518" s="206"/>
      <c r="X518" s="219"/>
      <c r="Y518" s="123">
        <v>14</v>
      </c>
      <c r="Z518" s="124" t="s">
        <v>1068</v>
      </c>
      <c r="AA518" s="124" t="s">
        <v>613</v>
      </c>
      <c r="AB518" s="124" t="s">
        <v>1045</v>
      </c>
      <c r="AC518" s="221" t="s">
        <v>2</v>
      </c>
    </row>
    <row r="519" spans="1:29" s="222" customFormat="1" hidden="1">
      <c r="A519" s="204">
        <v>0</v>
      </c>
      <c r="B519" s="37" t="s">
        <v>16</v>
      </c>
      <c r="C519" s="139" t="s">
        <v>1071</v>
      </c>
      <c r="D519" s="183">
        <f t="shared" si="99"/>
        <v>0</v>
      </c>
      <c r="E519" s="184">
        <f t="shared" si="100"/>
        <v>0</v>
      </c>
      <c r="F519" s="210"/>
      <c r="G519" s="39"/>
      <c r="H519" s="206" t="s">
        <v>771</v>
      </c>
      <c r="I519" s="206" t="s">
        <v>772</v>
      </c>
      <c r="J519" s="206" t="s">
        <v>613</v>
      </c>
      <c r="K519" s="206" t="s">
        <v>1007</v>
      </c>
      <c r="L519" s="140"/>
      <c r="M519" s="210" t="s">
        <v>38</v>
      </c>
      <c r="N519" s="245">
        <v>63</v>
      </c>
      <c r="O519" s="246"/>
      <c r="P519" s="213">
        <v>25</v>
      </c>
      <c r="Q519" s="214"/>
      <c r="R519" s="215">
        <f t="shared" si="101"/>
        <v>0</v>
      </c>
      <c r="S519" s="109" t="s">
        <v>1189</v>
      </c>
      <c r="T519" s="110">
        <f t="shared" si="102"/>
        <v>0</v>
      </c>
      <c r="U519" s="180">
        <f t="shared" si="103"/>
        <v>0</v>
      </c>
      <c r="V519" s="206"/>
      <c r="W519" s="206"/>
      <c r="X519" s="219"/>
      <c r="Y519" s="123">
        <v>14</v>
      </c>
      <c r="Z519" s="124" t="s">
        <v>772</v>
      </c>
      <c r="AA519" s="124" t="s">
        <v>613</v>
      </c>
      <c r="AB519" s="124" t="s">
        <v>1007</v>
      </c>
      <c r="AC519" s="221" t="s">
        <v>2</v>
      </c>
    </row>
    <row r="520" spans="1:29" s="222" customFormat="1" hidden="1">
      <c r="A520" s="204">
        <v>0</v>
      </c>
      <c r="B520" s="37" t="s">
        <v>16</v>
      </c>
      <c r="C520" s="37" t="s">
        <v>1072</v>
      </c>
      <c r="D520" s="187">
        <f t="shared" si="99"/>
        <v>0</v>
      </c>
      <c r="E520" s="188">
        <f t="shared" si="100"/>
        <v>0</v>
      </c>
      <c r="F520" s="210"/>
      <c r="G520" s="39"/>
      <c r="H520" s="206" t="s">
        <v>771</v>
      </c>
      <c r="I520" s="206" t="s">
        <v>772</v>
      </c>
      <c r="J520" s="206" t="s">
        <v>782</v>
      </c>
      <c r="K520" s="206" t="s">
        <v>1005</v>
      </c>
      <c r="L520" s="39"/>
      <c r="M520" s="210" t="s">
        <v>38</v>
      </c>
      <c r="N520" s="245">
        <v>30</v>
      </c>
      <c r="O520" s="246"/>
      <c r="P520" s="213">
        <v>25</v>
      </c>
      <c r="Q520" s="214"/>
      <c r="R520" s="215">
        <f t="shared" si="101"/>
        <v>0</v>
      </c>
      <c r="S520" s="109" t="s">
        <v>1189</v>
      </c>
      <c r="T520" s="110">
        <f t="shared" si="102"/>
        <v>0</v>
      </c>
      <c r="U520" s="180">
        <f t="shared" si="103"/>
        <v>0</v>
      </c>
      <c r="V520" s="206"/>
      <c r="W520" s="206"/>
      <c r="X520" s="219"/>
      <c r="Y520" s="123">
        <v>14</v>
      </c>
      <c r="Z520" s="124" t="s">
        <v>772</v>
      </c>
      <c r="AA520" s="124" t="s">
        <v>782</v>
      </c>
      <c r="AB520" s="124" t="s">
        <v>1005</v>
      </c>
      <c r="AC520" s="221" t="s">
        <v>2</v>
      </c>
    </row>
    <row r="521" spans="1:29" s="222" customFormat="1" hidden="1">
      <c r="A521" s="204">
        <v>0</v>
      </c>
      <c r="B521" s="37" t="s">
        <v>16</v>
      </c>
      <c r="C521" s="139" t="s">
        <v>1352</v>
      </c>
      <c r="D521" s="183">
        <f t="shared" si="99"/>
        <v>0</v>
      </c>
      <c r="E521" s="184">
        <f t="shared" si="100"/>
        <v>0</v>
      </c>
      <c r="F521" s="210"/>
      <c r="G521" s="39"/>
      <c r="H521" s="206" t="s">
        <v>771</v>
      </c>
      <c r="I521" s="206" t="s">
        <v>772</v>
      </c>
      <c r="J521" s="206" t="s">
        <v>787</v>
      </c>
      <c r="K521" s="206" t="s">
        <v>1005</v>
      </c>
      <c r="L521" s="39"/>
      <c r="M521" s="210" t="s">
        <v>38</v>
      </c>
      <c r="N521" s="245">
        <v>49</v>
      </c>
      <c r="O521" s="246"/>
      <c r="P521" s="213">
        <v>25</v>
      </c>
      <c r="Q521" s="214"/>
      <c r="R521" s="215">
        <f t="shared" si="101"/>
        <v>0</v>
      </c>
      <c r="S521" s="109" t="s">
        <v>1189</v>
      </c>
      <c r="T521" s="110">
        <f t="shared" si="102"/>
        <v>0</v>
      </c>
      <c r="U521" s="180">
        <f t="shared" si="103"/>
        <v>0</v>
      </c>
      <c r="V521" s="206"/>
      <c r="W521" s="206"/>
      <c r="X521" s="219"/>
      <c r="Y521" s="123">
        <v>14</v>
      </c>
      <c r="Z521" s="124" t="s">
        <v>772</v>
      </c>
      <c r="AA521" s="124" t="s">
        <v>787</v>
      </c>
      <c r="AB521" s="124" t="s">
        <v>1005</v>
      </c>
      <c r="AC521" s="221" t="s">
        <v>2</v>
      </c>
    </row>
    <row r="522" spans="1:29" s="222" customFormat="1" hidden="1">
      <c r="A522" s="204">
        <v>0</v>
      </c>
      <c r="B522" s="37" t="s">
        <v>16</v>
      </c>
      <c r="C522" s="139" t="s">
        <v>1075</v>
      </c>
      <c r="D522" s="183">
        <f t="shared" si="99"/>
        <v>0</v>
      </c>
      <c r="E522" s="184">
        <f t="shared" si="100"/>
        <v>0</v>
      </c>
      <c r="F522" s="210"/>
      <c r="G522" s="39"/>
      <c r="H522" s="206" t="s">
        <v>771</v>
      </c>
      <c r="I522" s="206" t="s">
        <v>772</v>
      </c>
      <c r="J522" s="206" t="s">
        <v>787</v>
      </c>
      <c r="K522" s="206" t="s">
        <v>1007</v>
      </c>
      <c r="L522" s="140"/>
      <c r="M522" s="210" t="s">
        <v>38</v>
      </c>
      <c r="N522" s="245">
        <v>63</v>
      </c>
      <c r="O522" s="246"/>
      <c r="P522" s="213">
        <v>25</v>
      </c>
      <c r="Q522" s="214"/>
      <c r="R522" s="215">
        <f t="shared" si="101"/>
        <v>0</v>
      </c>
      <c r="S522" s="109" t="s">
        <v>1189</v>
      </c>
      <c r="T522" s="110">
        <f t="shared" si="102"/>
        <v>0</v>
      </c>
      <c r="U522" s="180">
        <f t="shared" si="103"/>
        <v>0</v>
      </c>
      <c r="V522" s="206"/>
      <c r="W522" s="206"/>
      <c r="X522" s="219"/>
      <c r="Y522" s="123">
        <v>14</v>
      </c>
      <c r="Z522" s="124" t="s">
        <v>772</v>
      </c>
      <c r="AA522" s="124" t="s">
        <v>787</v>
      </c>
      <c r="AB522" s="124" t="s">
        <v>1007</v>
      </c>
      <c r="AC522" s="221" t="s">
        <v>2</v>
      </c>
    </row>
    <row r="523" spans="1:29" s="222" customFormat="1" hidden="1">
      <c r="A523" s="204">
        <v>0</v>
      </c>
      <c r="B523" s="139" t="s">
        <v>16</v>
      </c>
      <c r="C523" s="139" t="s">
        <v>1076</v>
      </c>
      <c r="D523" s="183">
        <f t="shared" si="99"/>
        <v>0</v>
      </c>
      <c r="E523" s="184">
        <f t="shared" si="100"/>
        <v>0</v>
      </c>
      <c r="F523" s="210"/>
      <c r="G523" s="140"/>
      <c r="H523" s="206" t="s">
        <v>771</v>
      </c>
      <c r="I523" s="206" t="s">
        <v>772</v>
      </c>
      <c r="J523" s="206" t="s">
        <v>1077</v>
      </c>
      <c r="K523" s="206" t="s">
        <v>1005</v>
      </c>
      <c r="L523" s="140"/>
      <c r="M523" s="210" t="s">
        <v>38</v>
      </c>
      <c r="N523" s="224">
        <v>35</v>
      </c>
      <c r="O523" s="225"/>
      <c r="P523" s="213">
        <v>25</v>
      </c>
      <c r="Q523" s="214"/>
      <c r="R523" s="215">
        <f t="shared" si="101"/>
        <v>0</v>
      </c>
      <c r="S523" s="109" t="s">
        <v>1189</v>
      </c>
      <c r="T523" s="110">
        <f t="shared" si="102"/>
        <v>0</v>
      </c>
      <c r="U523" s="185">
        <f t="shared" si="103"/>
        <v>0</v>
      </c>
      <c r="V523" s="206"/>
      <c r="W523" s="206"/>
      <c r="X523" s="219"/>
      <c r="Y523" s="123">
        <v>14</v>
      </c>
      <c r="Z523" s="124" t="s">
        <v>772</v>
      </c>
      <c r="AA523" s="124" t="s">
        <v>1077</v>
      </c>
      <c r="AB523" s="124" t="s">
        <v>1005</v>
      </c>
      <c r="AC523" s="221" t="s">
        <v>2</v>
      </c>
    </row>
    <row r="524" spans="1:29" s="222" customFormat="1" hidden="1">
      <c r="A524" s="204">
        <v>0</v>
      </c>
      <c r="B524" s="37" t="s">
        <v>16</v>
      </c>
      <c r="C524" s="139" t="s">
        <v>1078</v>
      </c>
      <c r="D524" s="183">
        <f t="shared" si="99"/>
        <v>0</v>
      </c>
      <c r="E524" s="184">
        <f t="shared" si="100"/>
        <v>0</v>
      </c>
      <c r="F524" s="210"/>
      <c r="G524" s="39"/>
      <c r="H524" s="206" t="s">
        <v>771</v>
      </c>
      <c r="I524" s="206" t="s">
        <v>772</v>
      </c>
      <c r="J524" s="206" t="s">
        <v>1077</v>
      </c>
      <c r="K524" s="206" t="s">
        <v>1007</v>
      </c>
      <c r="L524" s="140"/>
      <c r="M524" s="210" t="s">
        <v>38</v>
      </c>
      <c r="N524" s="245">
        <v>63</v>
      </c>
      <c r="O524" s="246"/>
      <c r="P524" s="213">
        <v>25</v>
      </c>
      <c r="Q524" s="214"/>
      <c r="R524" s="215">
        <f t="shared" si="101"/>
        <v>0</v>
      </c>
      <c r="S524" s="109" t="s">
        <v>1189</v>
      </c>
      <c r="T524" s="110">
        <f t="shared" si="102"/>
        <v>0</v>
      </c>
      <c r="U524" s="180">
        <f t="shared" si="103"/>
        <v>0</v>
      </c>
      <c r="V524" s="206"/>
      <c r="W524" s="206"/>
      <c r="X524" s="219"/>
      <c r="Y524" s="123">
        <v>14</v>
      </c>
      <c r="Z524" s="124" t="s">
        <v>772</v>
      </c>
      <c r="AA524" s="124" t="s">
        <v>1077</v>
      </c>
      <c r="AB524" s="124" t="s">
        <v>1007</v>
      </c>
      <c r="AC524" s="221" t="s">
        <v>2</v>
      </c>
    </row>
    <row r="525" spans="1:29" s="222" customFormat="1" hidden="1">
      <c r="A525" s="204">
        <v>0</v>
      </c>
      <c r="B525" s="37" t="s">
        <v>16</v>
      </c>
      <c r="C525" s="139" t="s">
        <v>1353</v>
      </c>
      <c r="D525" s="183">
        <f t="shared" si="99"/>
        <v>0</v>
      </c>
      <c r="E525" s="184">
        <f t="shared" si="100"/>
        <v>0</v>
      </c>
      <c r="F525" s="210"/>
      <c r="G525" s="39"/>
      <c r="H525" s="206" t="s">
        <v>771</v>
      </c>
      <c r="I525" s="206" t="s">
        <v>772</v>
      </c>
      <c r="J525" s="206" t="s">
        <v>789</v>
      </c>
      <c r="K525" s="206" t="s">
        <v>1005</v>
      </c>
      <c r="L525" s="140"/>
      <c r="M525" s="210" t="s">
        <v>38</v>
      </c>
      <c r="N525" s="245">
        <v>49</v>
      </c>
      <c r="O525" s="246"/>
      <c r="P525" s="213">
        <v>25</v>
      </c>
      <c r="Q525" s="214"/>
      <c r="R525" s="215">
        <f t="shared" si="101"/>
        <v>0</v>
      </c>
      <c r="S525" s="109" t="s">
        <v>1189</v>
      </c>
      <c r="T525" s="110">
        <f t="shared" si="102"/>
        <v>0</v>
      </c>
      <c r="U525" s="180">
        <f t="shared" si="103"/>
        <v>0</v>
      </c>
      <c r="V525" s="206"/>
      <c r="W525" s="206"/>
      <c r="X525" s="219"/>
      <c r="Y525" s="123">
        <v>14</v>
      </c>
      <c r="Z525" s="124" t="s">
        <v>772</v>
      </c>
      <c r="AA525" s="124" t="s">
        <v>789</v>
      </c>
      <c r="AB525" s="124" t="s">
        <v>1005</v>
      </c>
      <c r="AC525" s="221" t="s">
        <v>2</v>
      </c>
    </row>
    <row r="526" spans="1:29" s="222" customFormat="1" hidden="1">
      <c r="A526" s="204">
        <v>0</v>
      </c>
      <c r="B526" s="37" t="s">
        <v>16</v>
      </c>
      <c r="C526" s="139" t="s">
        <v>1080</v>
      </c>
      <c r="D526" s="183">
        <f t="shared" si="99"/>
        <v>0</v>
      </c>
      <c r="E526" s="184">
        <f t="shared" si="100"/>
        <v>0</v>
      </c>
      <c r="F526" s="210"/>
      <c r="G526" s="39"/>
      <c r="H526" s="206" t="s">
        <v>771</v>
      </c>
      <c r="I526" s="206" t="s">
        <v>772</v>
      </c>
      <c r="J526" s="206" t="s">
        <v>789</v>
      </c>
      <c r="K526" s="206" t="s">
        <v>1045</v>
      </c>
      <c r="L526" s="140"/>
      <c r="M526" s="210" t="s">
        <v>38</v>
      </c>
      <c r="N526" s="245">
        <v>79</v>
      </c>
      <c r="O526" s="246"/>
      <c r="P526" s="213">
        <v>25</v>
      </c>
      <c r="Q526" s="214"/>
      <c r="R526" s="215">
        <f t="shared" si="101"/>
        <v>0</v>
      </c>
      <c r="S526" s="109" t="s">
        <v>1189</v>
      </c>
      <c r="T526" s="110">
        <f t="shared" si="102"/>
        <v>0</v>
      </c>
      <c r="U526" s="185">
        <f t="shared" si="103"/>
        <v>0</v>
      </c>
      <c r="V526" s="206"/>
      <c r="W526" s="206"/>
      <c r="X526" s="219"/>
      <c r="Y526" s="123">
        <v>14</v>
      </c>
      <c r="Z526" s="124" t="s">
        <v>772</v>
      </c>
      <c r="AA526" s="124" t="s">
        <v>789</v>
      </c>
      <c r="AB526" s="124" t="s">
        <v>1045</v>
      </c>
      <c r="AC526" s="221" t="s">
        <v>2</v>
      </c>
    </row>
    <row r="527" spans="1:29" s="222" customFormat="1" hidden="1">
      <c r="A527" s="204">
        <v>0</v>
      </c>
      <c r="B527" s="37" t="s">
        <v>16</v>
      </c>
      <c r="C527" s="139" t="s">
        <v>1081</v>
      </c>
      <c r="D527" s="183">
        <f t="shared" si="99"/>
        <v>0</v>
      </c>
      <c r="E527" s="184">
        <f t="shared" si="100"/>
        <v>0</v>
      </c>
      <c r="F527" s="210"/>
      <c r="G527" s="39"/>
      <c r="H527" s="206" t="s">
        <v>862</v>
      </c>
      <c r="I527" s="206" t="s">
        <v>863</v>
      </c>
      <c r="J527" s="206" t="s">
        <v>613</v>
      </c>
      <c r="K527" s="206" t="s">
        <v>1005</v>
      </c>
      <c r="L527" s="140"/>
      <c r="M527" s="210" t="s">
        <v>38</v>
      </c>
      <c r="N527" s="245">
        <v>30</v>
      </c>
      <c r="O527" s="246"/>
      <c r="P527" s="213">
        <v>25</v>
      </c>
      <c r="Q527" s="214"/>
      <c r="R527" s="215">
        <f t="shared" si="101"/>
        <v>0</v>
      </c>
      <c r="S527" s="109" t="s">
        <v>1189</v>
      </c>
      <c r="T527" s="110">
        <f t="shared" si="102"/>
        <v>0</v>
      </c>
      <c r="U527" s="180">
        <f t="shared" si="103"/>
        <v>0</v>
      </c>
      <c r="V527" s="206"/>
      <c r="W527" s="206"/>
      <c r="X527" s="219"/>
      <c r="Y527" s="123">
        <v>14</v>
      </c>
      <c r="Z527" s="124" t="s">
        <v>863</v>
      </c>
      <c r="AA527" s="124" t="s">
        <v>613</v>
      </c>
      <c r="AB527" s="124" t="s">
        <v>1005</v>
      </c>
      <c r="AC527" s="221" t="s">
        <v>2</v>
      </c>
    </row>
    <row r="528" spans="1:29" s="222" customFormat="1" hidden="1">
      <c r="A528" s="204">
        <v>0</v>
      </c>
      <c r="B528" s="37" t="s">
        <v>16</v>
      </c>
      <c r="C528" s="139" t="s">
        <v>1082</v>
      </c>
      <c r="D528" s="183">
        <f t="shared" si="99"/>
        <v>0</v>
      </c>
      <c r="E528" s="184">
        <f t="shared" si="100"/>
        <v>0</v>
      </c>
      <c r="F528" s="210"/>
      <c r="G528" s="39"/>
      <c r="H528" s="206" t="s">
        <v>862</v>
      </c>
      <c r="I528" s="206" t="s">
        <v>863</v>
      </c>
      <c r="J528" s="206" t="s">
        <v>613</v>
      </c>
      <c r="K528" s="206" t="s">
        <v>1007</v>
      </c>
      <c r="L528" s="140"/>
      <c r="M528" s="210" t="s">
        <v>38</v>
      </c>
      <c r="N528" s="245">
        <v>63</v>
      </c>
      <c r="O528" s="246"/>
      <c r="P528" s="213">
        <v>25</v>
      </c>
      <c r="Q528" s="214"/>
      <c r="R528" s="215">
        <f t="shared" si="101"/>
        <v>0</v>
      </c>
      <c r="S528" s="109" t="s">
        <v>1189</v>
      </c>
      <c r="T528" s="110">
        <f t="shared" si="102"/>
        <v>0</v>
      </c>
      <c r="U528" s="180">
        <f t="shared" si="103"/>
        <v>0</v>
      </c>
      <c r="V528" s="206"/>
      <c r="W528" s="206"/>
      <c r="X528" s="219"/>
      <c r="Y528" s="123">
        <v>14</v>
      </c>
      <c r="Z528" s="124" t="s">
        <v>863</v>
      </c>
      <c r="AA528" s="124" t="s">
        <v>613</v>
      </c>
      <c r="AB528" s="124" t="s">
        <v>1007</v>
      </c>
      <c r="AC528" s="221" t="s">
        <v>2</v>
      </c>
    </row>
    <row r="529" spans="1:31" s="222" customFormat="1" hidden="1">
      <c r="A529" s="204">
        <v>0</v>
      </c>
      <c r="B529" s="37" t="s">
        <v>16</v>
      </c>
      <c r="C529" s="139" t="s">
        <v>1083</v>
      </c>
      <c r="D529" s="183">
        <f t="shared" si="99"/>
        <v>0</v>
      </c>
      <c r="E529" s="184">
        <f t="shared" si="100"/>
        <v>0</v>
      </c>
      <c r="F529" s="210"/>
      <c r="G529" s="39"/>
      <c r="H529" s="206" t="s">
        <v>862</v>
      </c>
      <c r="I529" s="206" t="s">
        <v>863</v>
      </c>
      <c r="J529" s="206" t="s">
        <v>613</v>
      </c>
      <c r="K529" s="206" t="s">
        <v>1045</v>
      </c>
      <c r="L529" s="140"/>
      <c r="M529" s="210" t="s">
        <v>38</v>
      </c>
      <c r="N529" s="245">
        <v>79</v>
      </c>
      <c r="O529" s="246"/>
      <c r="P529" s="213">
        <v>25</v>
      </c>
      <c r="Q529" s="214"/>
      <c r="R529" s="215">
        <f t="shared" si="101"/>
        <v>0</v>
      </c>
      <c r="S529" s="109" t="s">
        <v>1189</v>
      </c>
      <c r="T529" s="110">
        <f t="shared" si="102"/>
        <v>0</v>
      </c>
      <c r="U529" s="180">
        <f t="shared" si="103"/>
        <v>0</v>
      </c>
      <c r="V529" s="206"/>
      <c r="W529" s="206"/>
      <c r="X529" s="219"/>
      <c r="Y529" s="123">
        <v>14</v>
      </c>
      <c r="Z529" s="124" t="s">
        <v>863</v>
      </c>
      <c r="AA529" s="124" t="s">
        <v>613</v>
      </c>
      <c r="AB529" s="124" t="s">
        <v>1045</v>
      </c>
      <c r="AC529" s="221" t="s">
        <v>2</v>
      </c>
    </row>
    <row r="530" spans="1:31" s="222" customFormat="1" hidden="1">
      <c r="A530" s="204">
        <v>0</v>
      </c>
      <c r="B530" s="37" t="s">
        <v>16</v>
      </c>
      <c r="C530" s="139" t="s">
        <v>1086</v>
      </c>
      <c r="D530" s="183">
        <f t="shared" si="99"/>
        <v>0</v>
      </c>
      <c r="E530" s="184">
        <f t="shared" si="100"/>
        <v>0</v>
      </c>
      <c r="F530" s="210"/>
      <c r="G530" s="39"/>
      <c r="H530" s="206" t="s">
        <v>878</v>
      </c>
      <c r="I530" s="206" t="s">
        <v>879</v>
      </c>
      <c r="J530" s="206" t="s">
        <v>904</v>
      </c>
      <c r="K530" s="206" t="s">
        <v>1045</v>
      </c>
      <c r="L530" s="140"/>
      <c r="M530" s="210" t="s">
        <v>38</v>
      </c>
      <c r="N530" s="245">
        <v>79</v>
      </c>
      <c r="O530" s="246"/>
      <c r="P530" s="213">
        <v>25</v>
      </c>
      <c r="Q530" s="214"/>
      <c r="R530" s="215">
        <f t="shared" si="101"/>
        <v>0</v>
      </c>
      <c r="S530" s="109" t="s">
        <v>1189</v>
      </c>
      <c r="T530" s="110">
        <f t="shared" si="102"/>
        <v>0</v>
      </c>
      <c r="U530" s="180">
        <f t="shared" si="103"/>
        <v>0</v>
      </c>
      <c r="V530" s="206"/>
      <c r="W530" s="206"/>
      <c r="X530" s="219"/>
      <c r="Y530" s="123">
        <v>14</v>
      </c>
      <c r="Z530" s="124"/>
      <c r="AA530" s="124"/>
      <c r="AB530" s="124"/>
      <c r="AC530" s="221" t="s">
        <v>2</v>
      </c>
    </row>
    <row r="531" spans="1:31">
      <c r="A531" s="193" t="s">
        <v>37</v>
      </c>
      <c r="F531" s="43"/>
      <c r="G531" s="43"/>
      <c r="L531" s="3"/>
      <c r="M531" s="3"/>
      <c r="R531" s="104"/>
      <c r="S531" s="104"/>
      <c r="T531" s="104"/>
      <c r="U531" s="104"/>
      <c r="Y531" s="120">
        <v>99</v>
      </c>
      <c r="AC531" s="124" t="s">
        <v>2</v>
      </c>
    </row>
    <row r="532" spans="1:31">
      <c r="A532" s="193" t="s">
        <v>37</v>
      </c>
      <c r="F532" s="43"/>
      <c r="G532" s="43"/>
      <c r="L532" s="3"/>
      <c r="M532" s="3"/>
      <c r="R532" s="104"/>
      <c r="S532" s="104"/>
      <c r="T532" s="104"/>
      <c r="U532" s="104"/>
      <c r="Y532" s="120">
        <v>99</v>
      </c>
      <c r="AC532" s="124" t="s">
        <v>2</v>
      </c>
    </row>
    <row r="533" spans="1:31" s="1" customFormat="1" ht="21" customHeight="1">
      <c r="A533" s="193" t="s">
        <v>37</v>
      </c>
      <c r="B533" s="29"/>
      <c r="C533" s="29"/>
      <c r="D533" s="29"/>
      <c r="E533" s="29"/>
      <c r="F533" s="29" t="s">
        <v>1184</v>
      </c>
      <c r="G533" s="98"/>
      <c r="H533" s="30"/>
      <c r="I533" s="30"/>
      <c r="J533" s="30"/>
      <c r="K533" s="30"/>
      <c r="L533" s="31"/>
      <c r="M533" s="31"/>
      <c r="N533" s="30"/>
      <c r="O533" s="30"/>
      <c r="P533" s="30"/>
      <c r="Q533" s="30"/>
      <c r="R533" s="31"/>
      <c r="S533" s="31"/>
      <c r="T533" s="31"/>
      <c r="U533" s="31"/>
      <c r="V533" s="31"/>
      <c r="W533" s="31"/>
      <c r="X533" s="32"/>
      <c r="Y533" s="129">
        <v>100</v>
      </c>
      <c r="Z533" s="130"/>
      <c r="AA533" s="130"/>
      <c r="AB533" s="130"/>
      <c r="AC533" s="124" t="s">
        <v>2</v>
      </c>
      <c r="AD533" s="192"/>
      <c r="AE533" s="192"/>
    </row>
    <row r="534" spans="1:31">
      <c r="A534" s="193" t="s">
        <v>37</v>
      </c>
      <c r="B534" s="37"/>
      <c r="C534" s="37" t="s">
        <v>1189</v>
      </c>
      <c r="D534" s="178">
        <f t="shared" ref="D534:D535" si="104">Q534</f>
        <v>0</v>
      </c>
      <c r="E534" s="37"/>
      <c r="F534" s="39"/>
      <c r="G534" s="39"/>
      <c r="H534" s="100" t="s">
        <v>1190</v>
      </c>
      <c r="I534" s="37"/>
      <c r="J534" s="112"/>
      <c r="K534" s="112"/>
      <c r="L534" s="113"/>
      <c r="M534" s="113"/>
      <c r="N534" s="113"/>
      <c r="O534" s="113"/>
      <c r="P534" s="114"/>
      <c r="Q534" s="111">
        <f>ROUNDUP(SUM(T21:T5074),0)</f>
        <v>0</v>
      </c>
      <c r="R534" s="42"/>
      <c r="S534" s="107"/>
      <c r="T534" s="107"/>
      <c r="U534" s="107"/>
      <c r="V534" s="37"/>
      <c r="W534" s="37"/>
      <c r="X534" s="37"/>
      <c r="Y534" s="123">
        <v>101</v>
      </c>
      <c r="AC534" s="124" t="s">
        <v>2</v>
      </c>
    </row>
    <row r="535" spans="1:31">
      <c r="A535" s="193" t="s">
        <v>37</v>
      </c>
      <c r="B535" s="37"/>
      <c r="C535" s="37" t="s">
        <v>1191</v>
      </c>
      <c r="D535" s="178">
        <f t="shared" si="104"/>
        <v>0</v>
      </c>
      <c r="E535" s="37"/>
      <c r="F535" s="39"/>
      <c r="G535" s="39"/>
      <c r="H535" s="100" t="s">
        <v>1192</v>
      </c>
      <c r="I535" s="37"/>
      <c r="J535" s="112"/>
      <c r="K535" s="112"/>
      <c r="L535" s="113"/>
      <c r="M535" s="113"/>
      <c r="N535" s="113"/>
      <c r="O535" s="113"/>
      <c r="P535" s="115"/>
      <c r="Q535" s="111">
        <f>ROUNDUP(IF((Q534)&gt;=3,(Q534)/6,0),0)</f>
        <v>0</v>
      </c>
      <c r="R535" s="42"/>
      <c r="S535" s="107"/>
      <c r="T535" s="107"/>
      <c r="U535" s="107"/>
      <c r="V535" s="37"/>
      <c r="W535" s="37"/>
      <c r="X535" s="37"/>
      <c r="Y535" s="123">
        <v>101</v>
      </c>
      <c r="AC535" s="124" t="s">
        <v>2</v>
      </c>
    </row>
    <row r="536" spans="1:31">
      <c r="F536" s="247"/>
    </row>
    <row r="537" spans="1:31">
      <c r="H537" s="176" t="s">
        <v>1246</v>
      </c>
    </row>
  </sheetData>
  <autoFilter ref="A18:AE535">
    <filterColumn colId="0">
      <filters>
        <filter val="*"/>
        <filter val="&gt;100"/>
        <filter val="1"/>
        <filter val="10"/>
        <filter val="100"/>
        <filter val="14"/>
        <filter val="15"/>
        <filter val="17"/>
        <filter val="20"/>
        <filter val="25"/>
        <filter val="30"/>
        <filter val="40"/>
        <filter val="45"/>
        <filter val="46"/>
        <filter val="50"/>
        <filter val="6"/>
        <filter val="60"/>
        <filter val="65"/>
        <filter val="7"/>
        <filter val="70"/>
        <filter val="74"/>
        <filter val="75"/>
        <filter val="8"/>
        <filter val="80"/>
        <filter val="90"/>
        <dateGroupItem year="2022" dateTimeGrouping="year"/>
      </filters>
    </filterColumn>
  </autoFilter>
  <sortState ref="A476:AB527">
    <sortCondition ref="I476:I527"/>
    <sortCondition ref="J476:J527"/>
    <sortCondition ref="K476:K527"/>
  </sortState>
  <mergeCells count="1">
    <mergeCell ref="J6:N6"/>
  </mergeCells>
  <conditionalFormatting sqref="M7">
    <cfRule type="containsText" dxfId="262" priority="323" operator="containsText" text="нет">
      <formula>NOT(ISERROR(SEARCH("нет",M7)))</formula>
    </cfRule>
    <cfRule type="iconSet" priority="324">
      <iconSet iconSet="3Symbols">
        <cfvo type="percent" val="0"/>
        <cfvo type="percent" val="33"/>
        <cfvo type="percent" val="67"/>
      </iconSet>
    </cfRule>
  </conditionalFormatting>
  <conditionalFormatting sqref="Z536:Z1048576 Z1:Z17">
    <cfRule type="duplicateValues" dxfId="261" priority="322"/>
  </conditionalFormatting>
  <conditionalFormatting sqref="Z531:Z535">
    <cfRule type="duplicateValues" dxfId="260" priority="298"/>
  </conditionalFormatting>
  <conditionalFormatting sqref="C531:E533 C466:E467 C310:E311 C247:E248 C102:E103 C1:E19 C41:C46 C144:C145 C265:C287 C360:C432 C478:C525 C536:E1048576 C534:C535 E534:E535 C289:C309 C434:C465 C48:C74 C147:C210 C76:C93">
    <cfRule type="duplicateValues" dxfId="259" priority="297"/>
  </conditionalFormatting>
  <conditionalFormatting sqref="C531:E533 C310:E311 C102:E103 C1:E19 C247:E248 C466:E467 C41:C46 C144:C145 C265:C287 C360:C432 C478:C525 C536:E1048576 C534:C535 E534:E535 C289:C309 C434:C465 C48:C74 C147:C210 C76:C93">
    <cfRule type="duplicateValues" dxfId="258" priority="295"/>
  </conditionalFormatting>
  <conditionalFormatting sqref="C21:C40">
    <cfRule type="duplicateValues" dxfId="257" priority="294"/>
  </conditionalFormatting>
  <conditionalFormatting sqref="C21:C40">
    <cfRule type="duplicateValues" dxfId="256" priority="293"/>
  </conditionalFormatting>
  <conditionalFormatting sqref="C531:E533 C466:E467 C310:E311 C247:E248 C102:E103 C1:E19 C21:C46 C144:C145 C265:C287 C360:C432 C478:C525 C536:E1048576 C534:C535 E534:E535 C289:C309 C434:C465 C48:C74 C147:C210 C76:C93">
    <cfRule type="duplicateValues" dxfId="255" priority="292"/>
  </conditionalFormatting>
  <conditionalFormatting sqref="C20:E20">
    <cfRule type="duplicateValues" dxfId="254" priority="342"/>
  </conditionalFormatting>
  <conditionalFormatting sqref="C20:E20">
    <cfRule type="duplicateValues" dxfId="253" priority="343"/>
  </conditionalFormatting>
  <conditionalFormatting sqref="C104:E104">
    <cfRule type="duplicateValues" dxfId="252" priority="284"/>
  </conditionalFormatting>
  <conditionalFormatting sqref="C104:E104">
    <cfRule type="duplicateValues" dxfId="251" priority="283"/>
  </conditionalFormatting>
  <conditionalFormatting sqref="C104:E104">
    <cfRule type="duplicateValues" dxfId="250" priority="282"/>
  </conditionalFormatting>
  <conditionalFormatting sqref="C105:E105">
    <cfRule type="duplicateValues" dxfId="249" priority="285"/>
  </conditionalFormatting>
  <conditionalFormatting sqref="C105:E105">
    <cfRule type="duplicateValues" dxfId="248" priority="286"/>
  </conditionalFormatting>
  <conditionalFormatting sqref="C249:E249">
    <cfRule type="duplicateValues" dxfId="247" priority="279"/>
  </conditionalFormatting>
  <conditionalFormatting sqref="C249:E249">
    <cfRule type="duplicateValues" dxfId="246" priority="278"/>
  </conditionalFormatting>
  <conditionalFormatting sqref="C249:E249">
    <cfRule type="duplicateValues" dxfId="245" priority="277"/>
  </conditionalFormatting>
  <conditionalFormatting sqref="C250:E250">
    <cfRule type="duplicateValues" dxfId="244" priority="280"/>
  </conditionalFormatting>
  <conditionalFormatting sqref="C250:E250">
    <cfRule type="duplicateValues" dxfId="243" priority="281"/>
  </conditionalFormatting>
  <conditionalFormatting sqref="C312:E312">
    <cfRule type="duplicateValues" dxfId="242" priority="274"/>
  </conditionalFormatting>
  <conditionalFormatting sqref="C312:E312">
    <cfRule type="duplicateValues" dxfId="241" priority="273"/>
  </conditionalFormatting>
  <conditionalFormatting sqref="C312:E312">
    <cfRule type="duplicateValues" dxfId="240" priority="272"/>
  </conditionalFormatting>
  <conditionalFormatting sqref="C313:E313">
    <cfRule type="duplicateValues" dxfId="239" priority="275"/>
  </conditionalFormatting>
  <conditionalFormatting sqref="C313:E313">
    <cfRule type="duplicateValues" dxfId="238" priority="276"/>
  </conditionalFormatting>
  <conditionalFormatting sqref="C468:E468">
    <cfRule type="duplicateValues" dxfId="237" priority="269"/>
  </conditionalFormatting>
  <conditionalFormatting sqref="C468:E468">
    <cfRule type="duplicateValues" dxfId="236" priority="268"/>
  </conditionalFormatting>
  <conditionalFormatting sqref="C468:E468">
    <cfRule type="duplicateValues" dxfId="235" priority="267"/>
  </conditionalFormatting>
  <conditionalFormatting sqref="C469:E469">
    <cfRule type="duplicateValues" dxfId="234" priority="270"/>
  </conditionalFormatting>
  <conditionalFormatting sqref="C469:E469">
    <cfRule type="duplicateValues" dxfId="233" priority="271"/>
  </conditionalFormatting>
  <conditionalFormatting sqref="C531:E533 C466:E469 C310:E313 C247:E250 C1:E20 C102:E105 C21:C46 C144:C145 C265:C287 C360:C432 C478:C525 C536:E1048576 C534:C535 E534:E535 C289:C309 C434:C465 C48:C74 C147:C210 C76:C93">
    <cfRule type="duplicateValues" dxfId="232" priority="266"/>
  </conditionalFormatting>
  <conditionalFormatting sqref="C106:C143">
    <cfRule type="duplicateValues" dxfId="231" priority="265"/>
  </conditionalFormatting>
  <conditionalFormatting sqref="C106:C143">
    <cfRule type="duplicateValues" dxfId="230" priority="264"/>
  </conditionalFormatting>
  <conditionalFormatting sqref="C106:C143">
    <cfRule type="duplicateValues" dxfId="229" priority="263"/>
  </conditionalFormatting>
  <conditionalFormatting sqref="C106:C143">
    <cfRule type="duplicateValues" dxfId="228" priority="262"/>
  </conditionalFormatting>
  <conditionalFormatting sqref="C531:E533 C466:E469 C310:E313 C1:E20 C102:E105 C21:C46 C247:E250 C106:C145 C265:C287 C360:C432 C478:C525 C536:E1048576 C534:C535 E534:E535 C289:C309 C434:C465 C48:C74 C147:C210 C76:C93">
    <cfRule type="duplicateValues" dxfId="227" priority="261"/>
  </conditionalFormatting>
  <conditionalFormatting sqref="C531:E533">
    <cfRule type="duplicateValues" dxfId="226" priority="260"/>
  </conditionalFormatting>
  <conditionalFormatting sqref="C251:C262">
    <cfRule type="duplicateValues" dxfId="225" priority="259"/>
  </conditionalFormatting>
  <conditionalFormatting sqref="C251:C262">
    <cfRule type="duplicateValues" dxfId="224" priority="258"/>
  </conditionalFormatting>
  <conditionalFormatting sqref="C251:C262">
    <cfRule type="duplicateValues" dxfId="223" priority="257"/>
  </conditionalFormatting>
  <conditionalFormatting sqref="C251:C262">
    <cfRule type="duplicateValues" dxfId="222" priority="256"/>
  </conditionalFormatting>
  <conditionalFormatting sqref="C251:C262">
    <cfRule type="duplicateValues" dxfId="221" priority="255"/>
  </conditionalFormatting>
  <conditionalFormatting sqref="C251:C262">
    <cfRule type="duplicateValues" dxfId="220" priority="254"/>
  </conditionalFormatting>
  <conditionalFormatting sqref="C531:E533 C466:E469 C1:E20 C102:E105 C21:C46 C247:E250 C106:C145 C310:E313 C251:C262 C360:C432 C478:C525 C536:E1048576 C534:C535 E534:E535 C265:C287 C289:C309 C434:C465 C48:C74 C147:C210 C76:C93">
    <cfRule type="duplicateValues" dxfId="219" priority="253"/>
  </conditionalFormatting>
  <conditionalFormatting sqref="C531:E533">
    <cfRule type="duplicateValues" dxfId="218" priority="252"/>
  </conditionalFormatting>
  <conditionalFormatting sqref="C314:C359">
    <cfRule type="duplicateValues" dxfId="217" priority="251"/>
  </conditionalFormatting>
  <conditionalFormatting sqref="C314:C359">
    <cfRule type="duplicateValues" dxfId="216" priority="250"/>
  </conditionalFormatting>
  <conditionalFormatting sqref="C314:C359">
    <cfRule type="duplicateValues" dxfId="215" priority="249"/>
  </conditionalFormatting>
  <conditionalFormatting sqref="C314:C359">
    <cfRule type="duplicateValues" dxfId="214" priority="247"/>
  </conditionalFormatting>
  <conditionalFormatting sqref="C314:C359">
    <cfRule type="duplicateValues" dxfId="213" priority="245"/>
  </conditionalFormatting>
  <conditionalFormatting sqref="C314:C359">
    <cfRule type="duplicateValues" dxfId="212" priority="244"/>
  </conditionalFormatting>
  <conditionalFormatting sqref="C531:E533 C1:E20 C102:E105 C21:C46 C247:E250 C106:C145 C310:E313 C251:C262 C466:E469 C314:C432 C478:C525 C536:E1048576 C534:C535 E534:E535 C265:C287 C289:C309 C434:C465 C48:C74 C147:C210 C76:C93">
    <cfRule type="duplicateValues" dxfId="211" priority="243"/>
  </conditionalFormatting>
  <conditionalFormatting sqref="C531:E533">
    <cfRule type="duplicateValues" dxfId="210" priority="242"/>
  </conditionalFormatting>
  <conditionalFormatting sqref="C470:C477">
    <cfRule type="duplicateValues" dxfId="209" priority="241"/>
  </conditionalFormatting>
  <conditionalFormatting sqref="C470:C477">
    <cfRule type="duplicateValues" dxfId="208" priority="240"/>
  </conditionalFormatting>
  <conditionalFormatting sqref="C470:C477">
    <cfRule type="duplicateValues" dxfId="207" priority="239"/>
  </conditionalFormatting>
  <conditionalFormatting sqref="C470:C477">
    <cfRule type="duplicateValues" dxfId="206" priority="238"/>
  </conditionalFormatting>
  <conditionalFormatting sqref="C470:C477">
    <cfRule type="duplicateValues" dxfId="205" priority="237"/>
  </conditionalFormatting>
  <conditionalFormatting sqref="C470:C477">
    <cfRule type="duplicateValues" dxfId="204" priority="235"/>
  </conditionalFormatting>
  <conditionalFormatting sqref="C470:C477">
    <cfRule type="duplicateValues" dxfId="203" priority="233"/>
  </conditionalFormatting>
  <conditionalFormatting sqref="C470:C477">
    <cfRule type="duplicateValues" dxfId="202" priority="232"/>
  </conditionalFormatting>
  <conditionalFormatting sqref="C531:E533 C466:E469 C310:E313 C247:E250 C1:E20 C102:E105 C21:C46 C106:C145 C251:C262 C314:C432 C470:C525 C536:E1048576 C534:C535 E534:E535 C265:C287 C289:C309 C434:C465 C48:C74 C147:C210 C76:C93">
    <cfRule type="duplicateValues" dxfId="201" priority="231"/>
  </conditionalFormatting>
  <conditionalFormatting sqref="C211:C246">
    <cfRule type="duplicateValues" dxfId="200" priority="230"/>
  </conditionalFormatting>
  <conditionalFormatting sqref="C211:C246">
    <cfRule type="duplicateValues" dxfId="199" priority="229"/>
  </conditionalFormatting>
  <conditionalFormatting sqref="C211:C246">
    <cfRule type="duplicateValues" dxfId="198" priority="228"/>
  </conditionalFormatting>
  <conditionalFormatting sqref="C211:C246">
    <cfRule type="duplicateValues" dxfId="197" priority="226"/>
  </conditionalFormatting>
  <conditionalFormatting sqref="C211:C246">
    <cfRule type="duplicateValues" dxfId="196" priority="224"/>
  </conditionalFormatting>
  <conditionalFormatting sqref="C211:C246">
    <cfRule type="duplicateValues" dxfId="195" priority="222"/>
  </conditionalFormatting>
  <conditionalFormatting sqref="C211:C246">
    <cfRule type="duplicateValues" dxfId="194" priority="220"/>
  </conditionalFormatting>
  <conditionalFormatting sqref="C94">
    <cfRule type="duplicateValues" dxfId="193" priority="219"/>
  </conditionalFormatting>
  <conditionalFormatting sqref="C94">
    <cfRule type="duplicateValues" dxfId="192" priority="218"/>
  </conditionalFormatting>
  <conditionalFormatting sqref="C94">
    <cfRule type="duplicateValues" dxfId="191" priority="217"/>
  </conditionalFormatting>
  <conditionalFormatting sqref="C94">
    <cfRule type="duplicateValues" dxfId="190" priority="216"/>
  </conditionalFormatting>
  <conditionalFormatting sqref="C94">
    <cfRule type="duplicateValues" dxfId="189" priority="215"/>
  </conditionalFormatting>
  <conditionalFormatting sqref="C94">
    <cfRule type="duplicateValues" dxfId="188" priority="214"/>
  </conditionalFormatting>
  <conditionalFormatting sqref="C94">
    <cfRule type="duplicateValues" dxfId="187" priority="213"/>
  </conditionalFormatting>
  <conditionalFormatting sqref="C94">
    <cfRule type="duplicateValues" dxfId="186" priority="212"/>
  </conditionalFormatting>
  <conditionalFormatting sqref="C94">
    <cfRule type="duplicateValues" dxfId="185" priority="211"/>
  </conditionalFormatting>
  <conditionalFormatting sqref="C94">
    <cfRule type="duplicateValues" dxfId="184" priority="210"/>
  </conditionalFormatting>
  <conditionalFormatting sqref="C94">
    <cfRule type="duplicateValues" dxfId="183" priority="209"/>
  </conditionalFormatting>
  <conditionalFormatting sqref="C95">
    <cfRule type="duplicateValues" dxfId="182" priority="208"/>
  </conditionalFormatting>
  <conditionalFormatting sqref="C95">
    <cfRule type="duplicateValues" dxfId="181" priority="207"/>
  </conditionalFormatting>
  <conditionalFormatting sqref="C95">
    <cfRule type="duplicateValues" dxfId="180" priority="206"/>
  </conditionalFormatting>
  <conditionalFormatting sqref="C95">
    <cfRule type="duplicateValues" dxfId="179" priority="205"/>
  </conditionalFormatting>
  <conditionalFormatting sqref="C95">
    <cfRule type="duplicateValues" dxfId="178" priority="204"/>
  </conditionalFormatting>
  <conditionalFormatting sqref="C95">
    <cfRule type="duplicateValues" dxfId="177" priority="203"/>
  </conditionalFormatting>
  <conditionalFormatting sqref="C95">
    <cfRule type="duplicateValues" dxfId="176" priority="202"/>
  </conditionalFormatting>
  <conditionalFormatting sqref="C95">
    <cfRule type="duplicateValues" dxfId="175" priority="201"/>
  </conditionalFormatting>
  <conditionalFormatting sqref="C95">
    <cfRule type="duplicateValues" dxfId="174" priority="200"/>
  </conditionalFormatting>
  <conditionalFormatting sqref="C95">
    <cfRule type="duplicateValues" dxfId="173" priority="199"/>
  </conditionalFormatting>
  <conditionalFormatting sqref="C95">
    <cfRule type="duplicateValues" dxfId="172" priority="198"/>
  </conditionalFormatting>
  <conditionalFormatting sqref="C96">
    <cfRule type="duplicateValues" dxfId="171" priority="197"/>
  </conditionalFormatting>
  <conditionalFormatting sqref="C96">
    <cfRule type="duplicateValues" dxfId="170" priority="196"/>
  </conditionalFormatting>
  <conditionalFormatting sqref="C96">
    <cfRule type="duplicateValues" dxfId="169" priority="195"/>
  </conditionalFormatting>
  <conditionalFormatting sqref="C96">
    <cfRule type="duplicateValues" dxfId="168" priority="194"/>
  </conditionalFormatting>
  <conditionalFormatting sqref="C96">
    <cfRule type="duplicateValues" dxfId="167" priority="193"/>
  </conditionalFormatting>
  <conditionalFormatting sqref="C96">
    <cfRule type="duplicateValues" dxfId="166" priority="192"/>
  </conditionalFormatting>
  <conditionalFormatting sqref="C96">
    <cfRule type="duplicateValues" dxfId="165" priority="191"/>
  </conditionalFormatting>
  <conditionalFormatting sqref="C96">
    <cfRule type="duplicateValues" dxfId="164" priority="190"/>
  </conditionalFormatting>
  <conditionalFormatting sqref="C96">
    <cfRule type="duplicateValues" dxfId="163" priority="189"/>
  </conditionalFormatting>
  <conditionalFormatting sqref="C96">
    <cfRule type="duplicateValues" dxfId="162" priority="188"/>
  </conditionalFormatting>
  <conditionalFormatting sqref="C96">
    <cfRule type="duplicateValues" dxfId="161" priority="187"/>
  </conditionalFormatting>
  <conditionalFormatting sqref="C97">
    <cfRule type="duplicateValues" dxfId="160" priority="186"/>
  </conditionalFormatting>
  <conditionalFormatting sqref="C97">
    <cfRule type="duplicateValues" dxfId="159" priority="185"/>
  </conditionalFormatting>
  <conditionalFormatting sqref="C97">
    <cfRule type="duplicateValues" dxfId="158" priority="184"/>
  </conditionalFormatting>
  <conditionalFormatting sqref="C97">
    <cfRule type="duplicateValues" dxfId="157" priority="183"/>
  </conditionalFormatting>
  <conditionalFormatting sqref="C97">
    <cfRule type="duplicateValues" dxfId="156" priority="182"/>
  </conditionalFormatting>
  <conditionalFormatting sqref="C97">
    <cfRule type="duplicateValues" dxfId="155" priority="181"/>
  </conditionalFormatting>
  <conditionalFormatting sqref="C97">
    <cfRule type="duplicateValues" dxfId="154" priority="180"/>
  </conditionalFormatting>
  <conditionalFormatting sqref="C97">
    <cfRule type="duplicateValues" dxfId="153" priority="179"/>
  </conditionalFormatting>
  <conditionalFormatting sqref="C97">
    <cfRule type="duplicateValues" dxfId="152" priority="178"/>
  </conditionalFormatting>
  <conditionalFormatting sqref="C97">
    <cfRule type="duplicateValues" dxfId="151" priority="177"/>
  </conditionalFormatting>
  <conditionalFormatting sqref="C97">
    <cfRule type="duplicateValues" dxfId="150" priority="176"/>
  </conditionalFormatting>
  <conditionalFormatting sqref="C98">
    <cfRule type="duplicateValues" dxfId="149" priority="175"/>
  </conditionalFormatting>
  <conditionalFormatting sqref="C98">
    <cfRule type="duplicateValues" dxfId="148" priority="174"/>
  </conditionalFormatting>
  <conditionalFormatting sqref="C98">
    <cfRule type="duplicateValues" dxfId="147" priority="173"/>
  </conditionalFormatting>
  <conditionalFormatting sqref="C98">
    <cfRule type="duplicateValues" dxfId="146" priority="172"/>
  </conditionalFormatting>
  <conditionalFormatting sqref="C98">
    <cfRule type="duplicateValues" dxfId="145" priority="171"/>
  </conditionalFormatting>
  <conditionalFormatting sqref="C98">
    <cfRule type="duplicateValues" dxfId="144" priority="170"/>
  </conditionalFormatting>
  <conditionalFormatting sqref="C98">
    <cfRule type="duplicateValues" dxfId="143" priority="169"/>
  </conditionalFormatting>
  <conditionalFormatting sqref="C98">
    <cfRule type="duplicateValues" dxfId="142" priority="168"/>
  </conditionalFormatting>
  <conditionalFormatting sqref="C98">
    <cfRule type="duplicateValues" dxfId="141" priority="167"/>
  </conditionalFormatting>
  <conditionalFormatting sqref="C98">
    <cfRule type="duplicateValues" dxfId="140" priority="166"/>
  </conditionalFormatting>
  <conditionalFormatting sqref="C98">
    <cfRule type="duplicateValues" dxfId="139" priority="165"/>
  </conditionalFormatting>
  <conditionalFormatting sqref="C99">
    <cfRule type="duplicateValues" dxfId="138" priority="164"/>
  </conditionalFormatting>
  <conditionalFormatting sqref="C99">
    <cfRule type="duplicateValues" dxfId="137" priority="163"/>
  </conditionalFormatting>
  <conditionalFormatting sqref="C99">
    <cfRule type="duplicateValues" dxfId="136" priority="162"/>
  </conditionalFormatting>
  <conditionalFormatting sqref="C99">
    <cfRule type="duplicateValues" dxfId="135" priority="161"/>
  </conditionalFormatting>
  <conditionalFormatting sqref="C99">
    <cfRule type="duplicateValues" dxfId="134" priority="160"/>
  </conditionalFormatting>
  <conditionalFormatting sqref="C99">
    <cfRule type="duplicateValues" dxfId="133" priority="159"/>
  </conditionalFormatting>
  <conditionalFormatting sqref="C99">
    <cfRule type="duplicateValues" dxfId="132" priority="158"/>
  </conditionalFormatting>
  <conditionalFormatting sqref="C99">
    <cfRule type="duplicateValues" dxfId="131" priority="157"/>
  </conditionalFormatting>
  <conditionalFormatting sqref="C99">
    <cfRule type="duplicateValues" dxfId="130" priority="156"/>
  </conditionalFormatting>
  <conditionalFormatting sqref="C99">
    <cfRule type="duplicateValues" dxfId="129" priority="155"/>
  </conditionalFormatting>
  <conditionalFormatting sqref="C99">
    <cfRule type="duplicateValues" dxfId="128" priority="154"/>
  </conditionalFormatting>
  <conditionalFormatting sqref="C100">
    <cfRule type="duplicateValues" dxfId="127" priority="153"/>
  </conditionalFormatting>
  <conditionalFormatting sqref="C100">
    <cfRule type="duplicateValues" dxfId="126" priority="152"/>
  </conditionalFormatting>
  <conditionalFormatting sqref="C100">
    <cfRule type="duplicateValues" dxfId="125" priority="151"/>
  </conditionalFormatting>
  <conditionalFormatting sqref="C100">
    <cfRule type="duplicateValues" dxfId="124" priority="150"/>
  </conditionalFormatting>
  <conditionalFormatting sqref="C100">
    <cfRule type="duplicateValues" dxfId="123" priority="149"/>
  </conditionalFormatting>
  <conditionalFormatting sqref="C100">
    <cfRule type="duplicateValues" dxfId="122" priority="148"/>
  </conditionalFormatting>
  <conditionalFormatting sqref="C100">
    <cfRule type="duplicateValues" dxfId="121" priority="147"/>
  </conditionalFormatting>
  <conditionalFormatting sqref="C100">
    <cfRule type="duplicateValues" dxfId="120" priority="146"/>
  </conditionalFormatting>
  <conditionalFormatting sqref="C100">
    <cfRule type="duplicateValues" dxfId="119" priority="145"/>
  </conditionalFormatting>
  <conditionalFormatting sqref="C100">
    <cfRule type="duplicateValues" dxfId="118" priority="144"/>
  </conditionalFormatting>
  <conditionalFormatting sqref="C100">
    <cfRule type="duplicateValues" dxfId="117" priority="143"/>
  </conditionalFormatting>
  <conditionalFormatting sqref="C101">
    <cfRule type="duplicateValues" dxfId="116" priority="142"/>
  </conditionalFormatting>
  <conditionalFormatting sqref="C101">
    <cfRule type="duplicateValues" dxfId="115" priority="141"/>
  </conditionalFormatting>
  <conditionalFormatting sqref="C101">
    <cfRule type="duplicateValues" dxfId="114" priority="140"/>
  </conditionalFormatting>
  <conditionalFormatting sqref="C101">
    <cfRule type="duplicateValues" dxfId="113" priority="139"/>
  </conditionalFormatting>
  <conditionalFormatting sqref="C101">
    <cfRule type="duplicateValues" dxfId="112" priority="138"/>
  </conditionalFormatting>
  <conditionalFormatting sqref="C101">
    <cfRule type="duplicateValues" dxfId="111" priority="137"/>
  </conditionalFormatting>
  <conditionalFormatting sqref="C101">
    <cfRule type="duplicateValues" dxfId="110" priority="136"/>
  </conditionalFormatting>
  <conditionalFormatting sqref="C101">
    <cfRule type="duplicateValues" dxfId="109" priority="135"/>
  </conditionalFormatting>
  <conditionalFormatting sqref="C101">
    <cfRule type="duplicateValues" dxfId="108" priority="134"/>
  </conditionalFormatting>
  <conditionalFormatting sqref="C101">
    <cfRule type="duplicateValues" dxfId="107" priority="133"/>
  </conditionalFormatting>
  <conditionalFormatting sqref="C101">
    <cfRule type="duplicateValues" dxfId="106" priority="132"/>
  </conditionalFormatting>
  <conditionalFormatting sqref="C263:C264">
    <cfRule type="duplicateValues" dxfId="105" priority="131"/>
  </conditionalFormatting>
  <conditionalFormatting sqref="C263:C264">
    <cfRule type="duplicateValues" dxfId="104" priority="130"/>
  </conditionalFormatting>
  <conditionalFormatting sqref="C263:C264">
    <cfRule type="duplicateValues" dxfId="103" priority="129"/>
  </conditionalFormatting>
  <conditionalFormatting sqref="C263:C264">
    <cfRule type="duplicateValues" dxfId="102" priority="128"/>
  </conditionalFormatting>
  <conditionalFormatting sqref="C263:C264">
    <cfRule type="duplicateValues" dxfId="101" priority="127"/>
  </conditionalFormatting>
  <conditionalFormatting sqref="C263:C264">
    <cfRule type="duplicateValues" dxfId="100" priority="126"/>
  </conditionalFormatting>
  <conditionalFormatting sqref="C263:C264">
    <cfRule type="duplicateValues" dxfId="99" priority="125"/>
  </conditionalFormatting>
  <conditionalFormatting sqref="C263:C264">
    <cfRule type="duplicateValues" dxfId="98" priority="124"/>
  </conditionalFormatting>
  <conditionalFormatting sqref="C263:C264">
    <cfRule type="duplicateValues" dxfId="97" priority="123"/>
  </conditionalFormatting>
  <conditionalFormatting sqref="C263:C264">
    <cfRule type="duplicateValues" dxfId="96" priority="121"/>
  </conditionalFormatting>
  <conditionalFormatting sqref="C288">
    <cfRule type="duplicateValues" dxfId="95" priority="120"/>
  </conditionalFormatting>
  <conditionalFormatting sqref="C288">
    <cfRule type="duplicateValues" dxfId="94" priority="119"/>
  </conditionalFormatting>
  <conditionalFormatting sqref="C288">
    <cfRule type="duplicateValues" dxfId="93" priority="118"/>
  </conditionalFormatting>
  <conditionalFormatting sqref="C288">
    <cfRule type="duplicateValues" dxfId="92" priority="117"/>
  </conditionalFormatting>
  <conditionalFormatting sqref="C288">
    <cfRule type="duplicateValues" dxfId="91" priority="116"/>
  </conditionalFormatting>
  <conditionalFormatting sqref="C288">
    <cfRule type="duplicateValues" dxfId="90" priority="115"/>
  </conditionalFormatting>
  <conditionalFormatting sqref="C288">
    <cfRule type="duplicateValues" dxfId="89" priority="114"/>
  </conditionalFormatting>
  <conditionalFormatting sqref="C288">
    <cfRule type="duplicateValues" dxfId="88" priority="113"/>
  </conditionalFormatting>
  <conditionalFormatting sqref="C288">
    <cfRule type="duplicateValues" dxfId="87" priority="112"/>
  </conditionalFormatting>
  <conditionalFormatting sqref="C288">
    <cfRule type="duplicateValues" dxfId="86" priority="110"/>
  </conditionalFormatting>
  <conditionalFormatting sqref="C433">
    <cfRule type="duplicateValues" dxfId="85" priority="109"/>
  </conditionalFormatting>
  <conditionalFormatting sqref="C433">
    <cfRule type="duplicateValues" dxfId="84" priority="108"/>
  </conditionalFormatting>
  <conditionalFormatting sqref="C433">
    <cfRule type="duplicateValues" dxfId="83" priority="107"/>
  </conditionalFormatting>
  <conditionalFormatting sqref="C433">
    <cfRule type="duplicateValues" dxfId="82" priority="105"/>
  </conditionalFormatting>
  <conditionalFormatting sqref="C433">
    <cfRule type="duplicateValues" dxfId="81" priority="103"/>
  </conditionalFormatting>
  <conditionalFormatting sqref="C433">
    <cfRule type="duplicateValues" dxfId="80" priority="101"/>
  </conditionalFormatting>
  <conditionalFormatting sqref="C433">
    <cfRule type="duplicateValues" dxfId="79" priority="99"/>
  </conditionalFormatting>
  <conditionalFormatting sqref="C526">
    <cfRule type="duplicateValues" dxfId="78" priority="98"/>
  </conditionalFormatting>
  <conditionalFormatting sqref="C526">
    <cfRule type="duplicateValues" dxfId="77" priority="97"/>
  </conditionalFormatting>
  <conditionalFormatting sqref="C526">
    <cfRule type="duplicateValues" dxfId="76" priority="96"/>
  </conditionalFormatting>
  <conditionalFormatting sqref="C526">
    <cfRule type="duplicateValues" dxfId="75" priority="95"/>
  </conditionalFormatting>
  <conditionalFormatting sqref="C526">
    <cfRule type="duplicateValues" dxfId="74" priority="94"/>
  </conditionalFormatting>
  <conditionalFormatting sqref="C526">
    <cfRule type="duplicateValues" dxfId="73" priority="93"/>
  </conditionalFormatting>
  <conditionalFormatting sqref="C526">
    <cfRule type="duplicateValues" dxfId="72" priority="92"/>
  </conditionalFormatting>
  <conditionalFormatting sqref="C526">
    <cfRule type="duplicateValues" dxfId="71" priority="91"/>
  </conditionalFormatting>
  <conditionalFormatting sqref="C526">
    <cfRule type="duplicateValues" dxfId="70" priority="90"/>
  </conditionalFormatting>
  <conditionalFormatting sqref="C526">
    <cfRule type="duplicateValues" dxfId="69" priority="89"/>
  </conditionalFormatting>
  <conditionalFormatting sqref="C526">
    <cfRule type="duplicateValues" dxfId="68" priority="88"/>
  </conditionalFormatting>
  <conditionalFormatting sqref="C527">
    <cfRule type="duplicateValues" dxfId="67" priority="87"/>
  </conditionalFormatting>
  <conditionalFormatting sqref="C527">
    <cfRule type="duplicateValues" dxfId="66" priority="86"/>
  </conditionalFormatting>
  <conditionalFormatting sqref="C527">
    <cfRule type="duplicateValues" dxfId="65" priority="85"/>
  </conditionalFormatting>
  <conditionalFormatting sqref="C527">
    <cfRule type="duplicateValues" dxfId="64" priority="84"/>
  </conditionalFormatting>
  <conditionalFormatting sqref="C527">
    <cfRule type="duplicateValues" dxfId="63" priority="83"/>
  </conditionalFormatting>
  <conditionalFormatting sqref="C527">
    <cfRule type="duplicateValues" dxfId="62" priority="82"/>
  </conditionalFormatting>
  <conditionalFormatting sqref="C527">
    <cfRule type="duplicateValues" dxfId="61" priority="81"/>
  </conditionalFormatting>
  <conditionalFormatting sqref="C527">
    <cfRule type="duplicateValues" dxfId="60" priority="80"/>
  </conditionalFormatting>
  <conditionalFormatting sqref="C527">
    <cfRule type="duplicateValues" dxfId="59" priority="79"/>
  </conditionalFormatting>
  <conditionalFormatting sqref="C527">
    <cfRule type="duplicateValues" dxfId="58" priority="78"/>
  </conditionalFormatting>
  <conditionalFormatting sqref="C527">
    <cfRule type="duplicateValues" dxfId="57" priority="77"/>
  </conditionalFormatting>
  <conditionalFormatting sqref="C528">
    <cfRule type="duplicateValues" dxfId="56" priority="76"/>
  </conditionalFormatting>
  <conditionalFormatting sqref="C528">
    <cfRule type="duplicateValues" dxfId="55" priority="75"/>
  </conditionalFormatting>
  <conditionalFormatting sqref="C528">
    <cfRule type="duplicateValues" dxfId="54" priority="74"/>
  </conditionalFormatting>
  <conditionalFormatting sqref="C528">
    <cfRule type="duplicateValues" dxfId="53" priority="73"/>
  </conditionalFormatting>
  <conditionalFormatting sqref="C528">
    <cfRule type="duplicateValues" dxfId="52" priority="72"/>
  </conditionalFormatting>
  <conditionalFormatting sqref="C528">
    <cfRule type="duplicateValues" dxfId="51" priority="71"/>
  </conditionalFormatting>
  <conditionalFormatting sqref="C528">
    <cfRule type="duplicateValues" dxfId="50" priority="70"/>
  </conditionalFormatting>
  <conditionalFormatting sqref="C528">
    <cfRule type="duplicateValues" dxfId="49" priority="69"/>
  </conditionalFormatting>
  <conditionalFormatting sqref="C528">
    <cfRule type="duplicateValues" dxfId="48" priority="68"/>
  </conditionalFormatting>
  <conditionalFormatting sqref="C528">
    <cfRule type="duplicateValues" dxfId="47" priority="67"/>
  </conditionalFormatting>
  <conditionalFormatting sqref="C528">
    <cfRule type="duplicateValues" dxfId="46" priority="66"/>
  </conditionalFormatting>
  <conditionalFormatting sqref="C529">
    <cfRule type="duplicateValues" dxfId="45" priority="65"/>
  </conditionalFormatting>
  <conditionalFormatting sqref="C529">
    <cfRule type="duplicateValues" dxfId="44" priority="64"/>
  </conditionalFormatting>
  <conditionalFormatting sqref="C529">
    <cfRule type="duplicateValues" dxfId="43" priority="63"/>
  </conditionalFormatting>
  <conditionalFormatting sqref="C529">
    <cfRule type="duplicateValues" dxfId="42" priority="62"/>
  </conditionalFormatting>
  <conditionalFormatting sqref="C529">
    <cfRule type="duplicateValues" dxfId="41" priority="61"/>
  </conditionalFormatting>
  <conditionalFormatting sqref="C529">
    <cfRule type="duplicateValues" dxfId="40" priority="60"/>
  </conditionalFormatting>
  <conditionalFormatting sqref="C529">
    <cfRule type="duplicateValues" dxfId="39" priority="59"/>
  </conditionalFormatting>
  <conditionalFormatting sqref="C529">
    <cfRule type="duplicateValues" dxfId="38" priority="58"/>
  </conditionalFormatting>
  <conditionalFormatting sqref="C529">
    <cfRule type="duplicateValues" dxfId="37" priority="57"/>
  </conditionalFormatting>
  <conditionalFormatting sqref="C529">
    <cfRule type="duplicateValues" dxfId="36" priority="56"/>
  </conditionalFormatting>
  <conditionalFormatting sqref="C529">
    <cfRule type="duplicateValues" dxfId="35" priority="55"/>
  </conditionalFormatting>
  <conditionalFormatting sqref="C530">
    <cfRule type="duplicateValues" dxfId="34" priority="43"/>
  </conditionalFormatting>
  <conditionalFormatting sqref="C530">
    <cfRule type="duplicateValues" dxfId="33" priority="42"/>
  </conditionalFormatting>
  <conditionalFormatting sqref="C530">
    <cfRule type="duplicateValues" dxfId="32" priority="41"/>
  </conditionalFormatting>
  <conditionalFormatting sqref="C530">
    <cfRule type="duplicateValues" dxfId="31" priority="40"/>
  </conditionalFormatting>
  <conditionalFormatting sqref="C530">
    <cfRule type="duplicateValues" dxfId="30" priority="39"/>
  </conditionalFormatting>
  <conditionalFormatting sqref="C530">
    <cfRule type="duplicateValues" dxfId="29" priority="38"/>
  </conditionalFormatting>
  <conditionalFormatting sqref="C530">
    <cfRule type="duplicateValues" dxfId="28" priority="37"/>
  </conditionalFormatting>
  <conditionalFormatting sqref="C530">
    <cfRule type="duplicateValues" dxfId="27" priority="36"/>
  </conditionalFormatting>
  <conditionalFormatting sqref="C530">
    <cfRule type="duplicateValues" dxfId="26" priority="35"/>
  </conditionalFormatting>
  <conditionalFormatting sqref="C530">
    <cfRule type="duplicateValues" dxfId="25" priority="34"/>
  </conditionalFormatting>
  <conditionalFormatting sqref="C530">
    <cfRule type="duplicateValues" dxfId="24" priority="33"/>
  </conditionalFormatting>
  <conditionalFormatting sqref="C47">
    <cfRule type="duplicateValues" dxfId="23" priority="24"/>
  </conditionalFormatting>
  <conditionalFormatting sqref="C47">
    <cfRule type="duplicateValues" dxfId="22" priority="23"/>
  </conditionalFormatting>
  <conditionalFormatting sqref="C47">
    <cfRule type="duplicateValues" dxfId="21" priority="22"/>
  </conditionalFormatting>
  <conditionalFormatting sqref="C47">
    <cfRule type="duplicateValues" dxfId="20" priority="21"/>
  </conditionalFormatting>
  <conditionalFormatting sqref="C47">
    <cfRule type="duplicateValues" dxfId="19" priority="20"/>
  </conditionalFormatting>
  <conditionalFormatting sqref="C47">
    <cfRule type="duplicateValues" dxfId="18" priority="19"/>
  </conditionalFormatting>
  <conditionalFormatting sqref="C47">
    <cfRule type="duplicateValues" dxfId="17" priority="18"/>
  </conditionalFormatting>
  <conditionalFormatting sqref="C47">
    <cfRule type="duplicateValues" dxfId="16" priority="17"/>
  </conditionalFormatting>
  <conditionalFormatting sqref="C146">
    <cfRule type="duplicateValues" dxfId="15" priority="16"/>
  </conditionalFormatting>
  <conditionalFormatting sqref="C146">
    <cfRule type="duplicateValues" dxfId="14" priority="15"/>
  </conditionalFormatting>
  <conditionalFormatting sqref="C146">
    <cfRule type="duplicateValues" dxfId="13" priority="14"/>
  </conditionalFormatting>
  <conditionalFormatting sqref="C146">
    <cfRule type="duplicateValues" dxfId="12" priority="13"/>
  </conditionalFormatting>
  <conditionalFormatting sqref="C146">
    <cfRule type="duplicateValues" dxfId="11" priority="12"/>
  </conditionalFormatting>
  <conditionalFormatting sqref="C146">
    <cfRule type="duplicateValues" dxfId="10" priority="11"/>
  </conditionalFormatting>
  <conditionalFormatting sqref="C146">
    <cfRule type="duplicateValues" dxfId="9" priority="10"/>
  </conditionalFormatting>
  <conditionalFormatting sqref="C146">
    <cfRule type="duplicateValues" dxfId="8" priority="9"/>
  </conditionalFormatting>
  <conditionalFormatting sqref="C75">
    <cfRule type="duplicateValues" dxfId="7" priority="8"/>
  </conditionalFormatting>
  <conditionalFormatting sqref="C75">
    <cfRule type="duplicateValues" dxfId="6" priority="7"/>
  </conditionalFormatting>
  <conditionalFormatting sqref="C75">
    <cfRule type="duplicateValues" dxfId="5" priority="6"/>
  </conditionalFormatting>
  <conditionalFormatting sqref="C75">
    <cfRule type="duplicateValues" dxfId="4" priority="5"/>
  </conditionalFormatting>
  <conditionalFormatting sqref="C75">
    <cfRule type="duplicateValues" dxfId="3" priority="4"/>
  </conditionalFormatting>
  <conditionalFormatting sqref="C75">
    <cfRule type="duplicateValues" dxfId="2" priority="3"/>
  </conditionalFormatting>
  <conditionalFormatting sqref="C75">
    <cfRule type="duplicateValues" dxfId="1" priority="2"/>
  </conditionalFormatting>
  <conditionalFormatting sqref="C75">
    <cfRule type="duplicateValues" dxfId="0" priority="1"/>
  </conditionalFormatting>
  <dataValidations count="2">
    <dataValidation type="list" allowBlank="1" showInputMessage="1" showErrorMessage="1" sqref="M7">
      <formula1>"да,нет"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Q534:Q535 Q470:Q530 Q165:Q166 Q168 Q170:Q171 Q188 Q52:Q56 Q177:Q186 Q175 Q207:Q246 Q359:Q444 Q196:Q205 Q191:Q193 Q21:Q49 Q106:Q163 Q251:Q272 Q314:Q355 Q357 Q464:Q465 Q455:Q456 Q446:Q452 Q274:Q309 Q58:Q101">
      <formula1>$M$7&lt;&gt;"нет"</formula1>
    </dataValidation>
  </dataValidations>
  <hyperlinks>
    <hyperlink ref="F41" r:id="rId1" display="https://plantmarket.pro/gortenziya-oks.html/nid/58359"/>
    <hyperlink ref="F42" r:id="rId2" display="https://plantmarket.pro/gortenziya-oks.html/nid/28000"/>
    <hyperlink ref="F43" r:id="rId3" display="https://plantmarket.pro/gortenziya-oks.html/nid/28000"/>
    <hyperlink ref="F46" r:id="rId4" display="https://plantmarket.pro/gortenziya-oks.html/nid/28005"/>
    <hyperlink ref="F49" r:id="rId5" display="https://plantmarket.pro/gortenziya-oks.html/nid/34342"/>
    <hyperlink ref="F53" r:id="rId6" display="https://plantmarket.pro/gortenziya-oks.html/nid/28007"/>
    <hyperlink ref="F55" r:id="rId7" display="https://plantmarket.pro/gortenziya-oks.html/nid/61561"/>
    <hyperlink ref="F57" r:id="rId8" display="https://plantmarket.pro/gortenziya-oks.html/nid/28011"/>
    <hyperlink ref="F58" r:id="rId9" display="https://plantmarket.pro/gortenziya-oks.html/nid/67628"/>
    <hyperlink ref="F60" r:id="rId10" display="https://plantmarket.pro/gortenziya-oks.html/nid/58369"/>
    <hyperlink ref="F61" r:id="rId11" display="https://plantmarket.pro/gortenziya-oks.html/nid/28011"/>
    <hyperlink ref="F62" r:id="rId12" display="https://plantmarket.pro/gortenziya-oks.html/nid/28011"/>
    <hyperlink ref="F63" r:id="rId13" display="https://plantmarket.pro/gortenziya-oks.html/nid/61569"/>
    <hyperlink ref="F65" r:id="rId14" display="https://plantmarket.pro/gortenziya-oks.html/nid/63155"/>
    <hyperlink ref="F66" r:id="rId15" display="https://plantmarket.pro/gortenziya-oks.html/nid/56699"/>
    <hyperlink ref="F68" r:id="rId16" display="https://plantmarket.pro/gortenziya-oks.html/nid/69357"/>
    <hyperlink ref="F69" r:id="rId17" display="https://plantmarket.pro/gortenziya-oks.html/nid/61572"/>
    <hyperlink ref="F70" r:id="rId18" display="https://plantmarket.pro/gortenziya-oks.html/nid/28022"/>
    <hyperlink ref="F71" r:id="rId19" display="https://plantmarket.pro/gortenziya-oks.html/nid/67633"/>
    <hyperlink ref="F72" r:id="rId20" display="https://plantmarket.pro/gortenziya-oks.html/nid/67309"/>
    <hyperlink ref="F73" r:id="rId21" display="https://plantmarket.pro/gortenziya-oks.html/nid/28015"/>
    <hyperlink ref="F76" r:id="rId22" display="https://plantmarket.pro/gortenziya-oks.html/nid/28016"/>
    <hyperlink ref="F77" r:id="rId23" display="https://plantmarket.pro/gortenziya-oks.html/nid/58380"/>
    <hyperlink ref="F79" r:id="rId24" display="https://plantmarket.pro/gortenziya-oks.html/nid/61574"/>
    <hyperlink ref="F80" r:id="rId25" display="https://plantmarket.pro/gortenziya-oks.html/nid/61548"/>
    <hyperlink ref="F81" r:id="rId26" display="https://plantmarket.pro/gortenziya-oks.html/nid/58381"/>
    <hyperlink ref="F83" r:id="rId27" display="https://plantmarket.pro/gortenziya-oks.html/nid/61550"/>
    <hyperlink ref="F84" r:id="rId28" display="https://plantmarket.pro/gortenziya-oks.html/nid/61576"/>
    <hyperlink ref="F85" r:id="rId29" display="https://plantmarket.pro/gortenziya-oks.html/nid/58383"/>
    <hyperlink ref="F94" r:id="rId30" display="https://plantmarket.pro/gortenziya-oks.html/nid/35305"/>
    <hyperlink ref="F95" r:id="rId31" display="https://plantmarket.pro/gortenziya-oks.html/nid/58387"/>
    <hyperlink ref="F98" r:id="rId32" display="https://plantmarket.pro/gortenziya-oks.html/nid/67631"/>
    <hyperlink ref="F101" r:id="rId33" display="https://plantmarket.pro/gortenziya-oks.html/nid/67329"/>
    <hyperlink ref="F145" r:id="rId34" display="https://plantmarket.pro/rozy-oks.html/nid/67617"/>
    <hyperlink ref="F147" r:id="rId35" display="https://plantmarket.pro/rozy-oks.html/nid/69175"/>
    <hyperlink ref="F148" r:id="rId36" display="https://plantmarket.pro/rozy-oks.html/nid/69634"/>
    <hyperlink ref="F149" r:id="rId37" display="https://plantmarket.pro/rozy-oks.html/nid/69179"/>
    <hyperlink ref="F151" r:id="rId38" display="https://plantmarket.pro/rozy-oks.html/nid/67619"/>
    <hyperlink ref="F152" r:id="rId39" display="https://plantmarket.pro/rozy-oks.html/nid/69180"/>
    <hyperlink ref="F155" r:id="rId40" display="https://plantmarket.pro/rozy-oks.html/nid/69642"/>
    <hyperlink ref="F156" r:id="rId41" display="https://plantmarket.pro/rozy-oks.html/nid/67440"/>
    <hyperlink ref="F157" r:id="rId42" display="https://plantmarket.pro/rozy-oks.html/nid/67441"/>
    <hyperlink ref="F158" r:id="rId43" display="https://plantmarket.pro/rozy-oks.html/nid/67442"/>
    <hyperlink ref="F162" r:id="rId44" display="https://plantmarket.pro/rozy-oks.html/nid/67614"/>
    <hyperlink ref="F165" r:id="rId45" display="https://plantmarket.pro/rozy-oks.html/nid/61171"/>
    <hyperlink ref="F167" r:id="rId46" display="https://plantmarket.pro/rozy-oks.html/nid/63183"/>
    <hyperlink ref="F168" r:id="rId47" display="https://plantmarket.pro/rozy-oks.html/nid/61172"/>
    <hyperlink ref="F171" r:id="rId48" display="https://plantmarket.pro/rozy-oks.html/nid/61175"/>
    <hyperlink ref="F176" r:id="rId49" display="https://plantmarket.pro/rozy-oks.html/nid/61186"/>
    <hyperlink ref="F178" r:id="rId50" display="https://plantmarket.pro/rozy-oks.html/nid/61191"/>
    <hyperlink ref="F179" r:id="rId51" display="https://plantmarket.pro/rozy-oks.html/nid/61191"/>
    <hyperlink ref="F181" r:id="rId52" display="https://plantmarket.pro/rozy-oks.html/nid/61189"/>
    <hyperlink ref="F184" r:id="rId53" display="https://plantmarket.pro/rozy-oks.html/nid/61192"/>
    <hyperlink ref="F186" r:id="rId54" display="https://plantmarket.pro/rozy-oks.html/nid/61196"/>
    <hyperlink ref="F187" r:id="rId55" display="https://plantmarket.pro/rozy-oks.html/nid/61200"/>
    <hyperlink ref="F189" r:id="rId56" display="https://plantmarket.pro/rozy-oks.html/nid/61201"/>
    <hyperlink ref="F190" r:id="rId57" display="https://plantmarket.pro/rozy-oks.html/nid/61202"/>
    <hyperlink ref="F192" r:id="rId58" display="https://plantmarket.pro/rozy-oks.html/nid/61203"/>
    <hyperlink ref="F193" r:id="rId59" display="https://plantmarket.pro/rozy-oks.html/nid/61203"/>
    <hyperlink ref="F201" r:id="rId60" display="https://plantmarket.pro/rozy-oks.html/nid/69480"/>
    <hyperlink ref="F205" r:id="rId61" display="https://plantmarket.pro/rozy-oks.html/nid/67431"/>
    <hyperlink ref="F207" r:id="rId62" display="https://plantmarket.pro/rozy-oks.html/nid/67485"/>
    <hyperlink ref="F211" r:id="rId63" display="https://plantmarket.pro/rozy-oks.html/nid/67606"/>
    <hyperlink ref="F213" r:id="rId64" display="https://plantmarket.pro/rozy-oks.html/nid/69245"/>
    <hyperlink ref="F215" r:id="rId65" display="https://plantmarket.pro/rozy-oks.html/nid/67557"/>
    <hyperlink ref="F219" r:id="rId66" display="https://plantmarket.pro/rozy-oks.html/nid/67563"/>
    <hyperlink ref="F222" r:id="rId67" display="https://plantmarket.pro/rozy-oks.html/nid/67566"/>
    <hyperlink ref="F223" r:id="rId68" display="https://plantmarket.pro/rozy-oks.html/nid/64614"/>
    <hyperlink ref="F226" r:id="rId69" display="https://plantmarket.pro/rozy-oks.html/nid/67435"/>
    <hyperlink ref="F239" r:id="rId70" display="https://plantmarket.pro/rozy-oks.html/nid/69456"/>
    <hyperlink ref="F242" r:id="rId71" display="https://plantmarket.pro/rozy-oks.html/nid/67545"/>
    <hyperlink ref="F246" r:id="rId72" display="https://plantmarket.pro/rozy-oks.html/nid/69490"/>
    <hyperlink ref="J6" location="'Условия работы'!A1" display="&gt;&gt;&gt; Условия работы &lt;&lt;&lt;"/>
    <hyperlink ref="F44" r:id="rId73"/>
    <hyperlink ref="F154" r:id="rId74"/>
    <hyperlink ref="F153" r:id="rId75"/>
    <hyperlink ref="F170" r:id="rId76"/>
    <hyperlink ref="F173" r:id="rId77"/>
    <hyperlink ref="F174" r:id="rId78"/>
    <hyperlink ref="F175" r:id="rId79"/>
    <hyperlink ref="F180" r:id="rId80"/>
    <hyperlink ref="F194" r:id="rId81"/>
    <hyperlink ref="F191" r:id="rId82"/>
    <hyperlink ref="F202" r:id="rId83"/>
    <hyperlink ref="F203" r:id="rId84"/>
    <hyperlink ref="F204" r:id="rId85"/>
    <hyperlink ref="F209" r:id="rId86"/>
    <hyperlink ref="F214" r:id="rId87"/>
    <hyperlink ref="F225" r:id="rId88"/>
    <hyperlink ref="F234" r:id="rId89"/>
    <hyperlink ref="F235" r:id="rId90"/>
    <hyperlink ref="F54" r:id="rId91" display="https://plantmarket.pro/gortenziya-oks.html/nid/28007"/>
    <hyperlink ref="F87" r:id="rId92" display="https://plantmarket.pro/gortenziya-oks.html/nid/58383"/>
    <hyperlink ref="F99" r:id="rId93" display="https://plantmarket.pro/gortenziya-oks.html/nid/58388"/>
    <hyperlink ref="F188" r:id="rId94" display="https://plantmarket.pro/rozy-oks.html/nid/61200"/>
    <hyperlink ref="F182" r:id="rId95"/>
    <hyperlink ref="F86" r:id="rId96" display="https://plantmarket.pro/gortenziya-oks.html/nid/58383"/>
    <hyperlink ref="F21" r:id="rId97" display="https://plantmarket.pro/gortenziya-oks.html/nid/58359"/>
    <hyperlink ref="F22" r:id="rId98" display="https://plantmarket.pro/gortenziya-oks.html/nid/58388"/>
    <hyperlink ref="F24" r:id="rId99" display="https://plantmarket.pro/gortenziya-oks.html/nid/67628"/>
    <hyperlink ref="F25" r:id="rId100" display="https://plantmarket.pro/gortenziya-oks.html/nid/61569"/>
    <hyperlink ref="F26" r:id="rId101" display="https://plantmarket.pro/gortenziya-oks.html/nid/61569"/>
    <hyperlink ref="F27" r:id="rId102" display="https://plantmarket.pro/gortenziya-oks.html/nid/61568"/>
    <hyperlink ref="F28" r:id="rId103" display="https://plantmarket.pro/gortenziya-oks.html/nid/61569"/>
    <hyperlink ref="F30" r:id="rId104" display="https://plantmarket.pro/gortenziya-oks.html/nid/61546"/>
    <hyperlink ref="F31" r:id="rId105" display="https://plantmarket.pro/gortenziya-oks.html/nid/67285"/>
    <hyperlink ref="F32" r:id="rId106" display="https://plantmarket.pro/gortenziya-oks.html/nid/58397"/>
    <hyperlink ref="F33" r:id="rId107" display="https://plantmarket.pro/gortenziya-oks.html/nid/28022"/>
    <hyperlink ref="F34" r:id="rId108" display="https://plantmarket.pro/gortenziya-oks.html/nid/67311"/>
    <hyperlink ref="F35" r:id="rId109" display="https://plantmarket.pro/gortenziya-oks.html/nid/58381"/>
    <hyperlink ref="F36" r:id="rId110" display="https://plantmarket.pro/gortenziya-oks.html/nid/58383"/>
    <hyperlink ref="F37" r:id="rId111" display="https://plantmarket.pro/gortenziya-oks.html/nid/69358"/>
    <hyperlink ref="F39" r:id="rId112" display="https://plantmarket.pro/gortenziya-oks.html/nid/58387"/>
    <hyperlink ref="F40" r:id="rId113" display="https://plantmarket.pro/gortenziya-oks.html/nid/58388"/>
    <hyperlink ref="F106" r:id="rId114" display="https://plantmarket.pro/rozy-oks.html/nid/69174"/>
    <hyperlink ref="F107" r:id="rId115" display="https://plantmarket.pro/rozy-oks.html/nid/69632"/>
    <hyperlink ref="F108" r:id="rId116" display="https://plantmarket.pro/rozy-oks.html/nid/69633"/>
    <hyperlink ref="F109" r:id="rId117" display="https://plantmarket.pro/rozy-oks.html/nid/69176"/>
    <hyperlink ref="F110" r:id="rId118" display="https://plantmarket.pro/rozy-oks.html/nid/69177"/>
    <hyperlink ref="F111" r:id="rId119" display="https://plantmarket.pro/rozy-oks.html/nid/69178"/>
    <hyperlink ref="F112" r:id="rId120" display="https://plantmarket.pro/rozy-oks.html/nid/69636"/>
    <hyperlink ref="F113" r:id="rId121" display="https://plantmarket.pro/rozy-oks.html/nid/67620"/>
    <hyperlink ref="F114" r:id="rId122" display="https://plantmarket.pro/rozy-oks.html/nid/67620"/>
    <hyperlink ref="F115" r:id="rId123" display="https://plantmarket.pro/rozy-oks.html/nid/69637"/>
    <hyperlink ref="F116" r:id="rId124" display="https://plantmarket.pro/rozy-oks.html/nid/69181"/>
    <hyperlink ref="F117" r:id="rId125" display="https://plantmarket.pro/rozy-oks.html/nid/69182"/>
    <hyperlink ref="F118" r:id="rId126" display="https://plantmarket.pro/rozy-oks.html/nid/69184"/>
    <hyperlink ref="F119" r:id="rId127" display="https://plantmarket.pro/rozy-oks.html/nid/69638"/>
    <hyperlink ref="F120" r:id="rId128" display="https://plantmarket.pro/rozy-oks.html/nid/69639"/>
    <hyperlink ref="F121" r:id="rId129" display="https://plantmarket.pro/rozy-oks.html/nid/69187"/>
    <hyperlink ref="F122" r:id="rId130" display="https://plantmarket.pro/rozy-oks.html/nid/69188"/>
    <hyperlink ref="F123" r:id="rId131" display="https://plantmarket.pro/rozy-oks.html/nid/69189"/>
    <hyperlink ref="F124" r:id="rId132" display="https://plantmarket.pro/rozy-oks.html/nid/69190"/>
    <hyperlink ref="F125" r:id="rId133" display="https://plantmarket.pro/rozy-oks.html/nid/69191"/>
    <hyperlink ref="F126" r:id="rId134" display="https://plantmarket.pro/rozy-oks.html/nid/67624"/>
    <hyperlink ref="F127" r:id="rId135" display="https://plantmarket.pro/rozy-oks.html/nid/69641"/>
    <hyperlink ref="F128" r:id="rId136" display="https://plantmarket.pro/rozy-oks.html/nid/69192"/>
    <hyperlink ref="F129" r:id="rId137" display="https://plantmarket.pro/rozy-oks.html/nid/69193"/>
    <hyperlink ref="F130" r:id="rId138" display="https://plantmarket.pro/rozy-oks.html/nid/69194"/>
    <hyperlink ref="F131" r:id="rId139" display="https://plantmarket.pro/rozy-oks.html/nid/67613"/>
    <hyperlink ref="F132" r:id="rId140" display="https://plantmarket.pro/rozy-oks.html/nid/67494"/>
    <hyperlink ref="F133" r:id="rId141" display="https://plantmarket.pro/rozy-oks.html/nid/67615"/>
    <hyperlink ref="F134" r:id="rId142" display="https://plantmarket.pro/rozy-oks.html/nid/67586"/>
    <hyperlink ref="F135" r:id="rId143" display="https://plantmarket.pro/rozy-oks.html/nid/67596"/>
    <hyperlink ref="F137" r:id="rId144" display="https://plantmarket.pro/rozy-oks.html/nid/67555"/>
    <hyperlink ref="F138" r:id="rId145" display="https://plantmarket.pro/rozy-oks.html/nid/67558"/>
    <hyperlink ref="F140" r:id="rId146" display="https://plantmarket.pro/rozy-oks.html/nid/69253"/>
    <hyperlink ref="F141" r:id="rId147" display="https://plantmarket.pro/rozy-oks.html/nid/67433"/>
    <hyperlink ref="F142" r:id="rId148" display="https://plantmarket.pro/rozy-oks.html/nid/67434"/>
    <hyperlink ref="F143" r:id="rId149" display="https://plantmarket.pro/rozy-oks.html/nid/67528"/>
    <hyperlink ref="F144" r:id="rId150"/>
    <hyperlink ref="F150" r:id="rId151"/>
    <hyperlink ref="F159" r:id="rId152"/>
    <hyperlink ref="F160" r:id="rId153"/>
    <hyperlink ref="F161" r:id="rId154"/>
    <hyperlink ref="F163" r:id="rId155"/>
    <hyperlink ref="F195" r:id="rId156"/>
    <hyperlink ref="F198" r:id="rId157"/>
    <hyperlink ref="F200" r:id="rId158"/>
    <hyperlink ref="F216" r:id="rId159"/>
    <hyperlink ref="F224" r:id="rId160"/>
    <hyperlink ref="F227" r:id="rId161"/>
    <hyperlink ref="F243" r:id="rId162"/>
    <hyperlink ref="F47" r:id="rId163" display="https://plantmarket.pro/gortenziya-oks.html/nid/34342"/>
    <hyperlink ref="F146" r:id="rId164" display="https://plantmarket.pro/rozy-oks.html/nid/67617"/>
  </hyperlinks>
  <pageMargins left="0.7" right="0.7" top="0.75" bottom="0.75" header="0.3" footer="0.3"/>
  <pageSetup paperSize="9" orientation="portrait" r:id="rId165"/>
  <drawing r:id="rId16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1:BH107"/>
  <sheetViews>
    <sheetView showGridLines="0" zoomScaleNormal="100" workbookViewId="0"/>
  </sheetViews>
  <sheetFormatPr defaultColWidth="9.15234375" defaultRowHeight="14.6"/>
  <cols>
    <col min="1" max="1" width="3.3828125" style="90" customWidth="1"/>
    <col min="2" max="2" width="5.84375" style="94" customWidth="1"/>
    <col min="3" max="15" width="9.15234375" style="90"/>
    <col min="16" max="16" width="10" style="90" customWidth="1"/>
    <col min="17" max="16384" width="9.15234375" style="90"/>
  </cols>
  <sheetData>
    <row r="1" spans="2:20" s="47" customFormat="1" ht="15" thickTop="1">
      <c r="B1" s="44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6"/>
    </row>
    <row r="2" spans="2:20" s="47" customFormat="1">
      <c r="B2" s="48"/>
      <c r="P2" s="49"/>
    </row>
    <row r="3" spans="2:20" s="47" customFormat="1">
      <c r="B3" s="48"/>
      <c r="P3" s="49"/>
    </row>
    <row r="4" spans="2:20" s="47" customFormat="1">
      <c r="B4" s="48"/>
      <c r="P4" s="49"/>
    </row>
    <row r="5" spans="2:20" s="47" customFormat="1">
      <c r="B5" s="48"/>
      <c r="P5" s="49"/>
    </row>
    <row r="6" spans="2:20" s="52" customFormat="1" ht="16.5" customHeight="1">
      <c r="B6" s="50"/>
      <c r="C6" s="51"/>
      <c r="P6" s="53"/>
    </row>
    <row r="7" spans="2:20" s="54" customFormat="1" ht="12" customHeight="1">
      <c r="B7" s="50"/>
      <c r="C7" s="51"/>
      <c r="P7" s="55"/>
    </row>
    <row r="8" spans="2:20" s="47" customFormat="1" ht="12" customHeight="1">
      <c r="B8" s="48"/>
      <c r="C8" s="51"/>
      <c r="P8" s="49"/>
      <c r="T8" s="56" t="s">
        <v>2</v>
      </c>
    </row>
    <row r="9" spans="2:20" s="47" customFormat="1" ht="12" customHeight="1">
      <c r="B9" s="57"/>
      <c r="C9" s="51"/>
      <c r="P9" s="49"/>
    </row>
    <row r="10" spans="2:20" s="47" customFormat="1" ht="12" customHeight="1">
      <c r="B10" s="57"/>
      <c r="C10" s="51"/>
      <c r="P10" s="49"/>
    </row>
    <row r="11" spans="2:20" s="47" customFormat="1" ht="16.5" customHeight="1">
      <c r="B11" s="48"/>
      <c r="P11" s="49"/>
    </row>
    <row r="12" spans="2:20" s="47" customFormat="1" ht="20.25" customHeight="1">
      <c r="B12" s="48"/>
      <c r="P12" s="49"/>
    </row>
    <row r="13" spans="2:20" s="60" customFormat="1" ht="17.25" customHeight="1">
      <c r="B13" s="58" t="s">
        <v>1087</v>
      </c>
      <c r="C13" s="59" t="s">
        <v>1088</v>
      </c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P13" s="61"/>
    </row>
    <row r="14" spans="2:20" s="66" customFormat="1" ht="15.45">
      <c r="B14" s="62" t="s">
        <v>1089</v>
      </c>
      <c r="C14" s="63"/>
      <c r="D14" s="64"/>
      <c r="E14" s="64"/>
      <c r="F14" s="64"/>
      <c r="G14" s="64"/>
      <c r="H14" s="65" t="s">
        <v>1090</v>
      </c>
      <c r="I14" s="63"/>
      <c r="J14" s="64"/>
      <c r="K14" s="64"/>
      <c r="L14" s="64"/>
      <c r="M14" s="64"/>
      <c r="N14" s="64"/>
      <c r="P14" s="67"/>
    </row>
    <row r="15" spans="2:20" s="73" customFormat="1">
      <c r="B15" s="68"/>
      <c r="C15" s="69" t="s">
        <v>1091</v>
      </c>
      <c r="D15" s="70"/>
      <c r="E15" s="70"/>
      <c r="F15" s="70"/>
      <c r="G15" s="70"/>
      <c r="H15" s="71" t="s">
        <v>1092</v>
      </c>
      <c r="I15" s="72" t="s">
        <v>1093</v>
      </c>
      <c r="J15" s="70"/>
      <c r="K15" s="70"/>
      <c r="L15" s="70"/>
      <c r="M15" s="70"/>
      <c r="N15" s="70"/>
      <c r="P15" s="74"/>
    </row>
    <row r="16" spans="2:20" s="73" customFormat="1">
      <c r="B16" s="68"/>
      <c r="C16" s="69" t="s">
        <v>1094</v>
      </c>
      <c r="D16" s="70"/>
      <c r="E16" s="70"/>
      <c r="F16" s="70"/>
      <c r="G16" s="70"/>
      <c r="H16" s="71" t="s">
        <v>1092</v>
      </c>
      <c r="I16" s="72" t="s">
        <v>1095</v>
      </c>
      <c r="J16" s="70"/>
      <c r="K16" s="70"/>
      <c r="L16" s="70"/>
      <c r="M16" s="70"/>
      <c r="N16" s="70"/>
      <c r="P16" s="74"/>
    </row>
    <row r="17" spans="2:22" s="73" customFormat="1">
      <c r="B17" s="68"/>
      <c r="C17" s="69" t="s">
        <v>1096</v>
      </c>
      <c r="D17" s="70"/>
      <c r="E17" s="70"/>
      <c r="F17" s="70"/>
      <c r="G17" s="70"/>
      <c r="H17" s="71" t="s">
        <v>1092</v>
      </c>
      <c r="I17" s="72" t="s">
        <v>1097</v>
      </c>
      <c r="J17" s="70"/>
      <c r="K17" s="70"/>
      <c r="L17" s="70"/>
      <c r="M17" s="70"/>
      <c r="N17" s="70"/>
      <c r="P17" s="74"/>
    </row>
    <row r="18" spans="2:22" s="73" customFormat="1">
      <c r="B18" s="68"/>
      <c r="C18" s="69" t="s">
        <v>1098</v>
      </c>
      <c r="D18" s="70"/>
      <c r="E18" s="70"/>
      <c r="F18" s="70"/>
      <c r="G18" s="70"/>
      <c r="H18" s="71" t="s">
        <v>1092</v>
      </c>
      <c r="I18" s="72" t="s">
        <v>1099</v>
      </c>
      <c r="J18" s="70"/>
      <c r="K18" s="70"/>
      <c r="L18" s="70"/>
      <c r="M18" s="70"/>
      <c r="N18" s="70"/>
      <c r="P18" s="74"/>
      <c r="V18" s="75"/>
    </row>
    <row r="19" spans="2:22" s="56" customFormat="1">
      <c r="B19" s="76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P19" s="78"/>
      <c r="V19" s="79"/>
    </row>
    <row r="20" spans="2:22" s="47" customFormat="1" ht="15.45">
      <c r="B20" s="58" t="s">
        <v>1087</v>
      </c>
      <c r="C20" s="59" t="s">
        <v>1100</v>
      </c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P20" s="49"/>
      <c r="V20" s="79"/>
    </row>
    <row r="21" spans="2:22" s="73" customFormat="1">
      <c r="B21" s="68"/>
      <c r="C21" s="69" t="s">
        <v>1101</v>
      </c>
      <c r="D21" s="70"/>
      <c r="E21" s="70"/>
      <c r="F21" s="70"/>
      <c r="G21" s="70"/>
      <c r="H21" s="71"/>
      <c r="I21" s="72"/>
      <c r="J21" s="70"/>
      <c r="K21" s="70"/>
      <c r="L21" s="70"/>
      <c r="M21" s="70"/>
      <c r="N21" s="70"/>
      <c r="P21" s="74"/>
    </row>
    <row r="22" spans="2:22" s="47" customFormat="1">
      <c r="B22" s="76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P22" s="49"/>
    </row>
    <row r="23" spans="2:22" s="47" customFormat="1">
      <c r="B23" s="80"/>
      <c r="P23" s="49"/>
    </row>
    <row r="24" spans="2:22" s="47" customFormat="1">
      <c r="B24" s="80"/>
      <c r="P24" s="49"/>
    </row>
    <row r="25" spans="2:22" s="47" customFormat="1">
      <c r="B25" s="80"/>
      <c r="P25" s="49"/>
    </row>
    <row r="26" spans="2:22" s="83" customFormat="1" ht="15.45">
      <c r="B26" s="81" t="s">
        <v>1087</v>
      </c>
      <c r="C26" s="82" t="s">
        <v>1102</v>
      </c>
      <c r="P26" s="84"/>
    </row>
    <row r="27" spans="2:22" s="47" customFormat="1">
      <c r="B27" s="80"/>
      <c r="C27" s="69" t="s">
        <v>1103</v>
      </c>
      <c r="P27" s="49"/>
    </row>
    <row r="28" spans="2:22" s="47" customFormat="1">
      <c r="B28" s="80"/>
      <c r="C28" s="69" t="s">
        <v>1104</v>
      </c>
      <c r="P28" s="49"/>
    </row>
    <row r="29" spans="2:22" s="83" customFormat="1" ht="15.45">
      <c r="B29" s="81" t="s">
        <v>1087</v>
      </c>
      <c r="C29" s="82" t="s">
        <v>1105</v>
      </c>
      <c r="P29" s="84"/>
    </row>
    <row r="30" spans="2:22" s="83" customFormat="1" ht="30.75" customHeight="1">
      <c r="B30" s="85" t="s">
        <v>1087</v>
      </c>
      <c r="C30" s="249" t="s">
        <v>1106</v>
      </c>
      <c r="D30" s="249"/>
      <c r="E30" s="249"/>
      <c r="F30" s="249"/>
      <c r="G30" s="249"/>
      <c r="H30" s="249"/>
      <c r="I30" s="249"/>
      <c r="J30" s="249"/>
      <c r="K30" s="249"/>
      <c r="L30" s="249"/>
      <c r="M30" s="249"/>
      <c r="N30" s="249"/>
      <c r="O30" s="249"/>
      <c r="P30" s="84"/>
    </row>
    <row r="31" spans="2:22" s="47" customFormat="1" ht="29.25" customHeight="1">
      <c r="B31" s="80"/>
      <c r="C31" s="250" t="s">
        <v>1107</v>
      </c>
      <c r="D31" s="250"/>
      <c r="E31" s="250"/>
      <c r="F31" s="250"/>
      <c r="G31" s="250"/>
      <c r="H31" s="250"/>
      <c r="I31" s="250"/>
      <c r="J31" s="250"/>
      <c r="K31" s="250"/>
      <c r="L31" s="250"/>
      <c r="M31" s="250"/>
      <c r="N31" s="250"/>
      <c r="O31" s="250"/>
      <c r="P31" s="49"/>
    </row>
    <row r="32" spans="2:22" s="47" customFormat="1" ht="29.25" customHeight="1">
      <c r="B32" s="80"/>
      <c r="C32" s="250" t="s">
        <v>1108</v>
      </c>
      <c r="D32" s="250"/>
      <c r="E32" s="250"/>
      <c r="F32" s="250"/>
      <c r="G32" s="250"/>
      <c r="H32" s="250"/>
      <c r="I32" s="250"/>
      <c r="J32" s="250"/>
      <c r="K32" s="250"/>
      <c r="L32" s="250"/>
      <c r="M32" s="250"/>
      <c r="N32" s="250"/>
      <c r="O32" s="250"/>
      <c r="P32" s="49"/>
    </row>
    <row r="33" spans="2:16" s="47" customFormat="1">
      <c r="B33" s="80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49"/>
    </row>
    <row r="34" spans="2:16" s="47" customFormat="1">
      <c r="B34" s="80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49"/>
    </row>
    <row r="35" spans="2:16" s="47" customFormat="1">
      <c r="B35" s="80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49"/>
    </row>
    <row r="36" spans="2:16" s="47" customFormat="1" ht="28.5" customHeight="1">
      <c r="B36" s="85" t="s">
        <v>1087</v>
      </c>
      <c r="C36" s="249" t="s">
        <v>1109</v>
      </c>
      <c r="D36" s="249"/>
      <c r="E36" s="249"/>
      <c r="F36" s="249"/>
      <c r="G36" s="249"/>
      <c r="H36" s="249"/>
      <c r="I36" s="249"/>
      <c r="J36" s="249"/>
      <c r="K36" s="249"/>
      <c r="L36" s="249"/>
      <c r="M36" s="249"/>
      <c r="N36" s="249"/>
      <c r="O36" s="249"/>
      <c r="P36" s="49"/>
    </row>
    <row r="37" spans="2:16" s="88" customFormat="1" ht="30" customHeight="1">
      <c r="B37" s="85" t="s">
        <v>1087</v>
      </c>
      <c r="C37" s="249" t="s">
        <v>1110</v>
      </c>
      <c r="D37" s="249"/>
      <c r="E37" s="249"/>
      <c r="F37" s="249"/>
      <c r="G37" s="249"/>
      <c r="H37" s="249"/>
      <c r="I37" s="249"/>
      <c r="J37" s="249"/>
      <c r="K37" s="249"/>
      <c r="L37" s="249"/>
      <c r="M37" s="249"/>
      <c r="N37" s="249"/>
      <c r="O37" s="249"/>
      <c r="P37" s="87"/>
    </row>
    <row r="38" spans="2:16" s="47" customFormat="1" ht="30" customHeight="1">
      <c r="B38" s="80"/>
      <c r="C38" s="250" t="s">
        <v>1111</v>
      </c>
      <c r="D38" s="250"/>
      <c r="E38" s="250"/>
      <c r="F38" s="250"/>
      <c r="G38" s="250"/>
      <c r="H38" s="250"/>
      <c r="I38" s="250"/>
      <c r="J38" s="250"/>
      <c r="K38" s="250"/>
      <c r="L38" s="250"/>
      <c r="M38" s="250"/>
      <c r="N38" s="250"/>
      <c r="O38" s="250"/>
      <c r="P38" s="49"/>
    </row>
    <row r="39" spans="2:16" s="47" customFormat="1" ht="29.25" customHeight="1">
      <c r="B39" s="80"/>
      <c r="C39" s="250" t="s">
        <v>1112</v>
      </c>
      <c r="D39" s="250"/>
      <c r="E39" s="250"/>
      <c r="F39" s="250"/>
      <c r="G39" s="250"/>
      <c r="H39" s="250"/>
      <c r="I39" s="250"/>
      <c r="J39" s="250"/>
      <c r="K39" s="250"/>
      <c r="L39" s="250"/>
      <c r="M39" s="250"/>
      <c r="N39" s="250"/>
      <c r="O39" s="250"/>
      <c r="P39" s="49"/>
    </row>
    <row r="40" spans="2:16" s="88" customFormat="1" ht="15">
      <c r="B40" s="85" t="s">
        <v>1087</v>
      </c>
      <c r="C40" s="249" t="s">
        <v>1113</v>
      </c>
      <c r="D40" s="249"/>
      <c r="E40" s="249"/>
      <c r="F40" s="249"/>
      <c r="G40" s="249"/>
      <c r="H40" s="249"/>
      <c r="I40" s="249"/>
      <c r="J40" s="249"/>
      <c r="K40" s="249"/>
      <c r="L40" s="249"/>
      <c r="M40" s="249"/>
      <c r="N40" s="249"/>
      <c r="O40" s="249"/>
      <c r="P40" s="87"/>
    </row>
    <row r="41" spans="2:16" s="47" customFormat="1" ht="44.25" customHeight="1">
      <c r="B41" s="80"/>
      <c r="C41" s="250" t="s">
        <v>1114</v>
      </c>
      <c r="D41" s="250"/>
      <c r="E41" s="250"/>
      <c r="F41" s="250"/>
      <c r="G41" s="250"/>
      <c r="H41" s="250"/>
      <c r="I41" s="250"/>
      <c r="J41" s="250"/>
      <c r="K41" s="250"/>
      <c r="L41" s="250"/>
      <c r="M41" s="250"/>
      <c r="N41" s="250"/>
      <c r="O41" s="250"/>
      <c r="P41" s="49"/>
    </row>
    <row r="42" spans="2:16" s="88" customFormat="1" ht="15">
      <c r="B42" s="85" t="s">
        <v>1087</v>
      </c>
      <c r="C42" s="249" t="s">
        <v>1115</v>
      </c>
      <c r="D42" s="249"/>
      <c r="E42" s="249"/>
      <c r="F42" s="249"/>
      <c r="G42" s="249"/>
      <c r="H42" s="249"/>
      <c r="I42" s="249"/>
      <c r="J42" s="249"/>
      <c r="K42" s="249"/>
      <c r="L42" s="249"/>
      <c r="M42" s="249"/>
      <c r="N42" s="249"/>
      <c r="O42" s="249"/>
      <c r="P42" s="87"/>
    </row>
    <row r="43" spans="2:16" s="47" customFormat="1" ht="29.25" customHeight="1">
      <c r="B43" s="80"/>
      <c r="C43" s="250" t="s">
        <v>1116</v>
      </c>
      <c r="D43" s="250"/>
      <c r="E43" s="250"/>
      <c r="F43" s="250"/>
      <c r="G43" s="250"/>
      <c r="H43" s="250"/>
      <c r="I43" s="250"/>
      <c r="J43" s="250"/>
      <c r="K43" s="250"/>
      <c r="L43" s="250"/>
      <c r="M43" s="250"/>
      <c r="N43" s="250"/>
      <c r="O43" s="250"/>
      <c r="P43" s="49"/>
    </row>
    <row r="44" spans="2:16" s="88" customFormat="1" ht="30" customHeight="1">
      <c r="B44" s="85" t="s">
        <v>1087</v>
      </c>
      <c r="C44" s="249" t="s">
        <v>1117</v>
      </c>
      <c r="D44" s="249"/>
      <c r="E44" s="249"/>
      <c r="F44" s="249"/>
      <c r="G44" s="249"/>
      <c r="H44" s="249"/>
      <c r="I44" s="249"/>
      <c r="J44" s="249"/>
      <c r="K44" s="249"/>
      <c r="L44" s="249"/>
      <c r="M44" s="249"/>
      <c r="N44" s="249"/>
      <c r="O44" s="249"/>
      <c r="P44" s="87"/>
    </row>
    <row r="45" spans="2:16" s="47" customFormat="1" ht="30.75" customHeight="1">
      <c r="B45" s="80"/>
      <c r="C45" s="250" t="s">
        <v>1118</v>
      </c>
      <c r="D45" s="250"/>
      <c r="E45" s="250"/>
      <c r="F45" s="250"/>
      <c r="G45" s="250"/>
      <c r="H45" s="250"/>
      <c r="I45" s="250"/>
      <c r="J45" s="250"/>
      <c r="K45" s="250"/>
      <c r="L45" s="250"/>
      <c r="M45" s="250"/>
      <c r="N45" s="250"/>
      <c r="O45" s="250"/>
      <c r="P45" s="49"/>
    </row>
    <row r="46" spans="2:16" s="47" customFormat="1" ht="30.75" customHeight="1">
      <c r="B46" s="80"/>
      <c r="C46" s="250" t="s">
        <v>1119</v>
      </c>
      <c r="D46" s="250"/>
      <c r="E46" s="250"/>
      <c r="F46" s="250"/>
      <c r="G46" s="250"/>
      <c r="H46" s="250"/>
      <c r="I46" s="250"/>
      <c r="J46" s="250"/>
      <c r="K46" s="250"/>
      <c r="L46" s="250"/>
      <c r="M46" s="250"/>
      <c r="N46" s="250"/>
      <c r="O46" s="250"/>
      <c r="P46" s="49"/>
    </row>
    <row r="47" spans="2:16" s="47" customFormat="1" ht="30.75" customHeight="1">
      <c r="B47" s="80"/>
      <c r="C47" s="250" t="s">
        <v>1120</v>
      </c>
      <c r="D47" s="250"/>
      <c r="E47" s="250"/>
      <c r="F47" s="250"/>
      <c r="G47" s="250"/>
      <c r="H47" s="250"/>
      <c r="I47" s="250"/>
      <c r="J47" s="250"/>
      <c r="K47" s="250"/>
      <c r="L47" s="250"/>
      <c r="M47" s="250"/>
      <c r="N47" s="250"/>
      <c r="O47" s="250"/>
      <c r="P47" s="49"/>
    </row>
    <row r="48" spans="2:16" s="47" customFormat="1">
      <c r="B48" s="80"/>
      <c r="C48" s="250"/>
      <c r="D48" s="250"/>
      <c r="E48" s="250"/>
      <c r="F48" s="250"/>
      <c r="G48" s="250"/>
      <c r="H48" s="250"/>
      <c r="I48" s="250"/>
      <c r="J48" s="250"/>
      <c r="K48" s="250"/>
      <c r="L48" s="250"/>
      <c r="M48" s="250"/>
      <c r="N48" s="250"/>
      <c r="O48" s="250"/>
      <c r="P48" s="49"/>
    </row>
    <row r="49" spans="2:16" s="47" customFormat="1">
      <c r="B49" s="80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49"/>
    </row>
    <row r="50" spans="2:16" s="47" customFormat="1">
      <c r="B50" s="80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49"/>
    </row>
    <row r="51" spans="2:16" s="47" customFormat="1">
      <c r="B51" s="80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49"/>
    </row>
    <row r="52" spans="2:16" s="47" customFormat="1" ht="50.6" customHeight="1">
      <c r="B52" s="85" t="s">
        <v>1087</v>
      </c>
      <c r="C52" s="249" t="s">
        <v>1121</v>
      </c>
      <c r="D52" s="249"/>
      <c r="E52" s="249"/>
      <c r="F52" s="249"/>
      <c r="G52" s="249"/>
      <c r="H52" s="249"/>
      <c r="I52" s="249"/>
      <c r="J52" s="249"/>
      <c r="K52" s="249"/>
      <c r="L52" s="249"/>
      <c r="M52" s="249"/>
      <c r="N52" s="249"/>
      <c r="O52" s="249"/>
      <c r="P52" s="49"/>
    </row>
    <row r="53" spans="2:16" s="47" customFormat="1" ht="21" customHeight="1">
      <c r="B53" s="85" t="s">
        <v>1087</v>
      </c>
      <c r="C53" s="249" t="s">
        <v>1122</v>
      </c>
      <c r="D53" s="249"/>
      <c r="E53" s="249"/>
      <c r="F53" s="249"/>
      <c r="G53" s="249"/>
      <c r="H53" s="249"/>
      <c r="I53" s="249"/>
      <c r="J53" s="249"/>
      <c r="K53" s="249"/>
      <c r="L53" s="249"/>
      <c r="M53" s="249"/>
      <c r="N53" s="249"/>
      <c r="O53" s="249"/>
      <c r="P53" s="49"/>
    </row>
    <row r="54" spans="2:16" s="47" customFormat="1" ht="39" customHeight="1">
      <c r="B54" s="85" t="s">
        <v>1087</v>
      </c>
      <c r="C54" s="249" t="s">
        <v>1146</v>
      </c>
      <c r="D54" s="249"/>
      <c r="E54" s="249"/>
      <c r="F54" s="249"/>
      <c r="G54" s="249"/>
      <c r="H54" s="249"/>
      <c r="I54" s="249"/>
      <c r="J54" s="249"/>
      <c r="K54" s="249"/>
      <c r="L54" s="249"/>
      <c r="M54" s="249"/>
      <c r="N54" s="249"/>
      <c r="O54" s="249"/>
      <c r="P54" s="49"/>
    </row>
    <row r="55" spans="2:16" s="47" customFormat="1" ht="12.75" customHeight="1">
      <c r="B55" s="80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49"/>
    </row>
    <row r="56" spans="2:16" s="47" customFormat="1">
      <c r="B56" s="80"/>
      <c r="P56" s="49"/>
    </row>
    <row r="57" spans="2:16" s="47" customFormat="1">
      <c r="B57" s="80"/>
      <c r="P57" s="49"/>
    </row>
    <row r="58" spans="2:16" s="47" customFormat="1">
      <c r="B58" s="80"/>
      <c r="P58" s="49"/>
    </row>
    <row r="59" spans="2:16" s="47" customFormat="1" ht="17.25" customHeight="1">
      <c r="B59" s="85" t="s">
        <v>1087</v>
      </c>
      <c r="C59" s="249" t="s">
        <v>1123</v>
      </c>
      <c r="D59" s="249"/>
      <c r="E59" s="249"/>
      <c r="F59" s="249"/>
      <c r="G59" s="249"/>
      <c r="H59" s="249"/>
      <c r="I59" s="249"/>
      <c r="J59" s="249"/>
      <c r="K59" s="249"/>
      <c r="L59" s="249"/>
      <c r="M59" s="249"/>
      <c r="N59" s="249"/>
      <c r="O59" s="249"/>
      <c r="P59" s="49"/>
    </row>
    <row r="60" spans="2:16" s="47" customFormat="1">
      <c r="B60" s="80"/>
      <c r="C60" s="250" t="s">
        <v>1124</v>
      </c>
      <c r="D60" s="250"/>
      <c r="E60" s="250"/>
      <c r="F60" s="250"/>
      <c r="G60" s="250"/>
      <c r="H60" s="250"/>
      <c r="I60" s="250"/>
      <c r="J60" s="250"/>
      <c r="K60" s="250"/>
      <c r="L60" s="250"/>
      <c r="M60" s="250"/>
      <c r="N60" s="250"/>
      <c r="O60" s="250"/>
      <c r="P60" s="49"/>
    </row>
    <row r="61" spans="2:16" s="47" customFormat="1">
      <c r="B61" s="80"/>
      <c r="C61" s="250" t="s">
        <v>1125</v>
      </c>
      <c r="D61" s="250"/>
      <c r="E61" s="250"/>
      <c r="F61" s="250"/>
      <c r="G61" s="250"/>
      <c r="H61" s="250"/>
      <c r="I61" s="250"/>
      <c r="J61" s="250"/>
      <c r="K61" s="250"/>
      <c r="L61" s="250"/>
      <c r="M61" s="250"/>
      <c r="N61" s="250"/>
      <c r="O61" s="250"/>
      <c r="P61" s="49"/>
    </row>
    <row r="62" spans="2:16" s="47" customFormat="1" ht="31.5" customHeight="1">
      <c r="B62" s="85" t="s">
        <v>1087</v>
      </c>
      <c r="C62" s="249" t="s">
        <v>1126</v>
      </c>
      <c r="D62" s="249"/>
      <c r="E62" s="249"/>
      <c r="F62" s="249"/>
      <c r="G62" s="249"/>
      <c r="H62" s="249"/>
      <c r="I62" s="249"/>
      <c r="J62" s="249"/>
      <c r="K62" s="249"/>
      <c r="L62" s="249"/>
      <c r="M62" s="249"/>
      <c r="N62" s="249"/>
      <c r="O62" s="249"/>
      <c r="P62" s="49"/>
    </row>
    <row r="63" spans="2:16" s="47" customFormat="1" ht="31.5" customHeight="1">
      <c r="B63" s="85"/>
      <c r="C63" s="250" t="s">
        <v>1127</v>
      </c>
      <c r="D63" s="250"/>
      <c r="E63" s="250"/>
      <c r="F63" s="250"/>
      <c r="G63" s="250"/>
      <c r="H63" s="250"/>
      <c r="I63" s="250"/>
      <c r="J63" s="250"/>
      <c r="K63" s="250"/>
      <c r="L63" s="250"/>
      <c r="M63" s="250"/>
      <c r="N63" s="250"/>
      <c r="O63" s="250"/>
      <c r="P63" s="49"/>
    </row>
    <row r="64" spans="2:16" s="47" customFormat="1" ht="29.25" customHeight="1">
      <c r="B64" s="85"/>
      <c r="C64" s="250" t="s">
        <v>1128</v>
      </c>
      <c r="D64" s="250"/>
      <c r="E64" s="250"/>
      <c r="F64" s="250"/>
      <c r="G64" s="250"/>
      <c r="H64" s="250"/>
      <c r="I64" s="250"/>
      <c r="J64" s="250"/>
      <c r="K64" s="250"/>
      <c r="L64" s="250"/>
      <c r="M64" s="250"/>
      <c r="N64" s="250"/>
      <c r="O64" s="250"/>
      <c r="P64" s="49"/>
    </row>
    <row r="65" spans="2:60" s="47" customFormat="1">
      <c r="B65" s="80"/>
      <c r="C65" s="250" t="s">
        <v>1129</v>
      </c>
      <c r="D65" s="250"/>
      <c r="E65" s="250"/>
      <c r="F65" s="250"/>
      <c r="G65" s="250"/>
      <c r="H65" s="250"/>
      <c r="I65" s="250"/>
      <c r="J65" s="250"/>
      <c r="K65" s="250"/>
      <c r="L65" s="250"/>
      <c r="M65" s="250"/>
      <c r="N65" s="250"/>
      <c r="O65" s="250"/>
      <c r="P65" s="49"/>
    </row>
    <row r="66" spans="2:60" s="47" customFormat="1">
      <c r="B66" s="80"/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49"/>
    </row>
    <row r="67" spans="2:60" s="47" customFormat="1">
      <c r="B67" s="80"/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49"/>
    </row>
    <row r="68" spans="2:60" s="47" customFormat="1">
      <c r="B68" s="80"/>
      <c r="C68" s="86"/>
      <c r="D68" s="86"/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49"/>
    </row>
    <row r="69" spans="2:60" s="47" customFormat="1">
      <c r="B69" s="80"/>
      <c r="C69" s="86"/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49"/>
    </row>
    <row r="70" spans="2:60" s="47" customFormat="1" ht="45" customHeight="1">
      <c r="B70" s="85" t="s">
        <v>1087</v>
      </c>
      <c r="C70" s="249" t="s">
        <v>1130</v>
      </c>
      <c r="D70" s="249"/>
      <c r="E70" s="249"/>
      <c r="F70" s="249"/>
      <c r="G70" s="249"/>
      <c r="H70" s="249"/>
      <c r="I70" s="249"/>
      <c r="J70" s="249"/>
      <c r="K70" s="249"/>
      <c r="L70" s="249"/>
      <c r="M70" s="249"/>
      <c r="N70" s="249"/>
      <c r="O70" s="249"/>
      <c r="P70" s="49"/>
    </row>
    <row r="71" spans="2:60" s="47" customFormat="1" ht="29.25" customHeight="1">
      <c r="B71" s="85"/>
      <c r="C71" s="250" t="s">
        <v>1131</v>
      </c>
      <c r="D71" s="250"/>
      <c r="E71" s="250"/>
      <c r="F71" s="250"/>
      <c r="G71" s="250"/>
      <c r="H71" s="250"/>
      <c r="I71" s="250"/>
      <c r="J71" s="250"/>
      <c r="K71" s="250"/>
      <c r="L71" s="250"/>
      <c r="M71" s="250"/>
      <c r="N71" s="250"/>
      <c r="O71" s="250"/>
      <c r="P71" s="49"/>
    </row>
    <row r="72" spans="2:60" s="47" customFormat="1" ht="15">
      <c r="B72" s="85" t="s">
        <v>1087</v>
      </c>
      <c r="C72" s="249" t="s">
        <v>1132</v>
      </c>
      <c r="D72" s="249"/>
      <c r="E72" s="249"/>
      <c r="F72" s="249"/>
      <c r="G72" s="249"/>
      <c r="H72" s="249"/>
      <c r="I72" s="249"/>
      <c r="J72" s="249"/>
      <c r="K72" s="249"/>
      <c r="L72" s="249"/>
      <c r="M72" s="249"/>
      <c r="N72" s="249"/>
      <c r="O72" s="249"/>
      <c r="P72" s="49"/>
    </row>
    <row r="73" spans="2:60" s="47" customFormat="1" ht="15">
      <c r="B73" s="85"/>
      <c r="C73" s="250" t="s">
        <v>1133</v>
      </c>
      <c r="D73" s="250"/>
      <c r="E73" s="250"/>
      <c r="F73" s="250"/>
      <c r="G73" s="250"/>
      <c r="H73" s="250"/>
      <c r="I73" s="250"/>
      <c r="J73" s="250"/>
      <c r="K73" s="250"/>
      <c r="L73" s="250"/>
      <c r="M73" s="250"/>
      <c r="N73" s="250"/>
      <c r="O73" s="250"/>
      <c r="P73" s="49"/>
    </row>
    <row r="74" spans="2:60" s="47" customFormat="1" ht="59.25" customHeight="1">
      <c r="B74" s="85"/>
      <c r="C74" s="250" t="s">
        <v>1134</v>
      </c>
      <c r="D74" s="250"/>
      <c r="E74" s="250"/>
      <c r="F74" s="250"/>
      <c r="G74" s="250"/>
      <c r="H74" s="250"/>
      <c r="I74" s="250"/>
      <c r="J74" s="250"/>
      <c r="K74" s="250"/>
      <c r="L74" s="250"/>
      <c r="M74" s="250"/>
      <c r="N74" s="250"/>
      <c r="O74" s="250"/>
      <c r="P74" s="49"/>
      <c r="S74" s="251"/>
      <c r="T74" s="251"/>
      <c r="U74" s="251"/>
      <c r="V74" s="251"/>
      <c r="W74" s="251"/>
      <c r="X74" s="251"/>
      <c r="Y74" s="251"/>
      <c r="Z74" s="251"/>
      <c r="AA74" s="251"/>
      <c r="AB74" s="251"/>
      <c r="AC74" s="251"/>
      <c r="AD74" s="251"/>
      <c r="AE74" s="251"/>
      <c r="AF74" s="251"/>
      <c r="AG74" s="251"/>
      <c r="AH74" s="251"/>
      <c r="AI74" s="251"/>
      <c r="AJ74" s="251"/>
      <c r="AK74" s="251"/>
      <c r="AL74" s="251"/>
      <c r="AM74" s="251"/>
      <c r="AN74" s="251"/>
      <c r="AO74" s="251"/>
      <c r="AP74" s="251"/>
      <c r="AQ74" s="251"/>
      <c r="AR74" s="251"/>
      <c r="AS74" s="251"/>
      <c r="AT74" s="251"/>
      <c r="AU74" s="251"/>
      <c r="AV74" s="251"/>
      <c r="AW74" s="251"/>
      <c r="AX74" s="251"/>
      <c r="AY74" s="251"/>
      <c r="AZ74" s="251"/>
      <c r="BA74" s="251"/>
      <c r="BB74" s="251"/>
      <c r="BC74" s="251"/>
      <c r="BD74" s="251"/>
      <c r="BE74" s="251"/>
      <c r="BF74" s="251"/>
      <c r="BG74" s="251"/>
      <c r="BH74" s="251"/>
    </row>
    <row r="75" spans="2:60" s="47" customFormat="1">
      <c r="B75" s="80"/>
      <c r="C75" s="250" t="s">
        <v>1135</v>
      </c>
      <c r="D75" s="250"/>
      <c r="E75" s="250"/>
      <c r="F75" s="250"/>
      <c r="G75" s="250"/>
      <c r="H75" s="250"/>
      <c r="I75" s="250"/>
      <c r="J75" s="250"/>
      <c r="K75" s="250"/>
      <c r="L75" s="250"/>
      <c r="M75" s="250"/>
      <c r="N75" s="250"/>
      <c r="O75" s="250"/>
      <c r="P75" s="49"/>
      <c r="S75" s="251"/>
      <c r="T75" s="251"/>
      <c r="U75" s="251"/>
      <c r="V75" s="251"/>
      <c r="W75" s="251"/>
      <c r="X75" s="251"/>
      <c r="Y75" s="251"/>
      <c r="Z75" s="251"/>
      <c r="AA75" s="251"/>
      <c r="AB75" s="251"/>
      <c r="AC75" s="251"/>
      <c r="AD75" s="251"/>
      <c r="AE75" s="251"/>
      <c r="AF75" s="251"/>
      <c r="AG75" s="251"/>
      <c r="AH75" s="251"/>
      <c r="AI75" s="251"/>
      <c r="AJ75" s="251"/>
      <c r="AK75" s="251"/>
      <c r="AL75" s="251"/>
      <c r="AM75" s="251"/>
      <c r="AN75" s="251"/>
      <c r="AO75" s="251"/>
      <c r="AP75" s="251"/>
      <c r="AQ75" s="251"/>
      <c r="AR75" s="251"/>
      <c r="AS75" s="251"/>
      <c r="AT75" s="251"/>
      <c r="AU75" s="251"/>
      <c r="AV75" s="251"/>
      <c r="AW75" s="251"/>
      <c r="AX75" s="251"/>
      <c r="AY75" s="251"/>
      <c r="AZ75" s="251"/>
      <c r="BA75" s="251"/>
      <c r="BB75" s="251"/>
      <c r="BC75" s="251"/>
      <c r="BD75" s="251"/>
      <c r="BE75" s="251"/>
      <c r="BF75" s="251"/>
      <c r="BG75" s="251"/>
      <c r="BH75" s="251"/>
    </row>
    <row r="76" spans="2:60" s="47" customFormat="1">
      <c r="B76" s="80"/>
      <c r="C76" s="252" t="s">
        <v>1136</v>
      </c>
      <c r="D76" s="252"/>
      <c r="E76" s="252"/>
      <c r="F76" s="252"/>
      <c r="G76" s="252"/>
      <c r="H76" s="252"/>
      <c r="I76" s="252"/>
      <c r="J76" s="252"/>
      <c r="K76" s="252"/>
      <c r="L76" s="252"/>
      <c r="M76" s="252"/>
      <c r="N76" s="252"/>
      <c r="O76" s="252"/>
      <c r="P76" s="49"/>
      <c r="S76" s="251"/>
      <c r="T76" s="251"/>
      <c r="U76" s="251"/>
      <c r="V76" s="251"/>
      <c r="W76" s="251"/>
      <c r="X76" s="251"/>
      <c r="Y76" s="251"/>
      <c r="Z76" s="251"/>
      <c r="AA76" s="251"/>
      <c r="AB76" s="251"/>
      <c r="AC76" s="251"/>
      <c r="AD76" s="251"/>
      <c r="AE76" s="251"/>
      <c r="AF76" s="251"/>
      <c r="AG76" s="251"/>
      <c r="AH76" s="251"/>
      <c r="AI76" s="251"/>
      <c r="AJ76" s="251"/>
      <c r="AK76" s="251"/>
      <c r="AL76" s="251"/>
      <c r="AM76" s="251"/>
      <c r="AN76" s="251"/>
      <c r="AO76" s="251"/>
      <c r="AP76" s="251"/>
      <c r="AQ76" s="251"/>
      <c r="AR76" s="251"/>
      <c r="AS76" s="251"/>
      <c r="AT76" s="251"/>
      <c r="AU76" s="251"/>
      <c r="AV76" s="251"/>
      <c r="AW76" s="251"/>
      <c r="AX76" s="251"/>
      <c r="AY76" s="251"/>
      <c r="AZ76" s="251"/>
      <c r="BA76" s="251"/>
      <c r="BB76" s="251"/>
      <c r="BC76" s="251"/>
      <c r="BD76" s="251"/>
      <c r="BE76" s="251"/>
      <c r="BF76" s="251"/>
      <c r="BG76" s="251"/>
      <c r="BH76" s="251"/>
    </row>
    <row r="77" spans="2:60" s="47" customFormat="1">
      <c r="B77" s="80"/>
      <c r="C77" s="252" t="s">
        <v>1137</v>
      </c>
      <c r="D77" s="252"/>
      <c r="E77" s="252"/>
      <c r="F77" s="252"/>
      <c r="G77" s="252"/>
      <c r="H77" s="252"/>
      <c r="I77" s="252"/>
      <c r="J77" s="252"/>
      <c r="K77" s="252"/>
      <c r="L77" s="252"/>
      <c r="M77" s="252"/>
      <c r="N77" s="252"/>
      <c r="O77" s="252"/>
      <c r="P77" s="49"/>
      <c r="S77" s="251" t="s">
        <v>1138</v>
      </c>
      <c r="T77" s="251"/>
      <c r="U77" s="251"/>
      <c r="V77" s="251"/>
      <c r="W77" s="251"/>
      <c r="X77" s="251"/>
      <c r="Y77" s="251"/>
      <c r="Z77" s="251"/>
      <c r="AA77" s="251"/>
      <c r="AB77" s="251"/>
      <c r="AC77" s="251"/>
      <c r="AD77" s="251"/>
      <c r="AE77" s="251"/>
      <c r="AF77" s="251"/>
      <c r="AG77" s="251"/>
      <c r="AH77" s="251"/>
      <c r="AI77" s="251"/>
      <c r="AJ77" s="251"/>
      <c r="AK77" s="251"/>
      <c r="AL77" s="251"/>
      <c r="AM77" s="251"/>
      <c r="AN77" s="251"/>
      <c r="AO77" s="251"/>
      <c r="AP77" s="251"/>
      <c r="AQ77" s="251"/>
      <c r="AR77" s="251"/>
      <c r="AS77" s="251"/>
      <c r="AT77" s="251"/>
      <c r="AU77" s="251"/>
      <c r="AV77" s="251"/>
      <c r="AW77" s="251"/>
      <c r="AX77" s="251"/>
      <c r="AY77" s="251"/>
      <c r="AZ77" s="251"/>
      <c r="BA77" s="251"/>
      <c r="BB77" s="251"/>
      <c r="BC77" s="251"/>
      <c r="BD77" s="251"/>
      <c r="BE77" s="251"/>
      <c r="BF77" s="251"/>
      <c r="BG77" s="251"/>
      <c r="BH77" s="251"/>
    </row>
    <row r="78" spans="2:60" s="47" customFormat="1">
      <c r="B78" s="80"/>
      <c r="C78" s="253" t="s">
        <v>1139</v>
      </c>
      <c r="D78" s="254"/>
      <c r="E78" s="254"/>
      <c r="F78" s="254"/>
      <c r="G78" s="254"/>
      <c r="H78" s="254"/>
      <c r="I78" s="254"/>
      <c r="J78" s="254"/>
      <c r="K78" s="254"/>
      <c r="L78" s="254"/>
      <c r="M78" s="254"/>
      <c r="N78" s="254"/>
      <c r="O78" s="254"/>
      <c r="P78" s="49"/>
      <c r="S78" s="251"/>
      <c r="T78" s="251"/>
      <c r="U78" s="251"/>
      <c r="V78" s="251"/>
      <c r="W78" s="251"/>
      <c r="X78" s="251"/>
      <c r="Y78" s="251"/>
      <c r="Z78" s="251"/>
      <c r="AA78" s="251"/>
      <c r="AB78" s="251"/>
      <c r="AC78" s="251"/>
      <c r="AD78" s="251"/>
      <c r="AE78" s="251"/>
      <c r="AF78" s="251"/>
      <c r="AG78" s="251"/>
      <c r="AH78" s="251"/>
      <c r="AI78" s="251"/>
      <c r="AJ78" s="251"/>
      <c r="AK78" s="251"/>
      <c r="AL78" s="251"/>
      <c r="AM78" s="251"/>
      <c r="AN78" s="251"/>
      <c r="AO78" s="251"/>
      <c r="AP78" s="251"/>
      <c r="AQ78" s="251"/>
      <c r="AR78" s="251"/>
      <c r="AS78" s="251"/>
      <c r="AT78" s="251"/>
      <c r="AU78" s="251"/>
      <c r="AV78" s="251"/>
      <c r="AW78" s="251"/>
      <c r="AX78" s="251"/>
      <c r="AY78" s="251"/>
      <c r="AZ78" s="251"/>
      <c r="BA78" s="251"/>
      <c r="BB78" s="251"/>
      <c r="BC78" s="251"/>
      <c r="BD78" s="251"/>
      <c r="BE78" s="251"/>
      <c r="BF78" s="251"/>
      <c r="BG78" s="251"/>
      <c r="BH78" s="251"/>
    </row>
    <row r="79" spans="2:60" s="47" customFormat="1" ht="30.75" customHeight="1">
      <c r="B79" s="80"/>
      <c r="C79" s="250" t="s">
        <v>1140</v>
      </c>
      <c r="D79" s="250"/>
      <c r="E79" s="250"/>
      <c r="F79" s="250"/>
      <c r="G79" s="250"/>
      <c r="H79" s="250"/>
      <c r="I79" s="250"/>
      <c r="J79" s="250"/>
      <c r="K79" s="250"/>
      <c r="L79" s="250"/>
      <c r="M79" s="250"/>
      <c r="N79" s="250"/>
      <c r="O79" s="250"/>
      <c r="P79" s="49"/>
      <c r="S79" s="251"/>
      <c r="T79" s="251"/>
      <c r="U79" s="251"/>
      <c r="V79" s="251"/>
      <c r="W79" s="251"/>
      <c r="X79" s="251"/>
      <c r="Y79" s="251"/>
      <c r="Z79" s="251"/>
      <c r="AA79" s="251"/>
      <c r="AB79" s="251"/>
      <c r="AC79" s="251"/>
      <c r="AD79" s="251"/>
      <c r="AE79" s="251"/>
      <c r="AF79" s="251"/>
      <c r="AG79" s="251"/>
      <c r="AH79" s="251"/>
      <c r="AI79" s="251"/>
      <c r="AJ79" s="251"/>
      <c r="AK79" s="251"/>
      <c r="AL79" s="251"/>
      <c r="AM79" s="251"/>
      <c r="AN79" s="251"/>
      <c r="AO79" s="251"/>
      <c r="AP79" s="251"/>
      <c r="AQ79" s="251"/>
      <c r="AR79" s="251"/>
      <c r="AS79" s="251"/>
      <c r="AT79" s="251"/>
      <c r="AU79" s="251"/>
      <c r="AV79" s="251"/>
      <c r="AW79" s="251"/>
      <c r="AX79" s="251"/>
      <c r="AY79" s="251"/>
      <c r="AZ79" s="251"/>
      <c r="BA79" s="251"/>
      <c r="BB79" s="251"/>
      <c r="BC79" s="251"/>
      <c r="BD79" s="251"/>
      <c r="BE79" s="251"/>
      <c r="BF79" s="251"/>
      <c r="BG79" s="251"/>
      <c r="BH79" s="251"/>
    </row>
    <row r="80" spans="2:60" s="47" customFormat="1">
      <c r="B80" s="80"/>
      <c r="C80" s="250" t="s">
        <v>1141</v>
      </c>
      <c r="D80" s="250"/>
      <c r="E80" s="250"/>
      <c r="F80" s="250"/>
      <c r="G80" s="250"/>
      <c r="H80" s="250"/>
      <c r="I80" s="250"/>
      <c r="J80" s="250"/>
      <c r="K80" s="250"/>
      <c r="L80" s="250"/>
      <c r="M80" s="250"/>
      <c r="N80" s="250"/>
      <c r="O80" s="250"/>
      <c r="P80" s="49"/>
      <c r="S80" s="251"/>
      <c r="T80" s="251"/>
      <c r="U80" s="251"/>
      <c r="V80" s="251"/>
      <c r="W80" s="251"/>
      <c r="X80" s="251"/>
      <c r="Y80" s="251"/>
      <c r="Z80" s="251"/>
      <c r="AA80" s="251"/>
      <c r="AB80" s="251"/>
      <c r="AC80" s="251"/>
      <c r="AD80" s="251"/>
      <c r="AE80" s="251"/>
      <c r="AF80" s="251"/>
      <c r="AG80" s="251"/>
      <c r="AH80" s="251"/>
      <c r="AI80" s="251"/>
      <c r="AJ80" s="251"/>
      <c r="AK80" s="251"/>
      <c r="AL80" s="251"/>
      <c r="AM80" s="251"/>
      <c r="AN80" s="251"/>
      <c r="AO80" s="251"/>
      <c r="AP80" s="251"/>
      <c r="AQ80" s="251"/>
      <c r="AR80" s="251"/>
      <c r="AS80" s="251"/>
      <c r="AT80" s="251"/>
      <c r="AU80" s="251"/>
      <c r="AV80" s="251"/>
      <c r="AW80" s="251"/>
      <c r="AX80" s="251"/>
      <c r="AY80" s="251"/>
      <c r="AZ80" s="251"/>
      <c r="BA80" s="251"/>
      <c r="BB80" s="251"/>
      <c r="BC80" s="251"/>
      <c r="BD80" s="251"/>
      <c r="BE80" s="251"/>
      <c r="BF80" s="251"/>
      <c r="BG80" s="251"/>
      <c r="BH80" s="251"/>
    </row>
    <row r="81" spans="2:60" s="47" customFormat="1" ht="45" customHeight="1">
      <c r="B81" s="85" t="s">
        <v>1087</v>
      </c>
      <c r="C81" s="249" t="s">
        <v>1142</v>
      </c>
      <c r="D81" s="249"/>
      <c r="E81" s="249"/>
      <c r="F81" s="249"/>
      <c r="G81" s="249"/>
      <c r="H81" s="249"/>
      <c r="I81" s="249"/>
      <c r="J81" s="249"/>
      <c r="K81" s="249"/>
      <c r="L81" s="249"/>
      <c r="M81" s="249"/>
      <c r="N81" s="249"/>
      <c r="O81" s="249"/>
      <c r="P81" s="49"/>
    </row>
    <row r="82" spans="2:60" s="47" customFormat="1" ht="30" customHeight="1">
      <c r="B82" s="80"/>
      <c r="C82" s="250" t="s">
        <v>1143</v>
      </c>
      <c r="D82" s="250"/>
      <c r="E82" s="250"/>
      <c r="F82" s="250"/>
      <c r="G82" s="250"/>
      <c r="H82" s="250"/>
      <c r="I82" s="250"/>
      <c r="J82" s="250"/>
      <c r="K82" s="250"/>
      <c r="L82" s="250"/>
      <c r="M82" s="250"/>
      <c r="N82" s="250"/>
      <c r="O82" s="250"/>
      <c r="P82" s="49"/>
      <c r="S82" s="251"/>
      <c r="T82" s="251"/>
      <c r="U82" s="251"/>
      <c r="V82" s="251"/>
      <c r="W82" s="251"/>
      <c r="X82" s="251"/>
      <c r="Y82" s="251"/>
      <c r="Z82" s="251"/>
      <c r="AA82" s="251"/>
      <c r="AB82" s="251"/>
      <c r="AC82" s="251"/>
      <c r="AD82" s="251"/>
      <c r="AE82" s="251"/>
      <c r="AF82" s="251"/>
      <c r="AG82" s="251"/>
      <c r="AH82" s="251"/>
      <c r="AI82" s="251"/>
      <c r="AJ82" s="251"/>
      <c r="AK82" s="251"/>
      <c r="AL82" s="251"/>
      <c r="AM82" s="251"/>
      <c r="AN82" s="251"/>
      <c r="AO82" s="251"/>
      <c r="AP82" s="251"/>
      <c r="AQ82" s="251"/>
      <c r="AR82" s="251"/>
      <c r="AS82" s="251"/>
      <c r="AT82" s="251"/>
      <c r="AU82" s="251"/>
      <c r="AV82" s="251"/>
      <c r="AW82" s="251"/>
      <c r="AX82" s="251"/>
      <c r="AY82" s="251"/>
      <c r="AZ82" s="251"/>
      <c r="BA82" s="251"/>
      <c r="BB82" s="251"/>
      <c r="BC82" s="251"/>
      <c r="BD82" s="251"/>
      <c r="BE82" s="251"/>
      <c r="BF82" s="251"/>
      <c r="BG82" s="251"/>
      <c r="BH82" s="251"/>
    </row>
    <row r="83" spans="2:60" s="47" customFormat="1" ht="45" customHeight="1">
      <c r="B83" s="80"/>
      <c r="C83" s="250" t="s">
        <v>1144</v>
      </c>
      <c r="D83" s="250"/>
      <c r="E83" s="250"/>
      <c r="F83" s="250"/>
      <c r="G83" s="250"/>
      <c r="H83" s="250"/>
      <c r="I83" s="250"/>
      <c r="J83" s="250"/>
      <c r="K83" s="250"/>
      <c r="L83" s="250"/>
      <c r="M83" s="250"/>
      <c r="N83" s="250"/>
      <c r="O83" s="250"/>
      <c r="P83" s="49"/>
      <c r="S83" s="251"/>
      <c r="T83" s="251"/>
      <c r="U83" s="251"/>
      <c r="V83" s="251"/>
      <c r="W83" s="251"/>
      <c r="X83" s="251"/>
      <c r="Y83" s="251"/>
      <c r="Z83" s="251"/>
      <c r="AA83" s="251"/>
      <c r="AB83" s="251"/>
      <c r="AC83" s="251"/>
      <c r="AD83" s="251"/>
      <c r="AE83" s="251"/>
      <c r="AF83" s="251"/>
      <c r="AG83" s="251"/>
      <c r="AH83" s="251"/>
      <c r="AI83" s="251"/>
      <c r="AJ83" s="251"/>
      <c r="AK83" s="251"/>
      <c r="AL83" s="251"/>
      <c r="AM83" s="251"/>
      <c r="AN83" s="251"/>
      <c r="AO83" s="251"/>
      <c r="AP83" s="251"/>
      <c r="AQ83" s="251"/>
      <c r="AR83" s="251"/>
      <c r="AS83" s="251"/>
      <c r="AT83" s="251"/>
      <c r="AU83" s="251"/>
      <c r="AV83" s="251"/>
      <c r="AW83" s="251"/>
      <c r="AX83" s="251"/>
      <c r="AY83" s="251"/>
      <c r="AZ83" s="251"/>
      <c r="BA83" s="251"/>
      <c r="BB83" s="251"/>
      <c r="BC83" s="251"/>
      <c r="BD83" s="251"/>
      <c r="BE83" s="251"/>
      <c r="BF83" s="251"/>
      <c r="BG83" s="251"/>
      <c r="BH83" s="251"/>
    </row>
    <row r="84" spans="2:60" s="47" customFormat="1">
      <c r="B84" s="80"/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49"/>
      <c r="S84" s="89"/>
      <c r="T84" s="89"/>
      <c r="U84" s="89"/>
      <c r="V84" s="89"/>
      <c r="W84" s="89"/>
      <c r="X84" s="89"/>
      <c r="Y84" s="89"/>
      <c r="Z84" s="89"/>
      <c r="AA84" s="89"/>
      <c r="AB84" s="89"/>
      <c r="AC84" s="89"/>
      <c r="AD84" s="89"/>
      <c r="AE84" s="89"/>
      <c r="AF84" s="89"/>
      <c r="AG84" s="89"/>
      <c r="AH84" s="89"/>
      <c r="AI84" s="89"/>
      <c r="AJ84" s="89"/>
      <c r="AK84" s="89"/>
      <c r="AL84" s="89"/>
      <c r="AM84" s="89"/>
      <c r="AN84" s="89"/>
      <c r="AO84" s="89"/>
      <c r="AP84" s="89"/>
      <c r="AQ84" s="89"/>
      <c r="AR84" s="89"/>
      <c r="AS84" s="89"/>
      <c r="AT84" s="89"/>
      <c r="AU84" s="89"/>
      <c r="AV84" s="89"/>
      <c r="AW84" s="89"/>
      <c r="AX84" s="89"/>
      <c r="AY84" s="89"/>
      <c r="AZ84" s="89"/>
      <c r="BA84" s="89"/>
      <c r="BB84" s="89"/>
      <c r="BC84" s="89"/>
      <c r="BD84" s="89"/>
      <c r="BE84" s="89"/>
      <c r="BF84" s="89"/>
      <c r="BG84" s="89"/>
      <c r="BH84" s="89"/>
    </row>
    <row r="85" spans="2:60" s="47" customFormat="1">
      <c r="B85" s="80"/>
      <c r="C85" s="86"/>
      <c r="D85" s="86"/>
      <c r="E85" s="86"/>
      <c r="F85" s="86"/>
      <c r="G85" s="86"/>
      <c r="H85" s="86"/>
      <c r="I85" s="86"/>
      <c r="J85" s="86"/>
      <c r="K85" s="86"/>
      <c r="L85" s="86"/>
      <c r="M85" s="86"/>
      <c r="N85" s="86"/>
      <c r="O85" s="86"/>
      <c r="P85" s="49"/>
      <c r="S85" s="89"/>
      <c r="T85" s="89"/>
      <c r="U85" s="89"/>
      <c r="V85" s="89"/>
      <c r="W85" s="89"/>
      <c r="X85" s="89"/>
      <c r="Y85" s="89"/>
      <c r="Z85" s="89"/>
      <c r="AA85" s="89"/>
      <c r="AB85" s="89"/>
      <c r="AC85" s="89"/>
      <c r="AD85" s="89"/>
      <c r="AE85" s="89"/>
      <c r="AF85" s="89"/>
      <c r="AG85" s="89"/>
      <c r="AH85" s="89"/>
      <c r="AI85" s="89"/>
      <c r="AJ85" s="89"/>
      <c r="AK85" s="89"/>
      <c r="AL85" s="89"/>
      <c r="AM85" s="89"/>
      <c r="AN85" s="89"/>
      <c r="AO85" s="89"/>
      <c r="AP85" s="89"/>
      <c r="AQ85" s="89"/>
      <c r="AR85" s="89"/>
      <c r="AS85" s="89"/>
      <c r="AT85" s="89"/>
      <c r="AU85" s="89"/>
      <c r="AV85" s="89"/>
      <c r="AW85" s="89"/>
      <c r="AX85" s="89"/>
      <c r="AY85" s="89"/>
      <c r="AZ85" s="89"/>
      <c r="BA85" s="89"/>
      <c r="BB85" s="89"/>
      <c r="BC85" s="89"/>
      <c r="BD85" s="89"/>
      <c r="BE85" s="89"/>
      <c r="BF85" s="89"/>
      <c r="BG85" s="89"/>
      <c r="BH85" s="89"/>
    </row>
    <row r="86" spans="2:60" s="47" customFormat="1">
      <c r="B86" s="80"/>
      <c r="C86" s="86"/>
      <c r="D86" s="86"/>
      <c r="E86" s="86"/>
      <c r="F86" s="86"/>
      <c r="G86" s="86"/>
      <c r="H86" s="86"/>
      <c r="I86" s="86"/>
      <c r="J86" s="86"/>
      <c r="K86" s="86"/>
      <c r="L86" s="86"/>
      <c r="M86" s="86"/>
      <c r="N86" s="86"/>
      <c r="O86" s="86"/>
      <c r="P86" s="49"/>
      <c r="S86" s="89"/>
      <c r="T86" s="89"/>
      <c r="U86" s="89"/>
      <c r="V86" s="89"/>
      <c r="W86" s="89"/>
      <c r="X86" s="89"/>
      <c r="Y86" s="89"/>
      <c r="Z86" s="89"/>
      <c r="AA86" s="89"/>
      <c r="AB86" s="89"/>
      <c r="AC86" s="89"/>
      <c r="AD86" s="89"/>
      <c r="AE86" s="89"/>
      <c r="AF86" s="89"/>
      <c r="AG86" s="89"/>
      <c r="AH86" s="89"/>
      <c r="AI86" s="89"/>
      <c r="AJ86" s="89"/>
      <c r="AK86" s="89"/>
      <c r="AL86" s="89"/>
      <c r="AM86" s="89"/>
      <c r="AN86" s="89"/>
      <c r="AO86" s="89"/>
      <c r="AP86" s="89"/>
      <c r="AQ86" s="89"/>
      <c r="AR86" s="89"/>
      <c r="AS86" s="89"/>
      <c r="AT86" s="89"/>
      <c r="AU86" s="89"/>
      <c r="AV86" s="89"/>
      <c r="AW86" s="89"/>
      <c r="AX86" s="89"/>
      <c r="AY86" s="89"/>
      <c r="AZ86" s="89"/>
      <c r="BA86" s="89"/>
      <c r="BB86" s="89"/>
      <c r="BC86" s="89"/>
      <c r="BD86" s="89"/>
      <c r="BE86" s="89"/>
      <c r="BF86" s="89"/>
      <c r="BG86" s="89"/>
      <c r="BH86" s="89"/>
    </row>
    <row r="87" spans="2:60" s="47" customFormat="1">
      <c r="B87" s="80"/>
      <c r="C87" s="86"/>
      <c r="D87" s="86"/>
      <c r="E87" s="86"/>
      <c r="F87" s="86"/>
      <c r="G87" s="86"/>
      <c r="H87" s="86"/>
      <c r="I87" s="86"/>
      <c r="J87" s="86"/>
      <c r="K87" s="86"/>
      <c r="L87" s="86"/>
      <c r="M87" s="86"/>
      <c r="N87" s="86"/>
      <c r="O87" s="86"/>
      <c r="P87" s="49"/>
      <c r="S87" s="89"/>
      <c r="T87" s="89"/>
      <c r="U87" s="89"/>
      <c r="V87" s="89"/>
      <c r="W87" s="89"/>
      <c r="X87" s="89"/>
      <c r="Y87" s="89"/>
      <c r="Z87" s="89"/>
      <c r="AA87" s="89"/>
      <c r="AB87" s="89"/>
      <c r="AC87" s="89"/>
      <c r="AD87" s="89"/>
      <c r="AE87" s="89"/>
      <c r="AF87" s="89"/>
      <c r="AG87" s="89"/>
      <c r="AH87" s="89"/>
      <c r="AI87" s="89"/>
      <c r="AJ87" s="89"/>
      <c r="AK87" s="89"/>
      <c r="AL87" s="89"/>
      <c r="AM87" s="89"/>
      <c r="AN87" s="89"/>
      <c r="AO87" s="89"/>
      <c r="AP87" s="89"/>
      <c r="AQ87" s="89"/>
      <c r="AR87" s="89"/>
      <c r="AS87" s="89"/>
      <c r="AT87" s="89"/>
      <c r="AU87" s="89"/>
      <c r="AV87" s="89"/>
      <c r="AW87" s="89"/>
      <c r="AX87" s="89"/>
      <c r="AY87" s="89"/>
      <c r="AZ87" s="89"/>
      <c r="BA87" s="89"/>
      <c r="BB87" s="89"/>
      <c r="BC87" s="89"/>
      <c r="BD87" s="89"/>
      <c r="BE87" s="89"/>
      <c r="BF87" s="89"/>
      <c r="BG87" s="89"/>
      <c r="BH87" s="89"/>
    </row>
    <row r="88" spans="2:60" s="47" customFormat="1" ht="15">
      <c r="B88" s="85" t="s">
        <v>1087</v>
      </c>
      <c r="C88" s="249" t="s">
        <v>1145</v>
      </c>
      <c r="D88" s="249"/>
      <c r="E88" s="249"/>
      <c r="F88" s="249"/>
      <c r="G88" s="249"/>
      <c r="H88" s="249"/>
      <c r="I88" s="249"/>
      <c r="J88" s="249"/>
      <c r="K88" s="249"/>
      <c r="L88" s="249"/>
      <c r="M88" s="249"/>
      <c r="N88" s="249"/>
      <c r="O88" s="249"/>
      <c r="P88" s="49"/>
    </row>
    <row r="89" spans="2:60" s="47" customFormat="1">
      <c r="B89" s="48"/>
      <c r="P89" s="49"/>
    </row>
    <row r="90" spans="2:60" s="47" customFormat="1">
      <c r="B90" s="48"/>
      <c r="P90" s="49"/>
    </row>
    <row r="91" spans="2:60">
      <c r="B91" s="48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9"/>
    </row>
    <row r="92" spans="2:60">
      <c r="B92" s="48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9"/>
    </row>
    <row r="93" spans="2:60">
      <c r="B93" s="48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9"/>
    </row>
    <row r="94" spans="2:60">
      <c r="B94" s="48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9"/>
    </row>
    <row r="95" spans="2:60">
      <c r="B95" s="48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9"/>
    </row>
    <row r="96" spans="2:60">
      <c r="B96" s="48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9"/>
    </row>
    <row r="97" spans="2:16">
      <c r="B97" s="48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9"/>
    </row>
    <row r="98" spans="2:16">
      <c r="B98" s="48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9"/>
    </row>
    <row r="99" spans="2:16">
      <c r="B99" s="48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9"/>
    </row>
    <row r="100" spans="2:16">
      <c r="B100" s="48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9"/>
    </row>
    <row r="101" spans="2:16">
      <c r="B101" s="48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9"/>
    </row>
    <row r="102" spans="2:16">
      <c r="B102" s="48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9"/>
    </row>
    <row r="103" spans="2:16">
      <c r="B103" s="48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9"/>
    </row>
    <row r="104" spans="2:16">
      <c r="B104" s="48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9"/>
    </row>
    <row r="105" spans="2:16">
      <c r="B105" s="48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9"/>
    </row>
    <row r="106" spans="2:16" ht="15" thickBot="1">
      <c r="B106" s="91"/>
      <c r="C106" s="92"/>
      <c r="D106" s="92"/>
      <c r="E106" s="92"/>
      <c r="F106" s="92"/>
      <c r="G106" s="92"/>
      <c r="H106" s="92"/>
      <c r="I106" s="92"/>
      <c r="J106" s="92"/>
      <c r="K106" s="92"/>
      <c r="L106" s="92"/>
      <c r="M106" s="92"/>
      <c r="N106" s="92"/>
      <c r="O106" s="92"/>
      <c r="P106" s="93"/>
    </row>
    <row r="107" spans="2:16" ht="15" thickTop="1"/>
  </sheetData>
  <mergeCells count="50">
    <mergeCell ref="C38:O38"/>
    <mergeCell ref="C30:O30"/>
    <mergeCell ref="C31:O31"/>
    <mergeCell ref="C32:O32"/>
    <mergeCell ref="C36:O36"/>
    <mergeCell ref="C37:O37"/>
    <mergeCell ref="C53:O53"/>
    <mergeCell ref="C39:O39"/>
    <mergeCell ref="C40:O40"/>
    <mergeCell ref="C41:O41"/>
    <mergeCell ref="C42:O42"/>
    <mergeCell ref="C43:O43"/>
    <mergeCell ref="C44:O44"/>
    <mergeCell ref="C45:O45"/>
    <mergeCell ref="C46:O46"/>
    <mergeCell ref="C47:O47"/>
    <mergeCell ref="C48:O48"/>
    <mergeCell ref="C52:O52"/>
    <mergeCell ref="C73:O73"/>
    <mergeCell ref="C54:O54"/>
    <mergeCell ref="C59:O59"/>
    <mergeCell ref="C60:O60"/>
    <mergeCell ref="C61:O61"/>
    <mergeCell ref="C62:O62"/>
    <mergeCell ref="C63:O63"/>
    <mergeCell ref="C64:O64"/>
    <mergeCell ref="C65:O65"/>
    <mergeCell ref="C70:O70"/>
    <mergeCell ref="C71:O71"/>
    <mergeCell ref="C72:O72"/>
    <mergeCell ref="C74:O74"/>
    <mergeCell ref="S74:BH74"/>
    <mergeCell ref="C75:O75"/>
    <mergeCell ref="S75:BH75"/>
    <mergeCell ref="C76:O76"/>
    <mergeCell ref="S76:BH76"/>
    <mergeCell ref="C77:O77"/>
    <mergeCell ref="S77:BH77"/>
    <mergeCell ref="C78:O78"/>
    <mergeCell ref="S78:BH78"/>
    <mergeCell ref="C79:O79"/>
    <mergeCell ref="S79:BH79"/>
    <mergeCell ref="C88:O88"/>
    <mergeCell ref="C80:O80"/>
    <mergeCell ref="S80:BH80"/>
    <mergeCell ref="C81:O81"/>
    <mergeCell ref="C82:O82"/>
    <mergeCell ref="S82:BH82"/>
    <mergeCell ref="C83:O83"/>
    <mergeCell ref="S83:BH8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2022</vt:lpstr>
      <vt:lpstr>Условия работы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PlantMarket;8-495-280-08-97</dc:creator>
  <dcterms:created xsi:type="dcterms:W3CDTF">2022-03-14T07:19:08Z</dcterms:created>
  <dcterms:modified xsi:type="dcterms:W3CDTF">2022-05-19T08:36:28Z</dcterms:modified>
</cp:coreProperties>
</file>