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130C1E9F-FC90-40C6-A36C-BF7203E1DE67}" xr6:coauthVersionLast="47" xr6:coauthVersionMax="47" xr10:uidLastSave="{00000000-0000-0000-0000-000000000000}"/>
  <bookViews>
    <workbookView xWindow="-103" yWindow="-103" windowWidth="21806" windowHeight="13886" xr2:uid="{C5A876CB-A2D4-4C37-8DCA-BF5591D619F1}"/>
  </bookViews>
  <sheets>
    <sheet name="осень 2022" sheetId="1" r:id="rId1"/>
    <sheet name="Условия работы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'осень 2022'!$A$62:$O$379</definedName>
    <definedName name="ALVPRX" localSheetId="0">#REF!</definedName>
    <definedName name="ALVPRX" localSheetId="1">#REF!</definedName>
    <definedName name="ALVPRX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her" localSheetId="1">#REF!</definedName>
    <definedName name="cher">#REF!</definedName>
    <definedName name="cheras">#REF!</definedName>
    <definedName name="cherp">#REF!</definedName>
    <definedName name="chertab" localSheetId="1">#REF!</definedName>
    <definedName name="chertab">#REF!</definedName>
    <definedName name="CHUR">#REF!</definedName>
    <definedName name="COMPALV" localSheetId="0">#REF!</definedName>
    <definedName name="COMPALV" localSheetId="1">#REF!</definedName>
    <definedName name="COMPALV">#REF!</definedName>
    <definedName name="dost" localSheetId="1">#REF!</definedName>
    <definedName name="dost">#REF!</definedName>
    <definedName name="Excel_BuiltIn_Print_Area_2" localSheetId="1">#REF!</definedName>
    <definedName name="Excel_BuiltIn_Print_Area_2">#REF!</definedName>
    <definedName name="Excel_BuiltIn_Print_Area_2_1" localSheetId="1">#REF!</definedName>
    <definedName name="Excel_BuiltIn_Print_Area_2_1">#REF!</definedName>
    <definedName name="Excel_BuiltIn_Print_Area_2_1_1" localSheetId="1">#REF!</definedName>
    <definedName name="Excel_BuiltIn_Print_Area_2_1_1">#REF!</definedName>
    <definedName name="fff">#REF!</definedName>
    <definedName name="ffive">#REF!</definedName>
    <definedName name="fin">[1]Лист2!$A$1:$C$339</definedName>
    <definedName name="final">[1]Лист2!$A$2:$B$339</definedName>
    <definedName name="five">#REF!</definedName>
    <definedName name="ger">#REF!</definedName>
    <definedName name="HYDNUM" localSheetId="0">#REF!</definedName>
    <definedName name="HYDNUM" localSheetId="1">#REF!</definedName>
    <definedName name="HYDNUM">#REF!</definedName>
    <definedName name="klast">#REF!</definedName>
    <definedName name="klient">#REF!</definedName>
    <definedName name="neg" localSheetId="1">#REF!</definedName>
    <definedName name="neg">#REF!</definedName>
    <definedName name="negot" localSheetId="1">#REF!</definedName>
    <definedName name="negot">#REF!</definedName>
    <definedName name="nid">#REF!</definedName>
    <definedName name="nl">#REF!</definedName>
    <definedName name="nlkl">#REF!</definedName>
    <definedName name="notready" localSheetId="1">#REF!</definedName>
    <definedName name="notready">#REF!</definedName>
    <definedName name="now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[2]PDX!#REF!</definedName>
    <definedName name="PDXSPR" localSheetId="1">[2]PDX!#REF!</definedName>
    <definedName name="PDXSPR">[2]PDX!#REF!</definedName>
    <definedName name="peon">#REF!</definedName>
    <definedName name="peon2">#REF!</definedName>
    <definedName name="peonn">[3]Лист2!$A$1:$IV$65536</definedName>
    <definedName name="pion">#REF!</definedName>
    <definedName name="pionn">#REF!</definedName>
    <definedName name="pips">#REF!</definedName>
    <definedName name="piu">#REF!</definedName>
    <definedName name="ppp">#REF!</definedName>
    <definedName name="prov" localSheetId="1">#REF!</definedName>
    <definedName name="prov">'осень 2022'!$C$62:$T$188</definedName>
    <definedName name="ROYAL" localSheetId="0">#REF!</definedName>
    <definedName name="ROYAL" localSheetId="1">#REF!</definedName>
    <definedName name="ROYAL">#REF!</definedName>
    <definedName name="rus">#REF!</definedName>
    <definedName name="sk">#REF!</definedName>
    <definedName name="sklad">#REF!</definedName>
    <definedName name="stk">#REF!</definedName>
    <definedName name="stok">#REF!</definedName>
    <definedName name="stst">#REF!</definedName>
    <definedName name="tab" localSheetId="1">#REF!</definedName>
    <definedName name="tab">#REF!</definedName>
    <definedName name="table" localSheetId="1">#REF!</definedName>
    <definedName name="table">#REF!</definedName>
    <definedName name="tabt" localSheetId="1">#REF!</definedName>
    <definedName name="tabt">#REF!</definedName>
    <definedName name="tabtab" localSheetId="1">#REF!</definedName>
    <definedName name="tabtab">#REF!</definedName>
    <definedName name="tabtabt" localSheetId="1">#REF!</definedName>
    <definedName name="tabtabt">#REF!</definedName>
    <definedName name="threefive">#REF!</definedName>
    <definedName name="twothree">#REF!</definedName>
    <definedName name="зкщмм">#REF!</definedName>
    <definedName name="Склады" localSheetId="1">#REF!</definedName>
    <definedName name="Склады">#REF!</definedName>
    <definedName name="ылдфв" localSheetId="1">#REF!</definedName>
    <definedName name="ылдфв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08" i="1" l="1"/>
  <c r="N108" i="1"/>
  <c r="O68" i="1"/>
  <c r="O64" i="1"/>
  <c r="O370" i="1"/>
  <c r="N370" i="1"/>
  <c r="O339" i="1"/>
  <c r="N339" i="1"/>
  <c r="O330" i="1"/>
  <c r="N330" i="1"/>
  <c r="O329" i="1"/>
  <c r="N329" i="1"/>
  <c r="O328" i="1"/>
  <c r="N328" i="1"/>
  <c r="O321" i="1"/>
  <c r="N321" i="1"/>
  <c r="O320" i="1"/>
  <c r="N320" i="1"/>
  <c r="O319" i="1"/>
  <c r="N319" i="1"/>
  <c r="O318" i="1"/>
  <c r="N318" i="1"/>
  <c r="O317" i="1"/>
  <c r="N317" i="1"/>
  <c r="O316" i="1"/>
  <c r="N316" i="1"/>
  <c r="O315" i="1"/>
  <c r="N315" i="1"/>
  <c r="O314" i="1"/>
  <c r="N314" i="1"/>
  <c r="O313" i="1"/>
  <c r="N313" i="1"/>
  <c r="O312" i="1"/>
  <c r="N312" i="1"/>
  <c r="O310" i="1"/>
  <c r="N310" i="1"/>
  <c r="O309" i="1"/>
  <c r="N309" i="1"/>
  <c r="O308" i="1"/>
  <c r="N308" i="1"/>
  <c r="O307" i="1"/>
  <c r="N307" i="1"/>
  <c r="O284" i="1"/>
  <c r="N284" i="1"/>
  <c r="O283" i="1"/>
  <c r="N283" i="1"/>
  <c r="O282" i="1"/>
  <c r="N282" i="1"/>
  <c r="O269" i="1"/>
  <c r="N269" i="1"/>
  <c r="O268" i="1"/>
  <c r="N268" i="1"/>
  <c r="O264" i="1"/>
  <c r="N264" i="1"/>
  <c r="O258" i="1"/>
  <c r="N258" i="1"/>
  <c r="O249" i="1"/>
  <c r="N249" i="1"/>
  <c r="O248" i="1"/>
  <c r="N248" i="1"/>
  <c r="O245" i="1"/>
  <c r="N245" i="1"/>
  <c r="O243" i="1"/>
  <c r="N243" i="1"/>
  <c r="O236" i="1"/>
  <c r="N236" i="1"/>
  <c r="O233" i="1"/>
  <c r="N233" i="1"/>
  <c r="O230" i="1"/>
  <c r="N230" i="1"/>
  <c r="O209" i="1"/>
  <c r="N209" i="1"/>
  <c r="O207" i="1"/>
  <c r="N207" i="1"/>
  <c r="O204" i="1"/>
  <c r="N204" i="1"/>
  <c r="O191" i="1"/>
  <c r="N191" i="1"/>
  <c r="O186" i="1"/>
  <c r="N186" i="1"/>
  <c r="O180" i="1"/>
  <c r="N180" i="1"/>
  <c r="O178" i="1"/>
  <c r="N178" i="1"/>
  <c r="O177" i="1"/>
  <c r="N177" i="1"/>
  <c r="O175" i="1"/>
  <c r="N175" i="1"/>
  <c r="O174" i="1"/>
  <c r="N174" i="1"/>
  <c r="O172" i="1"/>
  <c r="N172" i="1"/>
  <c r="O150" i="1"/>
  <c r="N150" i="1"/>
  <c r="O143" i="1"/>
  <c r="N143" i="1"/>
  <c r="O138" i="1"/>
  <c r="N138" i="1"/>
  <c r="O137" i="1"/>
  <c r="N137" i="1"/>
  <c r="O136" i="1"/>
  <c r="N136" i="1"/>
  <c r="O135" i="1"/>
  <c r="N135" i="1"/>
  <c r="O132" i="1"/>
  <c r="N132" i="1"/>
  <c r="O129" i="1"/>
  <c r="N129" i="1"/>
  <c r="O125" i="1"/>
  <c r="N125" i="1"/>
  <c r="O124" i="1"/>
  <c r="N124" i="1"/>
  <c r="O123" i="1"/>
  <c r="N123" i="1"/>
  <c r="O122" i="1"/>
  <c r="N122" i="1"/>
  <c r="O120" i="1"/>
  <c r="N120" i="1"/>
  <c r="O117" i="1"/>
  <c r="N117" i="1"/>
  <c r="O115" i="1"/>
  <c r="N115" i="1"/>
  <c r="O111" i="1"/>
  <c r="N111" i="1"/>
  <c r="O106" i="1"/>
  <c r="N106" i="1"/>
  <c r="O104" i="1"/>
  <c r="N104" i="1"/>
  <c r="O101" i="1"/>
  <c r="N101" i="1"/>
  <c r="O93" i="1"/>
  <c r="N93" i="1"/>
  <c r="O91" i="1"/>
  <c r="N91" i="1"/>
  <c r="O67" i="1"/>
  <c r="N67" i="1"/>
  <c r="O377" i="1"/>
  <c r="N377" i="1"/>
  <c r="O376" i="1"/>
  <c r="N376" i="1"/>
  <c r="O375" i="1"/>
  <c r="N375" i="1"/>
  <c r="O374" i="1"/>
  <c r="N374" i="1"/>
  <c r="O373" i="1"/>
  <c r="N373" i="1"/>
  <c r="O372" i="1"/>
  <c r="N372" i="1"/>
  <c r="O371" i="1"/>
  <c r="N371" i="1"/>
  <c r="O369" i="1"/>
  <c r="N369" i="1"/>
  <c r="O368" i="1"/>
  <c r="N368" i="1"/>
  <c r="O367" i="1"/>
  <c r="N367" i="1"/>
  <c r="O366" i="1"/>
  <c r="N366" i="1"/>
  <c r="O365" i="1"/>
  <c r="N365" i="1"/>
  <c r="O364" i="1"/>
  <c r="N364" i="1"/>
  <c r="O363" i="1"/>
  <c r="N363" i="1"/>
  <c r="O362" i="1"/>
  <c r="N362" i="1"/>
  <c r="O360" i="1"/>
  <c r="N360" i="1"/>
  <c r="O359" i="1"/>
  <c r="N359" i="1"/>
  <c r="O358" i="1"/>
  <c r="N358" i="1"/>
  <c r="O357" i="1"/>
  <c r="N357" i="1"/>
  <c r="O356" i="1"/>
  <c r="N356" i="1"/>
  <c r="O355" i="1"/>
  <c r="N355" i="1"/>
  <c r="O354" i="1"/>
  <c r="N354" i="1"/>
  <c r="O353" i="1"/>
  <c r="N353" i="1"/>
  <c r="O352" i="1"/>
  <c r="N352" i="1"/>
  <c r="O351" i="1"/>
  <c r="N351" i="1"/>
  <c r="O350" i="1"/>
  <c r="N350" i="1"/>
  <c r="O349" i="1"/>
  <c r="N349" i="1"/>
  <c r="O348" i="1"/>
  <c r="N348" i="1"/>
  <c r="O347" i="1"/>
  <c r="N347" i="1"/>
  <c r="O346" i="1"/>
  <c r="N346" i="1"/>
  <c r="O345" i="1"/>
  <c r="N345" i="1"/>
  <c r="O344" i="1"/>
  <c r="N344" i="1"/>
  <c r="O343" i="1"/>
  <c r="N343" i="1"/>
  <c r="O342" i="1"/>
  <c r="N342" i="1"/>
  <c r="O341" i="1"/>
  <c r="N341" i="1"/>
  <c r="O340" i="1"/>
  <c r="N340" i="1"/>
  <c r="O338" i="1"/>
  <c r="N338" i="1"/>
  <c r="O337" i="1"/>
  <c r="N337" i="1"/>
  <c r="O336" i="1"/>
  <c r="N336" i="1"/>
  <c r="O335" i="1"/>
  <c r="N335" i="1"/>
  <c r="O334" i="1"/>
  <c r="N334" i="1"/>
  <c r="O333" i="1"/>
  <c r="N333" i="1"/>
  <c r="O332" i="1"/>
  <c r="N332" i="1"/>
  <c r="O331" i="1"/>
  <c r="N331" i="1"/>
  <c r="O327" i="1"/>
  <c r="N327" i="1"/>
  <c r="O326" i="1"/>
  <c r="N326" i="1"/>
  <c r="O325" i="1"/>
  <c r="N325" i="1"/>
  <c r="O324" i="1"/>
  <c r="N324" i="1"/>
  <c r="O323" i="1"/>
  <c r="N323" i="1"/>
  <c r="O322" i="1"/>
  <c r="N322" i="1"/>
  <c r="O311" i="1"/>
  <c r="N311" i="1"/>
  <c r="O306" i="1"/>
  <c r="N306" i="1"/>
  <c r="O305" i="1"/>
  <c r="N305" i="1"/>
  <c r="O304" i="1"/>
  <c r="N304" i="1"/>
  <c r="O303" i="1"/>
  <c r="N303" i="1"/>
  <c r="O302" i="1"/>
  <c r="N302" i="1"/>
  <c r="O301" i="1"/>
  <c r="N301" i="1"/>
  <c r="O300" i="1"/>
  <c r="N300" i="1"/>
  <c r="O299" i="1"/>
  <c r="N299" i="1"/>
  <c r="O298" i="1"/>
  <c r="N298" i="1"/>
  <c r="O297" i="1"/>
  <c r="N297" i="1"/>
  <c r="O296" i="1"/>
  <c r="N296" i="1"/>
  <c r="O295" i="1"/>
  <c r="N295" i="1"/>
  <c r="O294" i="1"/>
  <c r="N294" i="1"/>
  <c r="O293" i="1"/>
  <c r="N293" i="1"/>
  <c r="O292" i="1"/>
  <c r="N292" i="1"/>
  <c r="O291" i="1"/>
  <c r="N291" i="1"/>
  <c r="O290" i="1"/>
  <c r="N290" i="1"/>
  <c r="O289" i="1"/>
  <c r="N289" i="1"/>
  <c r="O288" i="1"/>
  <c r="N288" i="1"/>
  <c r="O287" i="1"/>
  <c r="N287" i="1"/>
  <c r="O286" i="1"/>
  <c r="N286" i="1"/>
  <c r="O281" i="1"/>
  <c r="N281" i="1"/>
  <c r="O279" i="1"/>
  <c r="N279" i="1"/>
  <c r="O278" i="1"/>
  <c r="N278" i="1"/>
  <c r="O277" i="1"/>
  <c r="N277" i="1"/>
  <c r="O276" i="1"/>
  <c r="N276" i="1"/>
  <c r="O275" i="1"/>
  <c r="N275" i="1"/>
  <c r="O274" i="1"/>
  <c r="N274" i="1"/>
  <c r="O273" i="1"/>
  <c r="N273" i="1"/>
  <c r="O272" i="1"/>
  <c r="N272" i="1"/>
  <c r="O271" i="1"/>
  <c r="N271" i="1"/>
  <c r="O270" i="1"/>
  <c r="N270" i="1"/>
  <c r="O267" i="1"/>
  <c r="N267" i="1"/>
  <c r="O266" i="1"/>
  <c r="N266" i="1"/>
  <c r="O265" i="1"/>
  <c r="N265" i="1"/>
  <c r="O263" i="1"/>
  <c r="N263" i="1"/>
  <c r="O262" i="1"/>
  <c r="N262" i="1"/>
  <c r="O261" i="1"/>
  <c r="N261" i="1"/>
  <c r="O260" i="1"/>
  <c r="N260" i="1"/>
  <c r="O259" i="1"/>
  <c r="N259" i="1"/>
  <c r="O257" i="1"/>
  <c r="N257" i="1"/>
  <c r="O256" i="1"/>
  <c r="N256" i="1"/>
  <c r="O255" i="1"/>
  <c r="N255" i="1"/>
  <c r="O254" i="1"/>
  <c r="N254" i="1"/>
  <c r="O253" i="1"/>
  <c r="N253" i="1"/>
  <c r="O252" i="1"/>
  <c r="N252" i="1"/>
  <c r="O251" i="1"/>
  <c r="N251" i="1"/>
  <c r="O250" i="1"/>
  <c r="N250" i="1"/>
  <c r="O247" i="1"/>
  <c r="N247" i="1"/>
  <c r="O246" i="1"/>
  <c r="N246" i="1"/>
  <c r="O244" i="1"/>
  <c r="N244" i="1"/>
  <c r="O242" i="1"/>
  <c r="N242" i="1"/>
  <c r="O241" i="1"/>
  <c r="N241" i="1"/>
  <c r="O240" i="1"/>
  <c r="N240" i="1"/>
  <c r="O239" i="1"/>
  <c r="N239" i="1"/>
  <c r="O238" i="1"/>
  <c r="N238" i="1"/>
  <c r="O237" i="1"/>
  <c r="N237" i="1"/>
  <c r="O235" i="1"/>
  <c r="N235" i="1"/>
  <c r="O234" i="1"/>
  <c r="N234" i="1"/>
  <c r="O232" i="1"/>
  <c r="N232" i="1"/>
  <c r="O231" i="1"/>
  <c r="N231" i="1"/>
  <c r="O229" i="1"/>
  <c r="N229" i="1"/>
  <c r="O228" i="1"/>
  <c r="N228" i="1"/>
  <c r="O227" i="1"/>
  <c r="N227" i="1"/>
  <c r="O226" i="1"/>
  <c r="N226" i="1"/>
  <c r="O225" i="1"/>
  <c r="N225" i="1"/>
  <c r="O224" i="1"/>
  <c r="N224" i="1"/>
  <c r="O223" i="1"/>
  <c r="N223" i="1"/>
  <c r="O222" i="1"/>
  <c r="N222" i="1"/>
  <c r="O221" i="1"/>
  <c r="N221" i="1"/>
  <c r="O220" i="1"/>
  <c r="N220" i="1"/>
  <c r="O219" i="1"/>
  <c r="N219" i="1"/>
  <c r="O218" i="1"/>
  <c r="N218" i="1"/>
  <c r="O217" i="1"/>
  <c r="N217" i="1"/>
  <c r="O216" i="1"/>
  <c r="N216" i="1"/>
  <c r="O215" i="1"/>
  <c r="N215" i="1"/>
  <c r="O214" i="1"/>
  <c r="N214" i="1"/>
  <c r="O213" i="1"/>
  <c r="N213" i="1"/>
  <c r="O212" i="1"/>
  <c r="N212" i="1"/>
  <c r="O211" i="1"/>
  <c r="N211" i="1"/>
  <c r="O210" i="1"/>
  <c r="N210" i="1"/>
  <c r="O208" i="1"/>
  <c r="N208" i="1"/>
  <c r="O206" i="1"/>
  <c r="N206" i="1"/>
  <c r="O205" i="1"/>
  <c r="N205" i="1"/>
  <c r="O203" i="1"/>
  <c r="N203" i="1"/>
  <c r="O202" i="1"/>
  <c r="N202" i="1"/>
  <c r="O201" i="1"/>
  <c r="N201" i="1"/>
  <c r="O200" i="1"/>
  <c r="N200" i="1"/>
  <c r="O199" i="1"/>
  <c r="N199" i="1"/>
  <c r="O198" i="1"/>
  <c r="N198" i="1"/>
  <c r="O197" i="1"/>
  <c r="N197" i="1"/>
  <c r="O196" i="1"/>
  <c r="N196" i="1"/>
  <c r="O195" i="1"/>
  <c r="N195" i="1"/>
  <c r="O194" i="1"/>
  <c r="N194" i="1"/>
  <c r="O193" i="1"/>
  <c r="N193" i="1"/>
  <c r="O192" i="1"/>
  <c r="N192" i="1"/>
  <c r="O190" i="1"/>
  <c r="N190" i="1"/>
  <c r="O189" i="1"/>
  <c r="N189" i="1"/>
  <c r="O188" i="1"/>
  <c r="N188" i="1"/>
  <c r="O187" i="1"/>
  <c r="N187" i="1"/>
  <c r="O185" i="1"/>
  <c r="N185" i="1"/>
  <c r="O184" i="1"/>
  <c r="N184" i="1"/>
  <c r="O183" i="1"/>
  <c r="N183" i="1"/>
  <c r="O182" i="1"/>
  <c r="N182" i="1"/>
  <c r="O181" i="1"/>
  <c r="N181" i="1"/>
  <c r="O179" i="1"/>
  <c r="N179" i="1"/>
  <c r="O176" i="1"/>
  <c r="N176" i="1"/>
  <c r="O173" i="1"/>
  <c r="N173" i="1"/>
  <c r="O171" i="1"/>
  <c r="N171" i="1"/>
  <c r="O170" i="1"/>
  <c r="N170" i="1"/>
  <c r="O169" i="1"/>
  <c r="N169" i="1"/>
  <c r="O168" i="1"/>
  <c r="N168" i="1"/>
  <c r="O167" i="1"/>
  <c r="N167" i="1"/>
  <c r="O166" i="1"/>
  <c r="N166" i="1"/>
  <c r="O165" i="1"/>
  <c r="N165" i="1"/>
  <c r="O164" i="1"/>
  <c r="N164" i="1"/>
  <c r="O163" i="1"/>
  <c r="N163" i="1"/>
  <c r="O162" i="1"/>
  <c r="N162" i="1"/>
  <c r="O161" i="1"/>
  <c r="N161" i="1"/>
  <c r="O160" i="1"/>
  <c r="N160" i="1"/>
  <c r="O159" i="1"/>
  <c r="N159" i="1"/>
  <c r="O158" i="1"/>
  <c r="N158" i="1"/>
  <c r="O157" i="1"/>
  <c r="N157" i="1"/>
  <c r="O156" i="1"/>
  <c r="N156" i="1"/>
  <c r="O155" i="1"/>
  <c r="N155" i="1"/>
  <c r="O154" i="1"/>
  <c r="N154" i="1"/>
  <c r="O153" i="1"/>
  <c r="N153" i="1"/>
  <c r="O152" i="1"/>
  <c r="N152" i="1"/>
  <c r="O151" i="1"/>
  <c r="N151" i="1"/>
  <c r="O149" i="1"/>
  <c r="N149" i="1"/>
  <c r="O148" i="1"/>
  <c r="N148" i="1"/>
  <c r="O147" i="1"/>
  <c r="N147" i="1"/>
  <c r="O146" i="1"/>
  <c r="N146" i="1"/>
  <c r="O145" i="1"/>
  <c r="N145" i="1"/>
  <c r="O144" i="1"/>
  <c r="N144" i="1"/>
  <c r="O142" i="1"/>
  <c r="N142" i="1"/>
  <c r="O141" i="1"/>
  <c r="N141" i="1"/>
  <c r="O140" i="1"/>
  <c r="N140" i="1"/>
  <c r="O139" i="1"/>
  <c r="N139" i="1"/>
  <c r="O134" i="1"/>
  <c r="N134" i="1"/>
  <c r="O133" i="1"/>
  <c r="N133" i="1"/>
  <c r="O131" i="1"/>
  <c r="N131" i="1"/>
  <c r="O130" i="1"/>
  <c r="N130" i="1"/>
  <c r="O128" i="1"/>
  <c r="N128" i="1"/>
  <c r="O127" i="1"/>
  <c r="N127" i="1"/>
  <c r="O126" i="1"/>
  <c r="N126" i="1"/>
  <c r="O121" i="1"/>
  <c r="N121" i="1"/>
  <c r="O119" i="1"/>
  <c r="N119" i="1"/>
  <c r="O118" i="1"/>
  <c r="N118" i="1"/>
  <c r="O116" i="1"/>
  <c r="N116" i="1"/>
  <c r="O114" i="1"/>
  <c r="N114" i="1"/>
  <c r="O113" i="1"/>
  <c r="N113" i="1"/>
  <c r="O112" i="1"/>
  <c r="N112" i="1"/>
  <c r="O110" i="1"/>
  <c r="N110" i="1"/>
  <c r="O109" i="1"/>
  <c r="N109" i="1"/>
  <c r="O107" i="1"/>
  <c r="N107" i="1"/>
  <c r="O105" i="1"/>
  <c r="N105" i="1"/>
  <c r="O103" i="1"/>
  <c r="N103" i="1"/>
  <c r="O102" i="1"/>
  <c r="N102" i="1"/>
  <c r="O100" i="1"/>
  <c r="N100" i="1"/>
  <c r="O99" i="1"/>
  <c r="N99" i="1"/>
  <c r="O98" i="1"/>
  <c r="N98" i="1"/>
  <c r="O97" i="1"/>
  <c r="N97" i="1"/>
  <c r="O96" i="1"/>
  <c r="N96" i="1"/>
  <c r="O95" i="1"/>
  <c r="N95" i="1"/>
  <c r="O94" i="1"/>
  <c r="N94" i="1"/>
  <c r="O92" i="1"/>
  <c r="N92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5" i="1"/>
  <c r="N65" i="1"/>
  <c r="O66" i="1"/>
  <c r="N68" i="1" l="1"/>
  <c r="N66" i="1"/>
  <c r="N64" i="1"/>
  <c r="L9" i="1"/>
  <c r="L378" i="1" l="1"/>
  <c r="L379" i="1" s="1"/>
  <c r="L10" i="1"/>
</calcChain>
</file>

<file path=xl/sharedStrings.xml><?xml version="1.0" encoding="utf-8"?>
<sst xmlns="http://schemas.openxmlformats.org/spreadsheetml/2006/main" count="2178" uniqueCount="853">
  <si>
    <t>Укорененные черенки P9 Россия, Европа - осень 2022</t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</si>
  <si>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</si>
  <si>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</si>
  <si>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</si>
  <si>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</si>
  <si>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r>
      <t xml:space="preserve">Адрес склада: </t>
    </r>
    <r>
      <rPr>
        <sz val="10.5"/>
        <color indexed="8"/>
        <rFont val="Arial"/>
        <family val="2"/>
        <charset val="204"/>
      </rPr>
      <t>Владимирская область, Киржачский район, дер. Знаменское</t>
    </r>
  </si>
  <si>
    <t>← Выберите период отгрузки</t>
  </si>
  <si>
    <t>Общий минимальный заказ: 25 тыс. ₽</t>
  </si>
  <si>
    <t>Количество растений</t>
  </si>
  <si>
    <t>Минимальный заказ на сорт указан для каждой позиции.</t>
  </si>
  <si>
    <t>Сумма заказа</t>
  </si>
  <si>
    <t>При заказе на сорт менее минимального количества, применяется торговая надбавка 5%</t>
  </si>
  <si>
    <t>Выдача заказов:</t>
  </si>
  <si>
    <t>41 неделя (10-14 окт 2022) приём до 23.09</t>
  </si>
  <si>
    <t>43 неделя (24-28 окт 2022) приём до 7.10</t>
  </si>
  <si>
    <t>Доступность позиций на указанные даты выдачи указана ниже в таблице прайса.</t>
  </si>
  <si>
    <t>Выдача готовых к отгрузке заказов осуществляется в течении 3х дней после оплаты.</t>
  </si>
  <si>
    <t>Задаток при бронировании:  50%, доплата 50% за 2 недели до отгрузки</t>
  </si>
  <si>
    <t>Бесплатная доставка до терминалов ТК-партнеров в Москве: ПЭК, Желдор, Вера-1, РТС.</t>
  </si>
  <si>
    <t>Тара бесплатно</t>
  </si>
  <si>
    <t>Артикул</t>
  </si>
  <si>
    <t>Род, вид лат.</t>
  </si>
  <si>
    <t>Род, вид русс.</t>
  </si>
  <si>
    <t>Сорт</t>
  </si>
  <si>
    <t>Контейнер</t>
  </si>
  <si>
    <r>
      <t xml:space="preserve">Цена, </t>
    </r>
    <r>
      <rPr>
        <b/>
        <sz val="12"/>
        <rFont val="Calibri"/>
        <family val="2"/>
        <charset val="204"/>
      </rPr>
      <t>₽</t>
    </r>
  </si>
  <si>
    <r>
      <t xml:space="preserve">Цена Акция, </t>
    </r>
    <r>
      <rPr>
        <b/>
        <sz val="12"/>
        <color rgb="FFFF0000"/>
        <rFont val="Calibri"/>
        <family val="2"/>
        <charset val="204"/>
      </rPr>
      <t>₽</t>
    </r>
  </si>
  <si>
    <t>Минимальный заказ на сорт</t>
  </si>
  <si>
    <t>Кратность заказа на сорт</t>
  </si>
  <si>
    <t>Заказ, шт.</t>
  </si>
  <si>
    <t>Отгрузка</t>
  </si>
  <si>
    <t>Количество ящиков</t>
  </si>
  <si>
    <t>Сумма, ₽</t>
  </si>
  <si>
    <t>*</t>
  </si>
  <si>
    <t>Декоративно-лиственные растения</t>
  </si>
  <si>
    <t>87-07-1242</t>
  </si>
  <si>
    <t>Andromeda polifolia</t>
  </si>
  <si>
    <t>Андромеда/Подбел обыкновенный</t>
  </si>
  <si>
    <t>Blue Ice</t>
  </si>
  <si>
    <t>P9</t>
  </si>
  <si>
    <t>32, 34, 36, 38, 41, 43 недели</t>
  </si>
  <si>
    <t>46-38-1803</t>
  </si>
  <si>
    <t>Berberis thunbergii f. atropurpurea</t>
  </si>
  <si>
    <t>Барбарис Тунберга</t>
  </si>
  <si>
    <t>Atropurpurea Nana</t>
  </si>
  <si>
    <t>36, 38, 41, 43 недели</t>
  </si>
  <si>
    <t>46-38-1804</t>
  </si>
  <si>
    <t>Berberis thunbergii</t>
  </si>
  <si>
    <t>Harlequin</t>
  </si>
  <si>
    <t>87-07-1346</t>
  </si>
  <si>
    <t>Барбарис тунберга</t>
  </si>
  <si>
    <t>Kelleris</t>
  </si>
  <si>
    <t>46-38-5099</t>
  </si>
  <si>
    <t>Maria</t>
  </si>
  <si>
    <t>46-38-8030</t>
  </si>
  <si>
    <t>Summer Sunset</t>
  </si>
  <si>
    <t>87-07-1816</t>
  </si>
  <si>
    <t>Euonymus fortunei</t>
  </si>
  <si>
    <t>Бересклет Форчуна</t>
  </si>
  <si>
    <t>Emerald Gaiety</t>
  </si>
  <si>
    <t>46-38-11132</t>
  </si>
  <si>
    <t>46-245-0046</t>
  </si>
  <si>
    <t xml:space="preserve">Euonymus fortunei  </t>
  </si>
  <si>
    <t>41, 43 недели</t>
  </si>
  <si>
    <t>46-245-0004</t>
  </si>
  <si>
    <t>Emerald 'n' Gold</t>
  </si>
  <si>
    <t>46-245-0005</t>
  </si>
  <si>
    <t>Euonymus japonica</t>
  </si>
  <si>
    <t>Бересклет японский</t>
  </si>
  <si>
    <t>Green Spire</t>
  </si>
  <si>
    <t>46-245-0006</t>
  </si>
  <si>
    <t>Ovatus Aureus</t>
  </si>
  <si>
    <t>46-245-0007</t>
  </si>
  <si>
    <t>Ligustrum ibota</t>
  </si>
  <si>
    <t>Бирючина ибота</t>
  </si>
  <si>
    <t>Musli</t>
  </si>
  <si>
    <t>46-245-0008</t>
  </si>
  <si>
    <t>Ligustrum vulgare</t>
  </si>
  <si>
    <t>Бирючина обыкновенная</t>
  </si>
  <si>
    <t>Atrovirens</t>
  </si>
  <si>
    <t>46-245-0009</t>
  </si>
  <si>
    <t xml:space="preserve">Ligustrum ovalifolium </t>
  </si>
  <si>
    <t>Бирючина овальнолистная</t>
  </si>
  <si>
    <t xml:space="preserve">Aureum </t>
  </si>
  <si>
    <t>46-245-0047</t>
  </si>
  <si>
    <t>Buddleja weyeriana</t>
  </si>
  <si>
    <t>Буддлея Вейера</t>
  </si>
  <si>
    <t>Sungold</t>
  </si>
  <si>
    <t>46-245-0048</t>
  </si>
  <si>
    <t>Buddleja davidii</t>
  </si>
  <si>
    <t>Буддлея Давида</t>
  </si>
  <si>
    <t>Black Knight</t>
  </si>
  <si>
    <t>46-245-0049</t>
  </si>
  <si>
    <t>Reve de Papillon Lavender / Bosjerry / PP25732</t>
  </si>
  <si>
    <t>46-245-0010</t>
  </si>
  <si>
    <t xml:space="preserve">Sambucus nigra  </t>
  </si>
  <si>
    <t>Бузина черная</t>
  </si>
  <si>
    <t>Aurea</t>
  </si>
  <si>
    <t>46-38-11133</t>
  </si>
  <si>
    <t>Weigela florida</t>
  </si>
  <si>
    <t>Вейгела цветущая</t>
  </si>
  <si>
    <t>Black and White</t>
  </si>
  <si>
    <t>46-38-5116</t>
  </si>
  <si>
    <t>Eva Rathke</t>
  </si>
  <si>
    <t>46-38-5117</t>
  </si>
  <si>
    <t>Nana Variegata</t>
  </si>
  <si>
    <t>46-38-9746</t>
  </si>
  <si>
    <t>Rosea</t>
  </si>
  <si>
    <t>46-38-11134</t>
  </si>
  <si>
    <t>Ruby Queen</t>
  </si>
  <si>
    <t>46-38-11135</t>
  </si>
  <si>
    <t>Rumba</t>
  </si>
  <si>
    <t>46-38-1597</t>
  </si>
  <si>
    <t>Hydrangea arborescens</t>
  </si>
  <si>
    <t>Гортензия древовидная</t>
  </si>
  <si>
    <t>Annabelle</t>
  </si>
  <si>
    <t>30-02-0053</t>
  </si>
  <si>
    <t>Emerald Lace</t>
  </si>
  <si>
    <t>P8</t>
  </si>
  <si>
    <t>46-38-11151</t>
  </si>
  <si>
    <t>Magical Pinkerbell / Kolpinbel</t>
  </si>
  <si>
    <t>30-02-0057</t>
  </si>
  <si>
    <t>Radiata</t>
  </si>
  <si>
    <t>46-38-11150</t>
  </si>
  <si>
    <t>Ruby Annabelle / Invincibelle Ruby / NCHA 3</t>
  </si>
  <si>
    <t>46-245-0011</t>
  </si>
  <si>
    <t>Hydrangea macrophylla</t>
  </si>
  <si>
    <t>Гортензия крупнолистная</t>
  </si>
  <si>
    <t>Runaway Bride Snow White / Ushyd0405</t>
  </si>
  <si>
    <t>46-38-6698</t>
  </si>
  <si>
    <t>Hydrangea paniculata</t>
  </si>
  <si>
    <t>Гортензия метельчатая</t>
  </si>
  <si>
    <t>Baby Lace</t>
  </si>
  <si>
    <t>46-245-0012</t>
  </si>
  <si>
    <t>Bee Happy</t>
  </si>
  <si>
    <t>46-38-9759</t>
  </si>
  <si>
    <t>Brussels Lace</t>
  </si>
  <si>
    <t>46-38-6556</t>
  </si>
  <si>
    <t>Candlelight / Hpopr013</t>
  </si>
  <si>
    <t>30-02-0121</t>
  </si>
  <si>
    <t>Dentelle de Gorron / Rencri</t>
  </si>
  <si>
    <t>46-245-0013</t>
  </si>
  <si>
    <t>46-38-6699</t>
  </si>
  <si>
    <t>Diamant Rouge / Rendia</t>
  </si>
  <si>
    <t>30-02-0062</t>
  </si>
  <si>
    <t>Diamantino / Ren101</t>
  </si>
  <si>
    <t>46-38-6700</t>
  </si>
  <si>
    <t>30-02-0108</t>
  </si>
  <si>
    <t>Fraise Melba / Renba</t>
  </si>
  <si>
    <t>46-38-8847</t>
  </si>
  <si>
    <t>46-38-9758</t>
  </si>
  <si>
    <t>Goliath</t>
  </si>
  <si>
    <t>46-38-11136</t>
  </si>
  <si>
    <t>Graffiti</t>
  </si>
  <si>
    <t>46-245-0051</t>
  </si>
  <si>
    <t>30-02-0132</t>
  </si>
  <si>
    <t>Grandiflora / Pee Gee</t>
  </si>
  <si>
    <t>46-38-3659</t>
  </si>
  <si>
    <t>46-38-9736</t>
  </si>
  <si>
    <t>Hercules</t>
  </si>
  <si>
    <t>30-02-0136</t>
  </si>
  <si>
    <t>Levana</t>
  </si>
  <si>
    <t>87-07-9621</t>
  </si>
  <si>
    <t>Little Fresco</t>
  </si>
  <si>
    <t>46-245-0014</t>
  </si>
  <si>
    <t>Little Passion</t>
  </si>
  <si>
    <t>46-38-8250</t>
  </si>
  <si>
    <t>Magical Candle / Bokraflame</t>
  </si>
  <si>
    <t>30-02-0133</t>
  </si>
  <si>
    <t>Magical Fire / Bokraplume</t>
  </si>
  <si>
    <t>46-38-8249</t>
  </si>
  <si>
    <t>30-02-0131</t>
  </si>
  <si>
    <t>Magical Moonlight</t>
  </si>
  <si>
    <t>87-07-9420</t>
  </si>
  <si>
    <t>Mojito</t>
  </si>
  <si>
    <t>P12</t>
  </si>
  <si>
    <t>30-02-0127</t>
  </si>
  <si>
    <t>October Bride</t>
  </si>
  <si>
    <t>46-38-8161/1</t>
  </si>
  <si>
    <t>46-245-0015</t>
  </si>
  <si>
    <t>Pastelgreen / Rencolor</t>
  </si>
  <si>
    <t>46-38-2150</t>
  </si>
  <si>
    <t>Phantom</t>
  </si>
  <si>
    <t>30-02-0128</t>
  </si>
  <si>
    <t>46-38-6557</t>
  </si>
  <si>
    <t>Pink Diamond / Interhydia</t>
  </si>
  <si>
    <t>46-38-1937</t>
  </si>
  <si>
    <t>Pink Lady</t>
  </si>
  <si>
    <t>87-07-2217</t>
  </si>
  <si>
    <t>Pinky Winky</t>
  </si>
  <si>
    <t>46-38-5188</t>
  </si>
  <si>
    <t xml:space="preserve">Polar Bear </t>
  </si>
  <si>
    <t>46-161-0080</t>
  </si>
  <si>
    <t>30-02-0090</t>
  </si>
  <si>
    <t>Praecox</t>
  </si>
  <si>
    <t>46-38-6704</t>
  </si>
  <si>
    <t>Prim White Dolprim</t>
  </si>
  <si>
    <t>46-38-6704/1</t>
  </si>
  <si>
    <t>30-02-0091</t>
  </si>
  <si>
    <t>Prim's White</t>
  </si>
  <si>
    <t>46-245-0052</t>
  </si>
  <si>
    <t>Shikoku Flash</t>
  </si>
  <si>
    <t>46-38-2151</t>
  </si>
  <si>
    <t>Silver Dollar</t>
  </si>
  <si>
    <t>46-38-9738</t>
  </si>
  <si>
    <t>Skyfall</t>
  </si>
  <si>
    <t>87-07-10063</t>
  </si>
  <si>
    <t>46-38-5187</t>
  </si>
  <si>
    <t>Wim's Red</t>
  </si>
  <si>
    <t>87-07-2245</t>
  </si>
  <si>
    <t>46-38-5123</t>
  </si>
  <si>
    <t>Cornus alba</t>
  </si>
  <si>
    <t>Дерен белый</t>
  </si>
  <si>
    <t>Gouchaultii</t>
  </si>
  <si>
    <t>46-245-0018</t>
  </si>
  <si>
    <t>Red Gnome / Regnzam</t>
  </si>
  <si>
    <t>46-245-0019</t>
  </si>
  <si>
    <t xml:space="preserve">Cornus sanguinea </t>
  </si>
  <si>
    <t>Дерен красный</t>
  </si>
  <si>
    <t>Compressa</t>
  </si>
  <si>
    <t>46-38-11139</t>
  </si>
  <si>
    <t>Cornus sanguinea</t>
  </si>
  <si>
    <t>Дерен кроваво-красный</t>
  </si>
  <si>
    <t>Anny's Winter Orange</t>
  </si>
  <si>
    <t>46-245-0053</t>
  </si>
  <si>
    <t>Midwinter Fire</t>
  </si>
  <si>
    <t>46-245-0020</t>
  </si>
  <si>
    <t>Diervilla sessilifolia</t>
  </si>
  <si>
    <t>Диервилла сидячелистная</t>
  </si>
  <si>
    <t>Cool Splash / Lpdc Podaras</t>
  </si>
  <si>
    <t>46-245-0054</t>
  </si>
  <si>
    <t>Salix fragilis</t>
  </si>
  <si>
    <t>Ива ломкая Булата</t>
  </si>
  <si>
    <t>Bullata</t>
  </si>
  <si>
    <t>46-245-0021</t>
  </si>
  <si>
    <t>Salix repens</t>
  </si>
  <si>
    <t>Ива ползучая</t>
  </si>
  <si>
    <t>Green Carpet</t>
  </si>
  <si>
    <t>46-245-0022</t>
  </si>
  <si>
    <t>Salix udensis</t>
  </si>
  <si>
    <t>Ива сахалинская</t>
  </si>
  <si>
    <t>Golden Sunshine</t>
  </si>
  <si>
    <t>46-245-0055</t>
  </si>
  <si>
    <t>Salix gracilistyla</t>
  </si>
  <si>
    <t>Ива тонкостолбиковая</t>
  </si>
  <si>
    <t>Mount Aso</t>
  </si>
  <si>
    <t>46-245-0057</t>
  </si>
  <si>
    <t xml:space="preserve">Salix integra  </t>
  </si>
  <si>
    <t>Ива цельнолистная</t>
  </si>
  <si>
    <t>Hakuro-nishiki</t>
  </si>
  <si>
    <t>46-245-0023</t>
  </si>
  <si>
    <t>Cotoneaster suecicus</t>
  </si>
  <si>
    <t>Кизильник гибридный</t>
  </si>
  <si>
    <t>Coral Beauty</t>
  </si>
  <si>
    <t>46-245-0058</t>
  </si>
  <si>
    <t>Clematis tangutica</t>
  </si>
  <si>
    <t>Клематис тангутский</t>
  </si>
  <si>
    <t>Lambton Park</t>
  </si>
  <si>
    <t>46-245-0024</t>
  </si>
  <si>
    <t>Callicarpa bodinieri var. giraldii</t>
  </si>
  <si>
    <t>Красивоплодник бодиньера</t>
  </si>
  <si>
    <t>Profusion</t>
  </si>
  <si>
    <t>46-38-6281</t>
  </si>
  <si>
    <t>Potentilla fruticosa</t>
  </si>
  <si>
    <t>Лапчатка кустарниковая</t>
  </si>
  <si>
    <t>Goldteppich</t>
  </si>
  <si>
    <t>46-38-9753</t>
  </si>
  <si>
    <t>Longacre</t>
  </si>
  <si>
    <t>46-38-6235</t>
  </si>
  <si>
    <t>Snowflake</t>
  </si>
  <si>
    <t>46-38-9939</t>
  </si>
  <si>
    <t>Sommerflor</t>
  </si>
  <si>
    <t>87-07-2320</t>
  </si>
  <si>
    <t>Ilex meserveae</t>
  </si>
  <si>
    <t>Падуб Мезерва</t>
  </si>
  <si>
    <t>Blue Prince</t>
  </si>
  <si>
    <t>46-245-0059</t>
  </si>
  <si>
    <t>Physocarpus capitalus</t>
  </si>
  <si>
    <t>Пузыреплодник головчатый</t>
  </si>
  <si>
    <t>Tilden Park</t>
  </si>
  <si>
    <t>46-245-0027</t>
  </si>
  <si>
    <t xml:space="preserve">Physocarpus opulifolius </t>
  </si>
  <si>
    <t>Пузыреплодник калинолистный</t>
  </si>
  <si>
    <t>Amber Jubilee / Jefam</t>
  </si>
  <si>
    <t>46-310-0066</t>
  </si>
  <si>
    <t>Physocarpus opulifolius</t>
  </si>
  <si>
    <t>Andre</t>
  </si>
  <si>
    <t>46-245-0025</t>
  </si>
  <si>
    <t>Angel Gold / Minange</t>
  </si>
  <si>
    <t>46-38-5121</t>
  </si>
  <si>
    <t>Dart's Gold</t>
  </si>
  <si>
    <t>46-38-2043</t>
  </si>
  <si>
    <t>Diabolo</t>
  </si>
  <si>
    <t>46-310-0067</t>
  </si>
  <si>
    <t>46-310-0069</t>
  </si>
  <si>
    <t>Red Baron</t>
  </si>
  <si>
    <t>46-38-1064</t>
  </si>
  <si>
    <t>46-38-5122</t>
  </si>
  <si>
    <t>Schuch</t>
  </si>
  <si>
    <t>87-07-3813</t>
  </si>
  <si>
    <t>Syringa josikaea</t>
  </si>
  <si>
    <t>Сирень венгерская</t>
  </si>
  <si>
    <t>46-38-9625</t>
  </si>
  <si>
    <t>Syringa vulgaris</t>
  </si>
  <si>
    <t>Сирень обыкновенная</t>
  </si>
  <si>
    <t>Adelina</t>
  </si>
  <si>
    <t xml:space="preserve"> </t>
  </si>
  <si>
    <t>46-38-11160</t>
  </si>
  <si>
    <t>Agidel</t>
  </si>
  <si>
    <t>46-38-11163</t>
  </si>
  <si>
    <t>Akademik Kurchatov</t>
  </si>
  <si>
    <t>46-38-11162</t>
  </si>
  <si>
    <t>Aleksey Mares'ev</t>
  </si>
  <si>
    <t>46-38-11157</t>
  </si>
  <si>
    <t>Anne Shiach</t>
  </si>
  <si>
    <t>46-38-6715</t>
  </si>
  <si>
    <t>Bogdan Khmelnitsky</t>
  </si>
  <si>
    <t>46-38-5108</t>
  </si>
  <si>
    <t>Charles Joly</t>
  </si>
  <si>
    <t>46-38-11158</t>
  </si>
  <si>
    <t>Den Pobedy</t>
  </si>
  <si>
    <t>46-38-9627</t>
  </si>
  <si>
    <t>Dresden China</t>
  </si>
  <si>
    <t>46-38-10480</t>
  </si>
  <si>
    <t>Flora</t>
  </si>
  <si>
    <t>46-38-11167</t>
  </si>
  <si>
    <t>Georgii Sviridov</t>
  </si>
  <si>
    <t>46-38-6719</t>
  </si>
  <si>
    <t>Jeanne d'Arc</t>
  </si>
  <si>
    <t>87-07-1180</t>
  </si>
  <si>
    <t>Krasavitsa Moskvy</t>
  </si>
  <si>
    <t>46-38-9129</t>
  </si>
  <si>
    <t>Krasnaya Moskva</t>
  </si>
  <si>
    <t>46-38-11170</t>
  </si>
  <si>
    <t>Ladoga</t>
  </si>
  <si>
    <t>87-07-3840</t>
  </si>
  <si>
    <t>Lebedushka</t>
  </si>
  <si>
    <t>46-38-6721</t>
  </si>
  <si>
    <t>Marechal Lannes</t>
  </si>
  <si>
    <t>46-38-9853</t>
  </si>
  <si>
    <t>Marshal Biruzov</t>
  </si>
  <si>
    <t>46-38-9133</t>
  </si>
  <si>
    <t>Marshal Malinovsky</t>
  </si>
  <si>
    <t>46-38-9850</t>
  </si>
  <si>
    <t>Marshal Sokolovsky</t>
  </si>
  <si>
    <t>46-38-10486</t>
  </si>
  <si>
    <t>Maximowicz</t>
  </si>
  <si>
    <t>46-38-9629</t>
  </si>
  <si>
    <t>Mazais Princis</t>
  </si>
  <si>
    <t>46-38-11165</t>
  </si>
  <si>
    <t>Medovyy Spas</t>
  </si>
  <si>
    <t>46-38-11156</t>
  </si>
  <si>
    <t>Mme Florent Stepman</t>
  </si>
  <si>
    <t>46-38-6722</t>
  </si>
  <si>
    <t>Montaigne</t>
  </si>
  <si>
    <t>46-38-11161</t>
  </si>
  <si>
    <t>Moskovskiy Universitet</t>
  </si>
  <si>
    <t>46-38-9628</t>
  </si>
  <si>
    <t>Olya</t>
  </si>
  <si>
    <t>46-38-5111</t>
  </si>
  <si>
    <t>Pamyat o Kolesnikove</t>
  </si>
  <si>
    <t>46-38-11169</t>
  </si>
  <si>
    <t>Peterburzhenka</t>
  </si>
  <si>
    <t>46-38-5113</t>
  </si>
  <si>
    <t>Primrose</t>
  </si>
  <si>
    <t>46-38-11159</t>
  </si>
  <si>
    <t>Radzh Kapur</t>
  </si>
  <si>
    <t>46-38-11166</t>
  </si>
  <si>
    <t>Rio-Rita</t>
  </si>
  <si>
    <t>46-38-6727</t>
  </si>
  <si>
    <t>Rochester</t>
  </si>
  <si>
    <t>46-38-6728</t>
  </si>
  <si>
    <t>Russkaya Pesnya</t>
  </si>
  <si>
    <t>46-38-11168</t>
  </si>
  <si>
    <t>Russkiy Sever</t>
  </si>
  <si>
    <t>46-38-6729</t>
  </si>
  <si>
    <t>Sovetskaya Arktika</t>
  </si>
  <si>
    <t>46-38-11164</t>
  </si>
  <si>
    <t>Vasiliy Terkin</t>
  </si>
  <si>
    <t>46-38-9132</t>
  </si>
  <si>
    <t>Vecherny Zvon</t>
  </si>
  <si>
    <t>46-38-9852</t>
  </si>
  <si>
    <t>Vechernyaya Moskva</t>
  </si>
  <si>
    <t>46-38-9851</t>
  </si>
  <si>
    <t>Violetta</t>
  </si>
  <si>
    <t>46-38-9626</t>
  </si>
  <si>
    <t xml:space="preserve">Syringa hyacintiflora </t>
  </si>
  <si>
    <t>Сирень гиацинтовая </t>
  </si>
  <si>
    <t>Buffon</t>
  </si>
  <si>
    <t>46-38-6725</t>
  </si>
  <si>
    <t>Olimpiada Kolesnikova</t>
  </si>
  <si>
    <t>46-38-11154</t>
  </si>
  <si>
    <t>Syringa meyeri </t>
  </si>
  <si>
    <t>Сирень Мейера  </t>
  </si>
  <si>
    <t>Josee</t>
  </si>
  <si>
    <t>46-38-11153</t>
  </si>
  <si>
    <t>Red Pixie</t>
  </si>
  <si>
    <t>46-38-9744</t>
  </si>
  <si>
    <t>Symphoricarpos doorenbosii</t>
  </si>
  <si>
    <t>Снежноягодник Доренбоза</t>
  </si>
  <si>
    <t>Magic Berry</t>
  </si>
  <si>
    <t>46-245-0029</t>
  </si>
  <si>
    <t>Mother of Pearl</t>
  </si>
  <si>
    <t>46-245-0028</t>
  </si>
  <si>
    <t>White Hedge</t>
  </si>
  <si>
    <t>46-245-0030</t>
  </si>
  <si>
    <t xml:space="preserve">Spiraea vanhouttei </t>
  </si>
  <si>
    <t>Спирея Вангутта</t>
  </si>
  <si>
    <t>Pink Ice</t>
  </si>
  <si>
    <t>46-38-9752</t>
  </si>
  <si>
    <t>Spiraea nipponica</t>
  </si>
  <si>
    <t>Спирея ниппонская</t>
  </si>
  <si>
    <t>June Bride</t>
  </si>
  <si>
    <t>46-245-0031</t>
  </si>
  <si>
    <t>Snowmound</t>
  </si>
  <si>
    <t>46-38-1068</t>
  </si>
  <si>
    <t>46-38-1067</t>
  </si>
  <si>
    <t>Spiraea cinerea</t>
  </si>
  <si>
    <t>Спирея серая</t>
  </si>
  <si>
    <t>Grefsheim</t>
  </si>
  <si>
    <t>46-245-0032</t>
  </si>
  <si>
    <t>Spiraea prunifolia</t>
  </si>
  <si>
    <t>Спирея сливолистная</t>
  </si>
  <si>
    <t>Goldfire / Golden Bar</t>
  </si>
  <si>
    <t>46-38-2335</t>
  </si>
  <si>
    <t>Spiraea thunbergii</t>
  </si>
  <si>
    <t>Спирея тунберга</t>
  </si>
  <si>
    <t>46-38-5104</t>
  </si>
  <si>
    <t>Spiraea japonica</t>
  </si>
  <si>
    <t>Спирея японская</t>
  </si>
  <si>
    <t>Anthony Waterer</t>
  </si>
  <si>
    <t>46-245-0043</t>
  </si>
  <si>
    <t>Froebelii</t>
  </si>
  <si>
    <t>46-38-1822</t>
  </si>
  <si>
    <t>Golden Princess</t>
  </si>
  <si>
    <t>46-38-3656</t>
  </si>
  <si>
    <t>Goldflame</t>
  </si>
  <si>
    <t>46-245-0034</t>
  </si>
  <si>
    <t>46-245-0038</t>
  </si>
  <si>
    <t>Little Flame / Minspil04</t>
  </si>
  <si>
    <t>46-38-1819</t>
  </si>
  <si>
    <t>Little Princess</t>
  </si>
  <si>
    <t>46-245-0037</t>
  </si>
  <si>
    <t>46-245-0039</t>
  </si>
  <si>
    <t>Macrophylla</t>
  </si>
  <si>
    <t>46-245-0040</t>
  </si>
  <si>
    <t>Merlo Green / Davrou01</t>
  </si>
  <si>
    <t>87-07-3765</t>
  </si>
  <si>
    <t>Nana</t>
  </si>
  <si>
    <t>46-245-0042</t>
  </si>
  <si>
    <t>46-38-9933</t>
  </si>
  <si>
    <t>Sparkling Champagne / Lonspi</t>
  </si>
  <si>
    <t>46-245-0060</t>
  </si>
  <si>
    <t>46-245-0036</t>
  </si>
  <si>
    <t>Zen Spirit Caramel / Minspiz02</t>
  </si>
  <si>
    <t>46-245-0035</t>
  </si>
  <si>
    <t>Zen Spirit Gold / Minspiz07</t>
  </si>
  <si>
    <t>40-03-0008</t>
  </si>
  <si>
    <t>Chaenomeles</t>
  </si>
  <si>
    <t>Хеномелес/Айва</t>
  </si>
  <si>
    <t>Red Kimono</t>
  </si>
  <si>
    <t>40-03-0009</t>
  </si>
  <si>
    <t>Rubra</t>
  </si>
  <si>
    <t>46-38-5127</t>
  </si>
  <si>
    <t>Philadelphus</t>
  </si>
  <si>
    <t>Чубушник</t>
  </si>
  <si>
    <t>Mont Blanc</t>
  </si>
  <si>
    <t>46-38-10479</t>
  </si>
  <si>
    <t>Алебастр</t>
  </si>
  <si>
    <t>46-38-10477</t>
  </si>
  <si>
    <t>Арктика</t>
  </si>
  <si>
    <t>46-38-10476</t>
  </si>
  <si>
    <t>Воздушный десант</t>
  </si>
  <si>
    <t>46-38-9126</t>
  </si>
  <si>
    <t>Зоя Космодемьянская</t>
  </si>
  <si>
    <t>46-38-6560</t>
  </si>
  <si>
    <t>Philadelphus virginalis</t>
  </si>
  <si>
    <t>Чубушник виргинский</t>
  </si>
  <si>
    <t>Snowbelle</t>
  </si>
  <si>
    <t>87-07-10102</t>
  </si>
  <si>
    <t>Чубушник гибридный</t>
  </si>
  <si>
    <t>Starbright</t>
  </si>
  <si>
    <t>46-245-0045</t>
  </si>
  <si>
    <t>Philadelphus hybride</t>
  </si>
  <si>
    <t>46-245-0044</t>
  </si>
  <si>
    <t>Yellow Hill</t>
  </si>
  <si>
    <t>Многолетние растения, травы, луковичные</t>
  </si>
  <si>
    <t>87-07-10378</t>
  </si>
  <si>
    <t>Alchemilla mollis</t>
  </si>
  <si>
    <t>Манжетка мягкая</t>
  </si>
  <si>
    <t>87-07-10741</t>
  </si>
  <si>
    <t>Molinia caerulea</t>
  </si>
  <si>
    <t>Молиния голубая</t>
  </si>
  <si>
    <t>Heidebraut</t>
  </si>
  <si>
    <t>46-38-8624</t>
  </si>
  <si>
    <t>Sedum spurium</t>
  </si>
  <si>
    <t>Очиток ложный</t>
  </si>
  <si>
    <t>Плодово-ягодные</t>
  </si>
  <si>
    <t>46-38-8870</t>
  </si>
  <si>
    <t>Actinidia hybrid</t>
  </si>
  <si>
    <t>Актинидия гибридная</t>
  </si>
  <si>
    <t>Колбасиной</t>
  </si>
  <si>
    <t>46-38-6688</t>
  </si>
  <si>
    <t>Actinidia kolomikta</t>
  </si>
  <si>
    <t>Актинидия коломикта</t>
  </si>
  <si>
    <t>Adam</t>
  </si>
  <si>
    <t>46-38-11294</t>
  </si>
  <si>
    <t>Dr Szymanowski</t>
  </si>
  <si>
    <t>46-38-11295</t>
  </si>
  <si>
    <t>Vafelnaya</t>
  </si>
  <si>
    <t>46-38-11296</t>
  </si>
  <si>
    <t>Vitaminnaia</t>
  </si>
  <si>
    <t>46-38-11297</t>
  </si>
  <si>
    <t>Zemlianichnaia</t>
  </si>
  <si>
    <t>46-38-10463</t>
  </si>
  <si>
    <t>Vaccinium corymbosum</t>
  </si>
  <si>
    <t>Голубика садовая</t>
  </si>
  <si>
    <t>Chandler</t>
  </si>
  <si>
    <t>46-38-10464</t>
  </si>
  <si>
    <t>Denise Blue</t>
  </si>
  <si>
    <t>46-38-10466</t>
  </si>
  <si>
    <t>Elizabeth</t>
  </si>
  <si>
    <t>46-38-10470</t>
  </si>
  <si>
    <t>Jersey</t>
  </si>
  <si>
    <t>46-38-10467</t>
  </si>
  <si>
    <t>Pink Lemonade</t>
  </si>
  <si>
    <t>46-38-10468</t>
  </si>
  <si>
    <t>Reka</t>
  </si>
  <si>
    <t>46-38-11144</t>
  </si>
  <si>
    <t>Rubus fruticosus</t>
  </si>
  <si>
    <t>Ежевика</t>
  </si>
  <si>
    <t>Agawam</t>
  </si>
  <si>
    <t>46-38-11148</t>
  </si>
  <si>
    <t>Bestberry</t>
  </si>
  <si>
    <t>46-38-11149</t>
  </si>
  <si>
    <t>Black Butte</t>
  </si>
  <si>
    <t>46-38-11141</t>
  </si>
  <si>
    <t>Black Satin</t>
  </si>
  <si>
    <t>87-07-3500</t>
  </si>
  <si>
    <t>46-38-10475</t>
  </si>
  <si>
    <t>Cacansca Bestrna</t>
  </si>
  <si>
    <t>46-38-11142</t>
  </si>
  <si>
    <t>Chester Thornless</t>
  </si>
  <si>
    <t>46-38-11147</t>
  </si>
  <si>
    <t>Ebony</t>
  </si>
  <si>
    <t>46-38-11145</t>
  </si>
  <si>
    <t>Gazda</t>
  </si>
  <si>
    <t>46-38-10473</t>
  </si>
  <si>
    <t>Karaka Black</t>
  </si>
  <si>
    <t>87-07-3507</t>
  </si>
  <si>
    <t>Loch Ness</t>
  </si>
  <si>
    <t>46-38-10472</t>
  </si>
  <si>
    <t>Natches</t>
  </si>
  <si>
    <t>46-38-11143</t>
  </si>
  <si>
    <t>Prime-Ark Traveler</t>
  </si>
  <si>
    <t>46-38-11146</t>
  </si>
  <si>
    <t>Reuben</t>
  </si>
  <si>
    <t>46-38-10474</t>
  </si>
  <si>
    <t>Thornfree</t>
  </si>
  <si>
    <t>46-161-0095</t>
  </si>
  <si>
    <t>Полар Берри</t>
  </si>
  <si>
    <t>46-161-0096</t>
  </si>
  <si>
    <t>Triple Crown</t>
  </si>
  <si>
    <t>87-07-1056</t>
  </si>
  <si>
    <t>46-161-0097</t>
  </si>
  <si>
    <t>Lonicera</t>
  </si>
  <si>
    <t>Жимолость</t>
  </si>
  <si>
    <t>Голубой Банан</t>
  </si>
  <si>
    <t>46-161-0098</t>
  </si>
  <si>
    <t>Индиго Джем</t>
  </si>
  <si>
    <t>46-161-0099</t>
  </si>
  <si>
    <t>Северная Красавица (Бореал Бьюти)</t>
  </si>
  <si>
    <t>87-07-2583</t>
  </si>
  <si>
    <t>Lonicera caerulea</t>
  </si>
  <si>
    <t>Morena</t>
  </si>
  <si>
    <t>87-07-10718</t>
  </si>
  <si>
    <t>Ribes uva-crispa</t>
  </si>
  <si>
    <t>Крыжовник обыкновенный</t>
  </si>
  <si>
    <t>Achilles</t>
  </si>
  <si>
    <t>87-07-3473</t>
  </si>
  <si>
    <t>Hinnonmaki Rod</t>
  </si>
  <si>
    <t>46-161-0088</t>
  </si>
  <si>
    <t>Rubus idaeus</t>
  </si>
  <si>
    <t>Малина</t>
  </si>
  <si>
    <t>Глен Ампл (дерево)</t>
  </si>
  <si>
    <t>46-161-0089</t>
  </si>
  <si>
    <t>Глен Ди (Glen Dee)</t>
  </si>
  <si>
    <t>46-161-0090</t>
  </si>
  <si>
    <t>Каскад Делайт</t>
  </si>
  <si>
    <t>46-161-0091</t>
  </si>
  <si>
    <t>Лячка</t>
  </si>
  <si>
    <t>46-161-0092</t>
  </si>
  <si>
    <t>Метеор</t>
  </si>
  <si>
    <t>46-38-9107</t>
  </si>
  <si>
    <t>Оранжевое Чудо</t>
  </si>
  <si>
    <t>46-161-0093</t>
  </si>
  <si>
    <t>Патриция</t>
  </si>
  <si>
    <t>46-161-0094</t>
  </si>
  <si>
    <t>Рубиновый Гигант</t>
  </si>
  <si>
    <t>87-07-7569</t>
  </si>
  <si>
    <t>Black Jewel</t>
  </si>
  <si>
    <t>46-161-0010</t>
  </si>
  <si>
    <t xml:space="preserve">Rubus everbearing </t>
  </si>
  <si>
    <t>Малина ремонтантная</t>
  </si>
  <si>
    <t>Августовское Чудо</t>
  </si>
  <si>
    <t>46-161-0011</t>
  </si>
  <si>
    <t>Атлант</t>
  </si>
  <si>
    <t>46-161-0012</t>
  </si>
  <si>
    <t>Бриллиантовая</t>
  </si>
  <si>
    <t>46-161-0082</t>
  </si>
  <si>
    <t>Дельбар Манифик</t>
  </si>
  <si>
    <t>46-161-0015</t>
  </si>
  <si>
    <t>Золотая Осень</t>
  </si>
  <si>
    <t>46-161-0083</t>
  </si>
  <si>
    <t>Королевский Пингвин</t>
  </si>
  <si>
    <t>46-161-0084</t>
  </si>
  <si>
    <t>Кримсон Найт</t>
  </si>
  <si>
    <t>46-161-0008</t>
  </si>
  <si>
    <t>Пингвин</t>
  </si>
  <si>
    <t>46-161-0085</t>
  </si>
  <si>
    <t>Полана (Polana)</t>
  </si>
  <si>
    <t>46-161-0009</t>
  </si>
  <si>
    <t>Рубиновое Ожерелье</t>
  </si>
  <si>
    <t>46-161-0086</t>
  </si>
  <si>
    <t>Самородок</t>
  </si>
  <si>
    <t>46-161-0087</t>
  </si>
  <si>
    <t>Янтарная Садко</t>
  </si>
  <si>
    <t>46-161-0100</t>
  </si>
  <si>
    <t>Hippophae</t>
  </si>
  <si>
    <t>Облепиха</t>
  </si>
  <si>
    <t>Алей (мужской)</t>
  </si>
  <si>
    <t>46-161-0101</t>
  </si>
  <si>
    <t>Дар МГУ</t>
  </si>
  <si>
    <t>46-161-0102</t>
  </si>
  <si>
    <t>Московская Ананасная</t>
  </si>
  <si>
    <t>46-161-0103</t>
  </si>
  <si>
    <t>Московская Красавица</t>
  </si>
  <si>
    <t>46-161-0104</t>
  </si>
  <si>
    <t>Prunus padus</t>
  </si>
  <si>
    <t>Черемуха</t>
  </si>
  <si>
    <t>Крупноцветковая Семагина</t>
  </si>
  <si>
    <t>46-161-0106</t>
  </si>
  <si>
    <t>Малиновый Звон</t>
  </si>
  <si>
    <t>46-161-0108</t>
  </si>
  <si>
    <t>Обманщица</t>
  </si>
  <si>
    <t>46-161-0105</t>
  </si>
  <si>
    <t>Пышная</t>
  </si>
  <si>
    <t>46-161-0107</t>
  </si>
  <si>
    <t>Розина</t>
  </si>
  <si>
    <t>Хвойные растения</t>
  </si>
  <si>
    <t>46-38-0551</t>
  </si>
  <si>
    <t>Picea glauca</t>
  </si>
  <si>
    <t>Ель сизая/канадская</t>
  </si>
  <si>
    <t>Conica</t>
  </si>
  <si>
    <t>46-38-3663</t>
  </si>
  <si>
    <t>Juniperus chinensis</t>
  </si>
  <si>
    <t>Можжевельник китайский</t>
  </si>
  <si>
    <t>Blue Alps</t>
  </si>
  <si>
    <t>46-38-3664</t>
  </si>
  <si>
    <t>Stricta</t>
  </si>
  <si>
    <t>87-07-2375</t>
  </si>
  <si>
    <t>Juniperus communis</t>
  </si>
  <si>
    <t>Можжевельник обыкновенный</t>
  </si>
  <si>
    <t>Spotty Spreader</t>
  </si>
  <si>
    <t>46-38-6563</t>
  </si>
  <si>
    <t>Juniperus scopulorum</t>
  </si>
  <si>
    <t>Можжевельник скальный</t>
  </si>
  <si>
    <t>Blue Arrow</t>
  </si>
  <si>
    <t>46-38-3292</t>
  </si>
  <si>
    <t>Juniperus squamata</t>
  </si>
  <si>
    <t>Можжевельник чешуйчатый</t>
  </si>
  <si>
    <t>Holger</t>
  </si>
  <si>
    <t>46-38-5184</t>
  </si>
  <si>
    <t>Pinus mugo</t>
  </si>
  <si>
    <t>Сосна горная</t>
  </si>
  <si>
    <t>Pumilio</t>
  </si>
  <si>
    <t>87-07-3085</t>
  </si>
  <si>
    <t>Pinus sylvestris</t>
  </si>
  <si>
    <t>Сосна обыкновенная</t>
  </si>
  <si>
    <t>46-38-0743</t>
  </si>
  <si>
    <t>Thuja occidentalis</t>
  </si>
  <si>
    <t>Туя западная</t>
  </si>
  <si>
    <t>Brabant</t>
  </si>
  <si>
    <t>46-159-0228</t>
  </si>
  <si>
    <t>46-38-1746</t>
  </si>
  <si>
    <t>Danica</t>
  </si>
  <si>
    <t>46-38-3684</t>
  </si>
  <si>
    <t>Holmstrup</t>
  </si>
  <si>
    <t>46-38-0745</t>
  </si>
  <si>
    <t>Smaragd</t>
  </si>
  <si>
    <t>46-38-3686</t>
  </si>
  <si>
    <t>Tiny Tim</t>
  </si>
  <si>
    <t>УТ-00003772</t>
  </si>
  <si>
    <t>Ящик пластиковый</t>
  </si>
  <si>
    <t>УТ-00077722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</si>
  <si>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</si>
  <si>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</si>
  <si>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</si>
  <si>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</si>
  <si>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</si>
  <si>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</si>
  <si>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</si>
  <si>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</si>
  <si>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</si>
  <si>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</si>
  <si>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</si>
  <si>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</si>
  <si>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</si>
  <si>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</si>
  <si>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</si>
  <si>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</si>
  <si>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</si>
  <si>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</si>
  <si>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</si>
  <si>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</si>
  <si>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</si>
  <si>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</si>
  <si>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</si>
  <si>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</si>
  <si>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</si>
  <si>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</si>
  <si>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</si>
  <si>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</si>
  <si>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</si>
  <si>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</si>
  <si>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</si>
  <si>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</si>
  <si>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</si>
  <si>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</si>
  <si>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</si>
  <si>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</si>
  <si>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</si>
  <si>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</si>
  <si>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</si>
  <si>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организации доставки нашими силами, но за Ваш счет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</si>
  <si>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</si>
  <si>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</si>
  <si>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</si>
  <si>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</si>
  <si>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Укорененные черенки Р9 - это товар для профессионального доращивания. Возраст черенков 1,5 года. Производство имеет два цикла выращивания: 1- укоренение в кассетах, 2- укоренение в Р9.</t>
  </si>
  <si>
    <t xml:space="preserve">Основными критериями оценки качества растений в Р9 являются - развитая корневая система и вегетативная надземная часть. В процессе производства растения подвергаются 1-3 стрижкам в зависимости от вида. Высота надземной части не является значимым показателем для данной товарной группы. 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</si>
  <si>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</si>
  <si>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</si>
  <si>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 в г. Москве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</si>
  <si>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</si>
  <si>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</si>
  <si>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</si>
  <si>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</si>
  <si>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</si>
  <si>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</si>
  <si>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</si>
  <si>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</si>
  <si>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</si>
  <si>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</si>
  <si>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</si>
  <si>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</si>
  <si>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</si>
  <si>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</si>
  <si>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</si>
  <si>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</si>
  <si>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</si>
  <si>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</si>
  <si>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</si>
  <si>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</si>
  <si>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46-38-3288</t>
  </si>
  <si>
    <t>46-38-5115</t>
  </si>
  <si>
    <t>Abbotswood</t>
  </si>
  <si>
    <t>Goldfinger</t>
  </si>
  <si>
    <t>46-38-2135</t>
  </si>
  <si>
    <t>46-38-2329</t>
  </si>
  <si>
    <t>46-38-1801</t>
  </si>
  <si>
    <t>Firelight</t>
  </si>
  <si>
    <t>Genpei</t>
  </si>
  <si>
    <t>87-07-3997</t>
  </si>
  <si>
    <t>59-56-0032</t>
  </si>
  <si>
    <t>87-07-3998</t>
  </si>
  <si>
    <t>Bluecrop</t>
  </si>
  <si>
    <t>Bonus</t>
  </si>
  <si>
    <t>87-07-4004</t>
  </si>
  <si>
    <t>87-07-0738</t>
  </si>
  <si>
    <t>Darrow</t>
  </si>
  <si>
    <t>Duke</t>
  </si>
  <si>
    <t>87-07-4007</t>
  </si>
  <si>
    <t>59-56-0027</t>
  </si>
  <si>
    <t>87-07-4038</t>
  </si>
  <si>
    <t>87-07-10373</t>
  </si>
  <si>
    <t>Nelson</t>
  </si>
  <si>
    <t>Sierra</t>
  </si>
  <si>
    <t>Sweetheart</t>
  </si>
  <si>
    <t>46-38-5186</t>
  </si>
  <si>
    <t>46-38-9747</t>
  </si>
  <si>
    <t>46-38-9749</t>
  </si>
  <si>
    <t>Sundae Fraise</t>
  </si>
  <si>
    <t>Albiflora</t>
  </si>
  <si>
    <t>87-07-9351</t>
  </si>
  <si>
    <t>Orange Ice</t>
  </si>
  <si>
    <t>46-38-6701</t>
  </si>
  <si>
    <t>Little Blossom</t>
  </si>
  <si>
    <t>46-38-6705</t>
  </si>
  <si>
    <t>Strawberry blossom</t>
  </si>
  <si>
    <t>46-38-6707</t>
  </si>
  <si>
    <t>46-38-8163/1</t>
  </si>
  <si>
    <t>Summer Love</t>
  </si>
  <si>
    <t>White Lady</t>
  </si>
  <si>
    <t>46-38-9937</t>
  </si>
  <si>
    <t>Manchu</t>
  </si>
  <si>
    <t>46-38-2373</t>
  </si>
  <si>
    <t>Tangerine</t>
  </si>
  <si>
    <t>46-38-9930</t>
  </si>
  <si>
    <t>Spiraea densiflora</t>
  </si>
  <si>
    <t>Спирея густоцветковая</t>
  </si>
  <si>
    <t>Bouquet Blanc</t>
  </si>
  <si>
    <t>46-38-5128/1</t>
  </si>
  <si>
    <t>Juniperus horizontalis</t>
  </si>
  <si>
    <t>Можжевельник горизонтальный</t>
  </si>
  <si>
    <t>Limeglow</t>
  </si>
  <si>
    <t>46-38-3667</t>
  </si>
  <si>
    <t>Mirjam</t>
  </si>
  <si>
    <t>46-38-6738</t>
  </si>
  <si>
    <t>46-38-9128</t>
  </si>
  <si>
    <t>Cotton Cream</t>
  </si>
  <si>
    <t>46-38-2334</t>
  </si>
  <si>
    <t>Kyushu</t>
  </si>
  <si>
    <t>46-38-8161</t>
  </si>
  <si>
    <t>46-38-6708</t>
  </si>
  <si>
    <t>Summer Snow</t>
  </si>
  <si>
    <t>46-38-8163</t>
  </si>
  <si>
    <t>Kesselringii</t>
  </si>
  <si>
    <t>46-38-8129</t>
  </si>
  <si>
    <t>Sibirica</t>
  </si>
  <si>
    <t>46-38-9127</t>
  </si>
  <si>
    <t>46-38-2141</t>
  </si>
  <si>
    <t>Ива пурпурная</t>
  </si>
  <si>
    <t>Salix purpurea</t>
  </si>
  <si>
    <t>46-38-11576</t>
  </si>
  <si>
    <t>Salix rosmarinifolia</t>
  </si>
  <si>
    <t>Ива розмаринолистная</t>
  </si>
  <si>
    <t>46-38-6558</t>
  </si>
  <si>
    <t>46-38-11574</t>
  </si>
  <si>
    <t>Ива шверина</t>
  </si>
  <si>
    <t>Salix schwerinii</t>
  </si>
  <si>
    <t>46-38-11577</t>
  </si>
  <si>
    <t>Spiraea douglasii</t>
  </si>
  <si>
    <t>Спирея Дугласа</t>
  </si>
  <si>
    <t>46-38-3661</t>
  </si>
  <si>
    <t>Lavandula</t>
  </si>
  <si>
    <t>Лаванда</t>
  </si>
  <si>
    <t>Hidcote</t>
  </si>
  <si>
    <t>Склад 1 - Доступно, шт</t>
  </si>
  <si>
    <t>Склад 2 - Доступно, шт</t>
  </si>
  <si>
    <t>&gt;100</t>
  </si>
  <si>
    <t>43 неделя</t>
  </si>
  <si>
    <t>43 неделя (24-28 окт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</si>
</sst>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#,##0.00_р_."/>
    <numFmt numFmtId="165" formatCode="#,##0\ &quot;₽&quot;"/>
  </numFmts>
  <fonts count="7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harcoal CY"/>
      <family val="2"/>
      <charset val="204"/>
    </font>
    <font>
      <i/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972D"/>
      <name val="Arial"/>
      <family val="2"/>
    </font>
    <font>
      <b/>
      <sz val="22"/>
      <color theme="1"/>
      <name val="Arial"/>
      <family val="2"/>
    </font>
    <font>
      <b/>
      <sz val="22"/>
      <color rgb="FF02392F"/>
      <name val="Arial"/>
      <family val="2"/>
    </font>
    <font>
      <sz val="22"/>
      <color theme="1"/>
      <name val="Arial"/>
      <family val="2"/>
      <charset val="204"/>
    </font>
    <font>
      <sz val="22"/>
      <color theme="1"/>
      <name val="Arial"/>
      <family val="2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u/>
      <sz val="11"/>
      <color rgb="FFFF0000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.5"/>
      <name val="Arial"/>
      <family val="2"/>
      <charset val="204"/>
    </font>
    <font>
      <sz val="10"/>
      <name val="Courier"/>
      <family val="1"/>
    </font>
    <font>
      <sz val="11"/>
      <name val="Arial"/>
      <family val="2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sz val="11"/>
      <color theme="1"/>
      <name val="Arial Narrow"/>
      <family val="2"/>
    </font>
    <font>
      <sz val="10.5"/>
      <name val="Arial"/>
      <family val="2"/>
      <charset val="204"/>
    </font>
    <font>
      <sz val="9.5"/>
      <name val="Arial"/>
      <family val="2"/>
      <charset val="204"/>
    </font>
    <font>
      <sz val="10"/>
      <name val="Arial"/>
      <family val="2"/>
      <charset val="204"/>
    </font>
    <font>
      <sz val="10.5"/>
      <color theme="1"/>
      <name val="Charcoal CY"/>
      <family val="2"/>
      <charset val="204"/>
    </font>
    <font>
      <b/>
      <i/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Calibri"/>
      <family val="2"/>
      <charset val="204"/>
    </font>
    <font>
      <b/>
      <sz val="11"/>
      <color rgb="FFFF0000"/>
      <name val="Arial"/>
      <family val="2"/>
      <charset val="204"/>
    </font>
    <font>
      <b/>
      <sz val="12"/>
      <color rgb="FFFF0000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name val="Charcoal CY"/>
      <charset val="204"/>
    </font>
    <font>
      <b/>
      <sz val="11"/>
      <color theme="2" tint="-0.499984740745262"/>
      <name val="Arial"/>
      <family val="2"/>
      <charset val="204"/>
    </font>
    <font>
      <b/>
      <sz val="10"/>
      <color rgb="FF00B050"/>
      <name val="Arial"/>
      <family val="2"/>
      <charset val="204"/>
    </font>
    <font>
      <b/>
      <sz val="10"/>
      <color rgb="FFFF0000"/>
      <name val="Charcoal CY"/>
      <charset val="204"/>
    </font>
    <font>
      <sz val="11"/>
      <color theme="1"/>
      <name val="Times New Roman"/>
      <family val="2"/>
      <charset val="204"/>
    </font>
    <font>
      <sz val="10.5"/>
      <name val="Arial"/>
      <family val="2"/>
    </font>
    <font>
      <b/>
      <sz val="10.5"/>
      <name val="Arial"/>
      <family val="2"/>
    </font>
    <font>
      <sz val="9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Calibri"/>
      <family val="2"/>
      <charset val="204"/>
      <scheme val="minor"/>
    </font>
    <font>
      <sz val="11"/>
      <color theme="0" tint="-0.499984740745262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i/>
      <sz val="11"/>
      <color theme="0" tint="-0.499984740745262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b/>
      <sz val="10"/>
      <color theme="0" tint="-0.499984740745262"/>
      <name val="Charcoal CY"/>
      <charset val="204"/>
    </font>
    <font>
      <sz val="12"/>
      <color theme="0" tint="-0.499984740745262"/>
      <name val="Charcoal CY"/>
      <family val="2"/>
      <charset val="204"/>
    </font>
    <font>
      <i/>
      <sz val="11"/>
      <color theme="0"/>
      <name val="Arial"/>
      <family val="2"/>
      <charset val="204"/>
    </font>
    <font>
      <i/>
      <sz val="11"/>
      <name val="Arial"/>
      <family val="2"/>
      <charset val="204"/>
    </font>
    <font>
      <sz val="12"/>
      <name val="Charcoal CY"/>
      <family val="2"/>
      <charset val="204"/>
    </font>
    <font>
      <sz val="10"/>
      <color rgb="FF00B05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 diagonalUp="1" diagonalDown="1"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 style="hair">
        <color theme="0" tint="-0.499984740745262"/>
      </diagonal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3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7" fillId="0" borderId="0"/>
    <xf numFmtId="0" fontId="13" fillId="0" borderId="0"/>
    <xf numFmtId="0" fontId="15" fillId="0" borderId="0" applyNumberFormat="0" applyFill="0" applyBorder="0" applyAlignment="0" applyProtection="0"/>
    <xf numFmtId="0" fontId="17" fillId="0" borderId="0"/>
    <xf numFmtId="0" fontId="1" fillId="0" borderId="0"/>
    <xf numFmtId="0" fontId="19" fillId="0" borderId="0"/>
    <xf numFmtId="0" fontId="38" fillId="0" borderId="0"/>
    <xf numFmtId="0" fontId="43" fillId="0" borderId="0"/>
    <xf numFmtId="0" fontId="1" fillId="0" borderId="0"/>
    <xf numFmtId="0" fontId="17" fillId="0" borderId="0"/>
  </cellStyleXfs>
  <cellXfs count="149">
    <xf numFmtId="0" fontId="0" fillId="0" borderId="0" xfId="0"/>
    <xf numFmtId="0" fontId="3" fillId="0" borderId="0" xfId="1" applyAlignment="1">
      <alignment vertical="center"/>
    </xf>
    <xf numFmtId="0" fontId="6" fillId="0" borderId="0" xfId="2" applyFont="1" applyAlignment="1">
      <alignment horizontal="center" vertical="center"/>
    </xf>
    <xf numFmtId="0" fontId="8" fillId="2" borderId="0" xfId="3" applyFont="1" applyFill="1" applyAlignment="1">
      <alignment horizontal="left" vertical="center"/>
    </xf>
    <xf numFmtId="0" fontId="3" fillId="0" borderId="0" xfId="1" applyAlignment="1">
      <alignment horizontal="center" vertical="center"/>
    </xf>
    <xf numFmtId="0" fontId="4" fillId="0" borderId="0" xfId="1" applyFont="1"/>
    <xf numFmtId="2" fontId="9" fillId="2" borderId="0" xfId="1" applyNumberFormat="1" applyFont="1" applyFill="1" applyAlignment="1">
      <alignment vertical="center"/>
    </xf>
    <xf numFmtId="2" fontId="11" fillId="2" borderId="0" xfId="1" applyNumberFormat="1" applyFont="1" applyFill="1" applyAlignment="1">
      <alignment horizontal="center" vertical="center"/>
    </xf>
    <xf numFmtId="0" fontId="3" fillId="0" borderId="0" xfId="1" applyAlignment="1">
      <alignment horizontal="center"/>
    </xf>
    <xf numFmtId="0" fontId="3" fillId="0" borderId="0" xfId="1"/>
    <xf numFmtId="2" fontId="12" fillId="2" borderId="0" xfId="1" applyNumberFormat="1" applyFont="1" applyFill="1" applyAlignment="1">
      <alignment horizontal="center" vertical="center"/>
    </xf>
    <xf numFmtId="0" fontId="14" fillId="0" borderId="0" xfId="4" applyFont="1" applyAlignment="1" applyProtection="1">
      <alignment horizontal="center" vertical="center"/>
      <protection locked="0"/>
    </xf>
    <xf numFmtId="0" fontId="16" fillId="0" borderId="0" xfId="5" applyFont="1" applyFill="1" applyAlignment="1" applyProtection="1">
      <alignment horizontal="center" vertical="center"/>
      <protection locked="0"/>
    </xf>
    <xf numFmtId="0" fontId="14" fillId="0" borderId="0" xfId="4" applyFont="1" applyAlignment="1" applyProtection="1">
      <alignment horizontal="right" vertical="center" indent="1"/>
      <protection locked="0"/>
    </xf>
    <xf numFmtId="1" fontId="2" fillId="3" borderId="1" xfId="6" applyNumberFormat="1" applyFont="1" applyFill="1" applyBorder="1" applyAlignment="1" applyProtection="1">
      <alignment horizontal="center" vertical="center"/>
      <protection locked="0"/>
    </xf>
    <xf numFmtId="0" fontId="18" fillId="2" borderId="0" xfId="7" applyFont="1" applyFill="1" applyAlignment="1">
      <alignment horizontal="left" vertical="center"/>
    </xf>
    <xf numFmtId="0" fontId="20" fillId="0" borderId="0" xfId="8" applyFont="1" applyAlignment="1" applyProtection="1">
      <alignment horizontal="left" vertical="center" indent="1"/>
      <protection locked="0"/>
    </xf>
    <xf numFmtId="0" fontId="21" fillId="2" borderId="0" xfId="7" applyFont="1" applyFill="1" applyAlignment="1">
      <alignment horizontal="left" vertical="center"/>
    </xf>
    <xf numFmtId="0" fontId="24" fillId="0" borderId="0" xfId="3" applyFont="1" applyAlignment="1" applyProtection="1">
      <alignment horizontal="left" vertical="center" indent="1"/>
      <protection locked="0"/>
    </xf>
    <xf numFmtId="0" fontId="21" fillId="2" borderId="0" xfId="7" applyFont="1" applyFill="1" applyAlignment="1">
      <alignment horizontal="center" vertical="center"/>
    </xf>
    <xf numFmtId="0" fontId="26" fillId="2" borderId="0" xfId="7" applyFont="1" applyFill="1" applyAlignment="1">
      <alignment horizontal="left" vertical="center"/>
    </xf>
    <xf numFmtId="0" fontId="27" fillId="2" borderId="0" xfId="7" applyFont="1" applyFill="1" applyAlignment="1">
      <alignment horizontal="left" vertical="center"/>
    </xf>
    <xf numFmtId="0" fontId="24" fillId="0" borderId="0" xfId="8" applyFont="1" applyAlignment="1" applyProtection="1">
      <alignment horizontal="left" vertical="center"/>
      <protection locked="0"/>
    </xf>
    <xf numFmtId="0" fontId="28" fillId="2" borderId="0" xfId="7" applyFont="1" applyFill="1" applyAlignment="1">
      <alignment horizontal="left" vertical="center"/>
    </xf>
    <xf numFmtId="0" fontId="0" fillId="0" borderId="0" xfId="0" applyAlignment="1">
      <alignment horizontal="center"/>
    </xf>
    <xf numFmtId="0" fontId="26" fillId="0" borderId="0" xfId="3" applyFont="1" applyAlignment="1" applyProtection="1">
      <alignment horizontal="left" vertical="center"/>
      <protection locked="0"/>
    </xf>
    <xf numFmtId="0" fontId="29" fillId="0" borderId="0" xfId="1" applyFont="1"/>
    <xf numFmtId="14" fontId="30" fillId="0" borderId="0" xfId="1" applyNumberFormat="1" applyFont="1"/>
    <xf numFmtId="0" fontId="31" fillId="2" borderId="0" xfId="7" applyFont="1" applyFill="1" applyAlignment="1">
      <alignment horizontal="left" vertical="center" indent="1"/>
    </xf>
    <xf numFmtId="0" fontId="31" fillId="2" borderId="0" xfId="1" applyFont="1" applyFill="1" applyAlignment="1">
      <alignment horizontal="center" vertical="center"/>
    </xf>
    <xf numFmtId="0" fontId="3" fillId="0" borderId="0" xfId="1" applyAlignment="1">
      <alignment horizontal="left"/>
    </xf>
    <xf numFmtId="0" fontId="4" fillId="0" borderId="0" xfId="1" applyFont="1" applyAlignment="1">
      <alignment horizontal="center" vertical="top" wrapText="1"/>
    </xf>
    <xf numFmtId="0" fontId="32" fillId="3" borderId="5" xfId="3" applyFont="1" applyFill="1" applyBorder="1" applyAlignment="1">
      <alignment horizontal="center" vertical="top"/>
    </xf>
    <xf numFmtId="0" fontId="3" fillId="0" borderId="0" xfId="1" applyAlignment="1">
      <alignment vertical="top" wrapText="1"/>
    </xf>
    <xf numFmtId="0" fontId="2" fillId="4" borderId="1" xfId="1" applyFont="1" applyFill="1" applyBorder="1" applyAlignment="1" applyProtection="1">
      <alignment horizontal="left" vertical="center"/>
      <protection locked="0"/>
    </xf>
    <xf numFmtId="0" fontId="37" fillId="5" borderId="2" xfId="1" applyFont="1" applyFill="1" applyBorder="1" applyAlignment="1" applyProtection="1">
      <alignment horizontal="left" vertical="center"/>
      <protection locked="0"/>
    </xf>
    <xf numFmtId="0" fontId="2" fillId="5" borderId="6" xfId="1" applyFont="1" applyFill="1" applyBorder="1" applyAlignment="1" applyProtection="1">
      <alignment horizontal="left" vertical="center"/>
      <protection locked="0"/>
    </xf>
    <xf numFmtId="0" fontId="2" fillId="5" borderId="6" xfId="1" applyFont="1" applyFill="1" applyBorder="1" applyAlignment="1" applyProtection="1">
      <alignment horizontal="center" vertical="center"/>
      <protection locked="0"/>
    </xf>
    <xf numFmtId="0" fontId="2" fillId="5" borderId="6" xfId="9" applyFont="1" applyFill="1" applyBorder="1" applyAlignment="1" applyProtection="1">
      <alignment horizontal="center" vertical="center"/>
      <protection locked="0"/>
    </xf>
    <xf numFmtId="2" fontId="39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1" fontId="32" fillId="2" borderId="1" xfId="3" applyNumberFormat="1" applyFont="1" applyFill="1" applyBorder="1" applyAlignment="1">
      <alignment horizontal="left" vertical="center" indent="1"/>
    </xf>
    <xf numFmtId="0" fontId="32" fillId="0" borderId="5" xfId="3" applyFont="1" applyBorder="1" applyAlignment="1">
      <alignment horizontal="left" vertical="center" indent="1"/>
    </xf>
    <xf numFmtId="0" fontId="32" fillId="2" borderId="5" xfId="3" applyFont="1" applyFill="1" applyBorder="1" applyAlignment="1">
      <alignment horizontal="center" vertical="center"/>
    </xf>
    <xf numFmtId="165" fontId="40" fillId="0" borderId="7" xfId="3" applyNumberFormat="1" applyFont="1" applyBorder="1" applyAlignment="1">
      <alignment horizontal="center" vertical="center"/>
    </xf>
    <xf numFmtId="165" fontId="35" fillId="0" borderId="5" xfId="3" applyNumberFormat="1" applyFont="1" applyBorder="1" applyAlignment="1">
      <alignment horizontal="center" vertical="center"/>
    </xf>
    <xf numFmtId="2" fontId="41" fillId="2" borderId="5" xfId="3" applyNumberFormat="1" applyFont="1" applyFill="1" applyBorder="1" applyAlignment="1">
      <alignment horizontal="left" vertical="center"/>
    </xf>
    <xf numFmtId="2" fontId="32" fillId="2" borderId="5" xfId="3" applyNumberFormat="1" applyFont="1" applyFill="1" applyBorder="1" applyAlignment="1">
      <alignment horizontal="center" vertical="center"/>
    </xf>
    <xf numFmtId="44" fontId="32" fillId="2" borderId="1" xfId="3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5" xfId="3" applyNumberFormat="1" applyFont="1" applyBorder="1" applyAlignment="1">
      <alignment horizontal="center" vertical="center"/>
    </xf>
    <xf numFmtId="0" fontId="42" fillId="0" borderId="0" xfId="1" applyFont="1" applyAlignment="1">
      <alignment horizontal="left"/>
    </xf>
    <xf numFmtId="0" fontId="32" fillId="0" borderId="5" xfId="3" applyFont="1" applyBorder="1" applyAlignment="1">
      <alignment horizontal="center" vertical="center"/>
    </xf>
    <xf numFmtId="0" fontId="44" fillId="6" borderId="1" xfId="10" applyFont="1" applyFill="1" applyBorder="1" applyProtection="1">
      <protection locked="0"/>
    </xf>
    <xf numFmtId="0" fontId="44" fillId="6" borderId="1" xfId="10" applyFont="1" applyFill="1" applyBorder="1" applyAlignment="1" applyProtection="1">
      <alignment horizontal="left" indent="1"/>
      <protection locked="0"/>
    </xf>
    <xf numFmtId="1" fontId="26" fillId="7" borderId="1" xfId="10" applyNumberFormat="1" applyFont="1" applyFill="1" applyBorder="1" applyAlignment="1" applyProtection="1">
      <alignment horizontal="center"/>
      <protection hidden="1"/>
    </xf>
    <xf numFmtId="1" fontId="45" fillId="7" borderId="1" xfId="10" applyNumberFormat="1" applyFont="1" applyFill="1" applyBorder="1" applyAlignment="1" applyProtection="1">
      <alignment horizontal="center"/>
      <protection hidden="1"/>
    </xf>
    <xf numFmtId="0" fontId="46" fillId="0" borderId="0" xfId="6" applyFont="1" applyProtection="1">
      <protection locked="0"/>
    </xf>
    <xf numFmtId="0" fontId="1" fillId="0" borderId="8" xfId="11" applyBorder="1"/>
    <xf numFmtId="0" fontId="1" fillId="0" borderId="9" xfId="11" applyBorder="1"/>
    <xf numFmtId="0" fontId="1" fillId="0" borderId="10" xfId="11" applyBorder="1"/>
    <xf numFmtId="0" fontId="1" fillId="0" borderId="0" xfId="11"/>
    <xf numFmtId="0" fontId="1" fillId="0" borderId="11" xfId="11" applyBorder="1"/>
    <xf numFmtId="0" fontId="1" fillId="0" borderId="12" xfId="11" applyBorder="1"/>
    <xf numFmtId="0" fontId="47" fillId="0" borderId="11" xfId="11" applyFont="1" applyBorder="1"/>
    <xf numFmtId="0" fontId="47" fillId="0" borderId="0" xfId="11" applyFont="1"/>
    <xf numFmtId="0" fontId="48" fillId="0" borderId="0" xfId="11" applyFont="1"/>
    <xf numFmtId="0" fontId="48" fillId="0" borderId="12" xfId="11" applyFont="1" applyBorder="1"/>
    <xf numFmtId="0" fontId="49" fillId="0" borderId="0" xfId="11" applyFont="1"/>
    <xf numFmtId="0" fontId="49" fillId="0" borderId="12" xfId="11" applyFont="1" applyBorder="1"/>
    <xf numFmtId="0" fontId="50" fillId="0" borderId="11" xfId="11" applyFont="1" applyBorder="1"/>
    <xf numFmtId="0" fontId="51" fillId="8" borderId="11" xfId="11" applyFont="1" applyFill="1" applyBorder="1" applyAlignment="1">
      <alignment horizontal="right"/>
    </xf>
    <xf numFmtId="0" fontId="51" fillId="0" borderId="0" xfId="11" applyFont="1"/>
    <xf numFmtId="0" fontId="52" fillId="0" borderId="0" xfId="11" applyFont="1"/>
    <xf numFmtId="0" fontId="52" fillId="0" borderId="12" xfId="11" applyFont="1" applyBorder="1"/>
    <xf numFmtId="0" fontId="53" fillId="8" borderId="11" xfId="11" applyFont="1" applyFill="1" applyBorder="1" applyAlignment="1">
      <alignment horizontal="left"/>
    </xf>
    <xf numFmtId="0" fontId="55" fillId="0" borderId="0" xfId="11" applyFont="1"/>
    <xf numFmtId="0" fontId="56" fillId="0" borderId="0" xfId="11" applyFont="1"/>
    <xf numFmtId="0" fontId="53" fillId="0" borderId="0" xfId="11" applyFont="1" applyAlignment="1">
      <alignment horizontal="left"/>
    </xf>
    <xf numFmtId="0" fontId="57" fillId="0" borderId="0" xfId="11" applyFont="1"/>
    <xf numFmtId="0" fontId="57" fillId="0" borderId="12" xfId="11" applyFont="1" applyBorder="1"/>
    <xf numFmtId="0" fontId="56" fillId="8" borderId="11" xfId="11" applyFont="1" applyFill="1" applyBorder="1"/>
    <xf numFmtId="0" fontId="58" fillId="0" borderId="0" xfId="11" applyFont="1" applyAlignment="1">
      <alignment horizontal="left" indent="2"/>
    </xf>
    <xf numFmtId="0" fontId="59" fillId="0" borderId="0" xfId="11" applyFont="1" applyAlignment="1">
      <alignment horizontal="right"/>
    </xf>
    <xf numFmtId="0" fontId="58" fillId="0" borderId="0" xfId="11" applyFont="1" applyAlignment="1">
      <alignment horizontal="left"/>
    </xf>
    <xf numFmtId="0" fontId="60" fillId="0" borderId="0" xfId="11" applyFont="1" applyAlignment="1">
      <alignment vertical="center"/>
    </xf>
    <xf numFmtId="0" fontId="61" fillId="8" borderId="11" xfId="11" applyFont="1" applyFill="1" applyBorder="1"/>
    <xf numFmtId="0" fontId="61" fillId="0" borderId="0" xfId="11" applyFont="1"/>
    <xf numFmtId="0" fontId="1" fillId="8" borderId="11" xfId="11" applyFill="1" applyBorder="1"/>
    <xf numFmtId="0" fontId="52" fillId="8" borderId="11" xfId="11" applyFont="1" applyFill="1" applyBorder="1" applyAlignment="1">
      <alignment horizontal="right"/>
    </xf>
    <xf numFmtId="0" fontId="62" fillId="0" borderId="0" xfId="11" applyFont="1" applyAlignment="1">
      <alignment horizontal="left"/>
    </xf>
    <xf numFmtId="0" fontId="2" fillId="0" borderId="0" xfId="11" applyFont="1"/>
    <xf numFmtId="0" fontId="2" fillId="0" borderId="12" xfId="11" applyFont="1" applyBorder="1"/>
    <xf numFmtId="0" fontId="52" fillId="8" borderId="11" xfId="11" applyFont="1" applyFill="1" applyBorder="1" applyAlignment="1">
      <alignment horizontal="right" vertical="top"/>
    </xf>
    <xf numFmtId="0" fontId="2" fillId="0" borderId="12" xfId="11" applyFont="1" applyBorder="1" applyAlignment="1">
      <alignment vertical="top"/>
    </xf>
    <xf numFmtId="0" fontId="2" fillId="0" borderId="0" xfId="11" applyFont="1" applyAlignment="1">
      <alignment vertical="top"/>
    </xf>
    <xf numFmtId="0" fontId="58" fillId="0" borderId="0" xfId="11" applyFont="1" applyAlignment="1">
      <alignment horizontal="left" vertical="top" wrapText="1" indent="2"/>
    </xf>
    <xf numFmtId="0" fontId="28" fillId="0" borderId="0" xfId="12" applyFont="1" applyAlignment="1">
      <alignment horizontal="left" vertical="top" wrapText="1"/>
    </xf>
    <xf numFmtId="0" fontId="1" fillId="0" borderId="13" xfId="11" applyBorder="1"/>
    <xf numFmtId="0" fontId="1" fillId="0" borderId="14" xfId="11" applyBorder="1"/>
    <xf numFmtId="0" fontId="1" fillId="0" borderId="15" xfId="11" applyBorder="1"/>
    <xf numFmtId="0" fontId="32" fillId="5" borderId="5" xfId="3" applyFont="1" applyFill="1" applyBorder="1" applyAlignment="1">
      <alignment horizontal="left" vertical="top"/>
    </xf>
    <xf numFmtId="0" fontId="32" fillId="5" borderId="5" xfId="3" applyFont="1" applyFill="1" applyBorder="1" applyAlignment="1">
      <alignment horizontal="center" vertical="top" wrapText="1"/>
    </xf>
    <xf numFmtId="164" fontId="33" fillId="5" borderId="3" xfId="3" applyNumberFormat="1" applyFont="1" applyFill="1" applyBorder="1" applyAlignment="1">
      <alignment horizontal="center" vertical="top" wrapText="1"/>
    </xf>
    <xf numFmtId="164" fontId="35" fillId="5" borderId="3" xfId="3" applyNumberFormat="1" applyFont="1" applyFill="1" applyBorder="1" applyAlignment="1">
      <alignment horizontal="center" vertical="top" wrapText="1"/>
    </xf>
    <xf numFmtId="0" fontId="33" fillId="5" borderId="5" xfId="3" applyFont="1" applyFill="1" applyBorder="1" applyAlignment="1">
      <alignment horizontal="center" vertical="top" wrapText="1"/>
    </xf>
    <xf numFmtId="2" fontId="32" fillId="5" borderId="1" xfId="3" applyNumberFormat="1" applyFont="1" applyFill="1" applyBorder="1" applyAlignment="1" applyProtection="1">
      <alignment horizontal="center" vertical="top" wrapText="1"/>
      <protection locked="0"/>
    </xf>
    <xf numFmtId="1" fontId="32" fillId="5" borderId="1" xfId="3" applyNumberFormat="1" applyFont="1" applyFill="1" applyBorder="1" applyAlignment="1" applyProtection="1">
      <alignment horizontal="center" vertical="center" wrapText="1"/>
      <protection locked="0"/>
    </xf>
    <xf numFmtId="1" fontId="64" fillId="2" borderId="1" xfId="3" applyNumberFormat="1" applyFont="1" applyFill="1" applyBorder="1" applyAlignment="1">
      <alignment horizontal="left" vertical="center" indent="1"/>
    </xf>
    <xf numFmtId="0" fontId="64" fillId="0" borderId="5" xfId="3" applyFont="1" applyBorder="1" applyAlignment="1">
      <alignment horizontal="left" vertical="center" indent="1"/>
    </xf>
    <xf numFmtId="0" fontId="64" fillId="2" borderId="5" xfId="3" applyFont="1" applyFill="1" applyBorder="1" applyAlignment="1">
      <alignment horizontal="center" vertical="center"/>
    </xf>
    <xf numFmtId="165" fontId="65" fillId="0" borderId="7" xfId="3" applyNumberFormat="1" applyFont="1" applyBorder="1" applyAlignment="1">
      <alignment horizontal="center" vertical="center"/>
    </xf>
    <xf numFmtId="165" fontId="65" fillId="0" borderId="5" xfId="3" applyNumberFormat="1" applyFont="1" applyBorder="1" applyAlignment="1">
      <alignment horizontal="center" vertical="center"/>
    </xf>
    <xf numFmtId="0" fontId="64" fillId="0" borderId="5" xfId="3" applyFont="1" applyBorder="1" applyAlignment="1">
      <alignment horizontal="center" vertical="center"/>
    </xf>
    <xf numFmtId="2" fontId="66" fillId="2" borderId="5" xfId="3" applyNumberFormat="1" applyFont="1" applyFill="1" applyBorder="1" applyAlignment="1">
      <alignment horizontal="left" vertical="center"/>
    </xf>
    <xf numFmtId="2" fontId="64" fillId="2" borderId="5" xfId="3" applyNumberFormat="1" applyFont="1" applyFill="1" applyBorder="1" applyAlignment="1">
      <alignment horizontal="center" vertical="center"/>
    </xf>
    <xf numFmtId="44" fontId="64" fillId="2" borderId="1" xfId="3" applyNumberFormat="1" applyFont="1" applyFill="1" applyBorder="1" applyAlignment="1" applyProtection="1">
      <alignment horizontal="right" vertical="center" wrapText="1" indent="1"/>
      <protection locked="0"/>
    </xf>
    <xf numFmtId="0" fontId="67" fillId="0" borderId="0" xfId="1" applyFont="1" applyAlignment="1">
      <alignment horizontal="center"/>
    </xf>
    <xf numFmtId="2" fontId="68" fillId="2" borderId="5" xfId="3" applyNumberFormat="1" applyFont="1" applyFill="1" applyBorder="1" applyAlignment="1">
      <alignment horizontal="left" vertical="center"/>
    </xf>
    <xf numFmtId="0" fontId="69" fillId="0" borderId="0" xfId="1" applyFont="1" applyAlignment="1">
      <alignment horizontal="left"/>
    </xf>
    <xf numFmtId="0" fontId="70" fillId="0" borderId="0" xfId="1" applyFont="1" applyAlignment="1">
      <alignment horizontal="center"/>
    </xf>
    <xf numFmtId="0" fontId="70" fillId="0" borderId="0" xfId="1" applyFont="1"/>
    <xf numFmtId="14" fontId="71" fillId="0" borderId="0" xfId="1" applyNumberFormat="1" applyFont="1" applyAlignment="1">
      <alignment vertical="center"/>
    </xf>
    <xf numFmtId="0" fontId="72" fillId="0" borderId="0" xfId="1" applyFont="1" applyAlignment="1">
      <alignment horizontal="center"/>
    </xf>
    <xf numFmtId="0" fontId="39" fillId="0" borderId="0" xfId="1" applyFont="1" applyAlignment="1">
      <alignment horizontal="left"/>
    </xf>
    <xf numFmtId="0" fontId="73" fillId="0" borderId="0" xfId="1" applyFont="1" applyAlignment="1">
      <alignment horizontal="center"/>
    </xf>
    <xf numFmtId="0" fontId="73" fillId="0" borderId="0" xfId="1" applyFont="1"/>
    <xf numFmtId="165" fontId="33" fillId="0" borderId="7" xfId="3" applyNumberFormat="1" applyFont="1" applyBorder="1" applyAlignment="1">
      <alignment horizontal="center" vertical="center"/>
    </xf>
    <xf numFmtId="0" fontId="30" fillId="0" borderId="0" xfId="1" applyFont="1" applyAlignment="1">
      <alignment horizontal="center" vertical="top" wrapText="1"/>
    </xf>
    <xf numFmtId="2" fontId="74" fillId="2" borderId="5" xfId="3" applyNumberFormat="1" applyFont="1" applyFill="1" applyBorder="1" applyAlignment="1">
      <alignment horizontal="left" vertical="center"/>
    </xf>
    <xf numFmtId="2" fontId="10" fillId="2" borderId="0" xfId="1" applyNumberFormat="1" applyFont="1" applyFill="1" applyAlignment="1">
      <alignment vertical="center"/>
    </xf>
    <xf numFmtId="0" fontId="21" fillId="2" borderId="0" xfId="7" applyFont="1" applyFill="1" applyAlignment="1">
      <alignment horizontal="center" vertical="center"/>
    </xf>
    <xf numFmtId="0" fontId="24" fillId="0" borderId="0" xfId="8" applyFont="1" applyAlignment="1" applyProtection="1">
      <alignment horizontal="left" vertical="center"/>
      <protection locked="0"/>
    </xf>
    <xf numFmtId="0" fontId="23" fillId="5" borderId="2" xfId="3" applyFont="1" applyFill="1" applyBorder="1" applyAlignment="1" applyProtection="1">
      <alignment horizontal="right" vertical="center"/>
      <protection locked="0"/>
    </xf>
    <xf numFmtId="0" fontId="23" fillId="5" borderId="3" xfId="3" applyFont="1" applyFill="1" applyBorder="1" applyAlignment="1" applyProtection="1">
      <alignment horizontal="right" vertical="center"/>
      <protection locked="0"/>
    </xf>
    <xf numFmtId="1" fontId="25" fillId="0" borderId="2" xfId="4" applyNumberFormat="1" applyFont="1" applyBorder="1" applyAlignment="1">
      <alignment vertical="center"/>
    </xf>
    <xf numFmtId="1" fontId="25" fillId="0" borderId="3" xfId="4" applyNumberFormat="1" applyFont="1" applyBorder="1" applyAlignment="1">
      <alignment vertical="center"/>
    </xf>
    <xf numFmtId="0" fontId="20" fillId="0" borderId="4" xfId="8" applyFont="1" applyBorder="1" applyAlignment="1" applyProtection="1">
      <alignment horizontal="left" vertical="center" indent="1"/>
      <protection locked="0"/>
    </xf>
    <xf numFmtId="0" fontId="20" fillId="0" borderId="0" xfId="8" applyFont="1" applyAlignment="1" applyProtection="1">
      <alignment horizontal="left" vertical="center" indent="1"/>
      <protection locked="0"/>
    </xf>
    <xf numFmtId="44" fontId="25" fillId="0" borderId="2" xfId="4" applyNumberFormat="1" applyFont="1" applyBorder="1" applyAlignment="1">
      <alignment vertical="center"/>
    </xf>
    <xf numFmtId="44" fontId="25" fillId="0" borderId="3" xfId="4" applyNumberFormat="1" applyFont="1" applyBorder="1" applyAlignment="1">
      <alignment vertical="center"/>
    </xf>
    <xf numFmtId="0" fontId="24" fillId="0" borderId="4" xfId="8" applyFont="1" applyBorder="1" applyAlignment="1" applyProtection="1">
      <alignment horizontal="left" vertical="center" indent="1"/>
      <protection locked="0"/>
    </xf>
    <xf numFmtId="0" fontId="24" fillId="0" borderId="0" xfId="8" applyFont="1" applyAlignment="1" applyProtection="1">
      <alignment horizontal="left" vertical="center" indent="1"/>
      <protection locked="0"/>
    </xf>
    <xf numFmtId="2" fontId="10" fillId="2" borderId="0" xfId="1" applyNumberFormat="1" applyFont="1" applyFill="1" applyAlignment="1">
      <alignment horizontal="center" vertical="center"/>
    </xf>
    <xf numFmtId="0" fontId="58" fillId="0" borderId="0" xfId="11" applyFont="1" applyAlignment="1">
      <alignment horizontal="left" vertical="top" wrapText="1" indent="2"/>
    </xf>
    <xf numFmtId="0" fontId="62" fillId="0" borderId="0" xfId="11" applyFont="1" applyAlignment="1">
      <alignment horizontal="left" vertical="top" wrapText="1"/>
    </xf>
    <xf numFmtId="0" fontId="58" fillId="0" borderId="0" xfId="11" quotePrefix="1" applyFont="1" applyAlignment="1">
      <alignment horizontal="left" vertical="top" wrapText="1" indent="4"/>
    </xf>
    <xf numFmtId="0" fontId="58" fillId="0" borderId="0" xfId="11" applyFont="1" applyAlignment="1">
      <alignment horizontal="left" vertical="top" wrapText="1" indent="4"/>
    </xf>
    <xf numFmtId="0" fontId="58" fillId="0" borderId="0" xfId="11" applyFont="1" applyAlignment="1">
      <alignment horizontal="left" vertical="top" wrapText="1" indent="3"/>
    </xf>
    <xf numFmtId="0" fontId="28" fillId="0" borderId="0" xfId="12" applyFont="1" applyAlignment="1">
      <alignment horizontal="left" vertical="top" wrapText="1"/>
    </xf>
  </cellXfs>
  <cellStyles count="13">
    <cellStyle name="Гиперссылка 2" xfId="5" xr:uid="{4B9882CD-DECB-4B84-95D7-90821AB2B7C3}"/>
    <cellStyle name="Гиперссылка 4" xfId="2" xr:uid="{08523454-70BB-478C-9DA8-33F4EEF4B6A0}"/>
    <cellStyle name="Обычный" xfId="0" builtinId="0"/>
    <cellStyle name="Обычный 2 2 2" xfId="3" xr:uid="{D49FFC4A-248A-4CF6-892B-6261BA84FC3E}"/>
    <cellStyle name="Обычный 2 2 2 2" xfId="7" xr:uid="{D8D83AAE-E06A-42B7-9C81-83A558C23759}"/>
    <cellStyle name="Обычный 3 2" xfId="4" xr:uid="{D93167E0-8D22-4882-BDF1-638FB8DFB518}"/>
    <cellStyle name="Обычный 3 2 2" xfId="12" xr:uid="{6CF284A0-7228-4D73-87D9-68CB4F1B1C94}"/>
    <cellStyle name="Обычный 3 4" xfId="10" xr:uid="{1A2AA810-CF6F-41E7-929D-7AE3399E752A}"/>
    <cellStyle name="Обычный 4" xfId="11" xr:uid="{C2B255F1-DE6F-4451-B8D7-283DDF6CC307}"/>
    <cellStyle name="Обычный 4 2" xfId="6" xr:uid="{21C5D073-78FA-49C9-8482-F31EE8E0B496}"/>
    <cellStyle name="Обычный 5" xfId="1" xr:uid="{86B157D2-D222-4CAD-87BF-973D24E3A6AB}"/>
    <cellStyle name="Обычный_Лист1 2" xfId="8" xr:uid="{95C11A9E-602B-4D78-B900-F93BCD340C15}"/>
    <cellStyle name="Обычный_наличие" xfId="9" xr:uid="{CAB6268B-B149-4C6C-A140-5E655669D1AE}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microsoft.com/office/2007/relationships/hdphoto" Target="../media/hdphoto6.wdp"/><Relationship Id="rId18" Type="http://schemas.openxmlformats.org/officeDocument/2006/relationships/image" Target="../media/image12.jpeg"/><Relationship Id="rId26" Type="http://schemas.openxmlformats.org/officeDocument/2006/relationships/hyperlink" Target="#'&#1086;&#1089;&#1077;&#1085;&#1100; 2022'!K68"/><Relationship Id="rId3" Type="http://schemas.openxmlformats.org/officeDocument/2006/relationships/image" Target="../media/image2.jpeg"/><Relationship Id="rId21" Type="http://schemas.openxmlformats.org/officeDocument/2006/relationships/hyperlink" Target="#'&#1086;&#1089;&#1077;&#1085;&#1100; 2022'!K230"/><Relationship Id="rId7" Type="http://schemas.microsoft.com/office/2007/relationships/hdphoto" Target="../media/hdphoto3.wdp"/><Relationship Id="rId12" Type="http://schemas.openxmlformats.org/officeDocument/2006/relationships/image" Target="../media/image7.png"/><Relationship Id="rId17" Type="http://schemas.openxmlformats.org/officeDocument/2006/relationships/image" Target="../media/image11.jpeg"/><Relationship Id="rId25" Type="http://schemas.openxmlformats.org/officeDocument/2006/relationships/hyperlink" Target="#'&#1086;&#1089;&#1077;&#1085;&#1100; 2022'!K109"/><Relationship Id="rId2" Type="http://schemas.microsoft.com/office/2007/relationships/hdphoto" Target="../media/hdphoto1.wdp"/><Relationship Id="rId16" Type="http://schemas.openxmlformats.org/officeDocument/2006/relationships/image" Target="../media/image10.jpeg"/><Relationship Id="rId20" Type="http://schemas.openxmlformats.org/officeDocument/2006/relationships/hyperlink" Target="#'&#1086;&#1089;&#1077;&#1085;&#1100; 2022'!K220"/><Relationship Id="rId29" Type="http://schemas.openxmlformats.org/officeDocument/2006/relationships/hyperlink" Target="#'&#1086;&#1089;&#1077;&#1085;&#1100; 2022'!K327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microsoft.com/office/2007/relationships/hdphoto" Target="../media/hdphoto5.wdp"/><Relationship Id="rId24" Type="http://schemas.openxmlformats.org/officeDocument/2006/relationships/hyperlink" Target="#'&#1086;&#1089;&#1077;&#1085;&#1100; 2022'!K131"/><Relationship Id="rId5" Type="http://schemas.microsoft.com/office/2007/relationships/hdphoto" Target="../media/hdphoto2.wdp"/><Relationship Id="rId15" Type="http://schemas.openxmlformats.org/officeDocument/2006/relationships/image" Target="../media/image9.jpeg"/><Relationship Id="rId23" Type="http://schemas.openxmlformats.org/officeDocument/2006/relationships/hyperlink" Target="#'&#1086;&#1089;&#1077;&#1085;&#1100; 2022'!K211"/><Relationship Id="rId28" Type="http://schemas.openxmlformats.org/officeDocument/2006/relationships/hyperlink" Target="#'&#1086;&#1089;&#1077;&#1085;&#1100; 2022'!K136"/><Relationship Id="rId10" Type="http://schemas.openxmlformats.org/officeDocument/2006/relationships/image" Target="../media/image6.png"/><Relationship Id="rId19" Type="http://schemas.openxmlformats.org/officeDocument/2006/relationships/image" Target="../media/image13.jpeg"/><Relationship Id="rId31" Type="http://schemas.openxmlformats.org/officeDocument/2006/relationships/hyperlink" Target="#'&#1086;&#1089;&#1077;&#1085;&#1100; 2022'!K335"/><Relationship Id="rId4" Type="http://schemas.openxmlformats.org/officeDocument/2006/relationships/image" Target="../media/image3.png"/><Relationship Id="rId9" Type="http://schemas.microsoft.com/office/2007/relationships/hdphoto" Target="../media/hdphoto4.wdp"/><Relationship Id="rId14" Type="http://schemas.openxmlformats.org/officeDocument/2006/relationships/image" Target="../media/image8.jpeg"/><Relationship Id="rId22" Type="http://schemas.openxmlformats.org/officeDocument/2006/relationships/hyperlink" Target="#'&#1086;&#1089;&#1077;&#1085;&#1100; 2022'!K156"/><Relationship Id="rId27" Type="http://schemas.openxmlformats.org/officeDocument/2006/relationships/hyperlink" Target="#'&#1086;&#1089;&#1077;&#1085;&#1100; 2022'!K107"/><Relationship Id="rId30" Type="http://schemas.openxmlformats.org/officeDocument/2006/relationships/hyperlink" Target="#'&#1086;&#1089;&#1077;&#1085;&#1100; 2022'!K33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10" Type="http://schemas.openxmlformats.org/officeDocument/2006/relationships/image" Target="../media/image22.png"/><Relationship Id="rId4" Type="http://schemas.openxmlformats.org/officeDocument/2006/relationships/image" Target="../media/image17.png"/><Relationship Id="rId9" Type="http://schemas.microsoft.com/office/2007/relationships/hdphoto" Target="../media/hdphoto7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87085</xdr:colOff>
      <xdr:row>0</xdr:row>
      <xdr:rowOff>157843</xdr:rowOff>
    </xdr:from>
    <xdr:to>
      <xdr:col>3</xdr:col>
      <xdr:colOff>1237396</xdr:colOff>
      <xdr:row>5</xdr:row>
      <xdr:rowOff>12107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F86E661-47CD-46E7-9BCF-05855582A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4656" y="157843"/>
          <a:ext cx="1857883" cy="1068021"/>
        </a:xfrm>
        <a:prstGeom prst="rect">
          <a:avLst/>
        </a:prstGeom>
      </xdr:spPr>
    </xdr:pic>
    <xdr:clientData/>
  </xdr:twoCellAnchor>
  <xdr:twoCellAnchor editAs="absolute">
    <xdr:from>
      <xdr:col>0</xdr:col>
      <xdr:colOff>201385</xdr:colOff>
      <xdr:row>20</xdr:row>
      <xdr:rowOff>168729</xdr:rowOff>
    </xdr:from>
    <xdr:to>
      <xdr:col>14</xdr:col>
      <xdr:colOff>898072</xdr:colOff>
      <xdr:row>60</xdr:row>
      <xdr:rowOff>79586</xdr:rowOff>
    </xdr:to>
    <xdr:grpSp>
      <xdr:nvGrpSpPr>
        <xdr:cNvPr id="71" name="Группа 70">
          <a:extLst>
            <a:ext uri="{FF2B5EF4-FFF2-40B4-BE49-F238E27FC236}">
              <a16:creationId xmlns:a16="http://schemas.microsoft.com/office/drawing/2014/main" id="{3794A685-0AC2-5BE9-01CA-DA9FFEBE0FC4}"/>
            </a:ext>
          </a:extLst>
        </xdr:cNvPr>
        <xdr:cNvGrpSpPr/>
      </xdr:nvGrpSpPr>
      <xdr:grpSpPr>
        <a:xfrm>
          <a:off x="201385" y="4011386"/>
          <a:ext cx="12964887" cy="7748571"/>
          <a:chOff x="201385" y="4011386"/>
          <a:chExt cx="12964887" cy="7748571"/>
        </a:xfrm>
      </xdr:grpSpPr>
      <xdr:pic>
        <xdr:nvPicPr>
          <xdr:cNvPr id="70" name="Рисунок 69">
            <a:extLst>
              <a:ext uri="{FF2B5EF4-FFF2-40B4-BE49-F238E27FC236}">
                <a16:creationId xmlns:a16="http://schemas.microsoft.com/office/drawing/2014/main" id="{AC4A83D2-A6F8-E796-4594-411AC626481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1076213" y="8463643"/>
            <a:ext cx="2075294" cy="2592000"/>
          </a:xfrm>
          <a:prstGeom prst="rect">
            <a:avLst/>
          </a:prstGeom>
        </xdr:spPr>
      </xdr:pic>
      <xdr:grpSp>
        <xdr:nvGrpSpPr>
          <xdr:cNvPr id="69" name="Группа 68">
            <a:extLst>
              <a:ext uri="{FF2B5EF4-FFF2-40B4-BE49-F238E27FC236}">
                <a16:creationId xmlns:a16="http://schemas.microsoft.com/office/drawing/2014/main" id="{0FCFBA4D-316B-2009-7423-2904DE47210D}"/>
              </a:ext>
            </a:extLst>
          </xdr:cNvPr>
          <xdr:cNvGrpSpPr/>
        </xdr:nvGrpSpPr>
        <xdr:grpSpPr>
          <a:xfrm>
            <a:off x="201385" y="4011386"/>
            <a:ext cx="12964887" cy="7748571"/>
            <a:chOff x="201385" y="4011386"/>
            <a:chExt cx="12964887" cy="7748571"/>
          </a:xfrm>
        </xdr:grpSpPr>
        <xdr:pic>
          <xdr:nvPicPr>
            <xdr:cNvPr id="2" name="Рисунок 1">
              <a:extLst>
                <a:ext uri="{FF2B5EF4-FFF2-40B4-BE49-F238E27FC236}">
                  <a16:creationId xmlns:a16="http://schemas.microsoft.com/office/drawing/2014/main" id="{EFD3164E-0C3E-407F-A5AA-0A017859D50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screen">
              <a:extLst>
                <a:ext uri="{BEBA8EAE-BF5A-486C-A8C5-ECC9F3942E4B}">
                  <a14:imgProps xmlns:a14="http://schemas.microsoft.com/office/drawing/2010/main">
                    <a14:imgLayer r:embed="rId5">
                      <a14:imgEffect>
                        <a14:sharpenSoften amount="25000"/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727372" y="8485415"/>
              <a:ext cx="2073600" cy="2592000"/>
            </a:xfrm>
            <a:prstGeom prst="rect">
              <a:avLst/>
            </a:prstGeom>
          </xdr:spPr>
        </xdr:pic>
        <xdr:grpSp>
          <xdr:nvGrpSpPr>
            <xdr:cNvPr id="4" name="Группа 3">
              <a:extLst>
                <a:ext uri="{FF2B5EF4-FFF2-40B4-BE49-F238E27FC236}">
                  <a16:creationId xmlns:a16="http://schemas.microsoft.com/office/drawing/2014/main" id="{17B62873-1646-492A-B10E-D03C881FBBE2}"/>
                </a:ext>
              </a:extLst>
            </xdr:cNvPr>
            <xdr:cNvGrpSpPr/>
          </xdr:nvGrpSpPr>
          <xdr:grpSpPr>
            <a:xfrm>
              <a:off x="201385" y="4011386"/>
              <a:ext cx="12964887" cy="7748571"/>
              <a:chOff x="446313" y="3456214"/>
              <a:chExt cx="12964887" cy="7748571"/>
            </a:xfrm>
          </xdr:grpSpPr>
          <xdr:pic>
            <xdr:nvPicPr>
              <xdr:cNvPr id="5" name="Рисунок 4">
                <a:extLst>
                  <a:ext uri="{FF2B5EF4-FFF2-40B4-BE49-F238E27FC236}">
                    <a16:creationId xmlns:a16="http://schemas.microsoft.com/office/drawing/2014/main" id="{1AA07F22-4500-156C-6853-0DA999E9D2D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6" cstate="screen">
                <a:extLst>
                  <a:ext uri="{BEBA8EAE-BF5A-486C-A8C5-ECC9F3942E4B}">
                    <a14:imgProps xmlns:a14="http://schemas.microsoft.com/office/drawing/2010/main">
                      <a14:imgLayer r:embed="rId7">
                        <a14:imgEffect>
                          <a14:sharpenSoften amount="25000"/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9144000" y="7919356"/>
                <a:ext cx="2073600" cy="2592000"/>
              </a:xfrm>
              <a:prstGeom prst="rect">
                <a:avLst/>
              </a:prstGeom>
            </xdr:spPr>
          </xdr:pic>
          <xdr:grpSp>
            <xdr:nvGrpSpPr>
              <xdr:cNvPr id="6" name="Группа 5">
                <a:extLst>
                  <a:ext uri="{FF2B5EF4-FFF2-40B4-BE49-F238E27FC236}">
                    <a16:creationId xmlns:a16="http://schemas.microsoft.com/office/drawing/2014/main" id="{7C7B0444-3D32-172E-FF6D-0D100A1E88E5}"/>
                  </a:ext>
                </a:extLst>
              </xdr:cNvPr>
              <xdr:cNvGrpSpPr/>
            </xdr:nvGrpSpPr>
            <xdr:grpSpPr>
              <a:xfrm>
                <a:off x="446313" y="3456214"/>
                <a:ext cx="12964887" cy="7748571"/>
                <a:chOff x="446313" y="3456214"/>
                <a:chExt cx="12964887" cy="7748571"/>
              </a:xfrm>
            </xdr:grpSpPr>
            <xdr:pic>
              <xdr:nvPicPr>
                <xdr:cNvPr id="8" name="Рисунок 7">
                  <a:extLst>
                    <a:ext uri="{FF2B5EF4-FFF2-40B4-BE49-F238E27FC236}">
                      <a16:creationId xmlns:a16="http://schemas.microsoft.com/office/drawing/2014/main" id="{07EAF31F-4A71-B9C8-8E13-5A2216A952C2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8" cstate="screen">
                  <a:extLst>
                    <a:ext uri="{BEBA8EAE-BF5A-486C-A8C5-ECC9F3942E4B}">
                      <a14:imgProps xmlns:a14="http://schemas.microsoft.com/office/drawing/2010/main">
                        <a14:imgLayer r:embed="rId9">
                          <a14:imgEffect>
                            <a14:sharpenSoften amount="25000"/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4800599" y="7935686"/>
                  <a:ext cx="2073096" cy="2592000"/>
                </a:xfrm>
                <a:prstGeom prst="rect">
                  <a:avLst/>
                </a:prstGeom>
              </xdr:spPr>
            </xdr:pic>
            <xdr:pic>
              <xdr:nvPicPr>
                <xdr:cNvPr id="9" name="Рисунок 8">
                  <a:extLst>
                    <a:ext uri="{FF2B5EF4-FFF2-40B4-BE49-F238E27FC236}">
                      <a16:creationId xmlns:a16="http://schemas.microsoft.com/office/drawing/2014/main" id="{2B1AF1EE-250A-DF14-3FA8-50805B0CE602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0" cstate="screen">
                  <a:extLst>
                    <a:ext uri="{BEBA8EAE-BF5A-486C-A8C5-ECC9F3942E4B}">
                      <a14:imgProps xmlns:a14="http://schemas.microsoft.com/office/drawing/2010/main">
                        <a14:imgLayer r:embed="rId11">
                          <a14:imgEffect>
                            <a14:sharpenSoften amount="25000"/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2634343" y="7941129"/>
                  <a:ext cx="2074060" cy="2592000"/>
                </a:xfrm>
                <a:prstGeom prst="rect">
                  <a:avLst/>
                </a:prstGeom>
              </xdr:spPr>
            </xdr:pic>
            <xdr:pic>
              <xdr:nvPicPr>
                <xdr:cNvPr id="10" name="Рисунок 9">
                  <a:extLst>
                    <a:ext uri="{FF2B5EF4-FFF2-40B4-BE49-F238E27FC236}">
                      <a16:creationId xmlns:a16="http://schemas.microsoft.com/office/drawing/2014/main" id="{869CFFB4-D9E0-CA8C-1AB8-46F505034F1C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2" cstate="screen">
                  <a:extLst>
                    <a:ext uri="{BEBA8EAE-BF5A-486C-A8C5-ECC9F3942E4B}">
                      <a14:imgProps xmlns:a14="http://schemas.microsoft.com/office/drawing/2010/main">
                        <a14:imgLayer r:embed="rId13">
                          <a14:imgEffect>
                            <a14:sharpenSoften amount="50000"/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473529" y="7946572"/>
                  <a:ext cx="2073096" cy="2592000"/>
                </a:xfrm>
                <a:prstGeom prst="rect">
                  <a:avLst/>
                </a:prstGeom>
              </xdr:spPr>
            </xdr:pic>
            <xdr:pic>
              <xdr:nvPicPr>
                <xdr:cNvPr id="11" name="Рисунок 10">
                  <a:extLst>
                    <a:ext uri="{FF2B5EF4-FFF2-40B4-BE49-F238E27FC236}">
                      <a16:creationId xmlns:a16="http://schemas.microsoft.com/office/drawing/2014/main" id="{81E6462C-C66D-EAC1-10C3-25EC3D654F17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4" cstate="screen">
                  <a:extLst>
                    <a:ext uri="{28A0092B-C50C-407E-A947-70E740481C1C}">
                      <a14:useLocalDpi xmlns:a14="http://schemas.microsoft.com/office/drawing/2010/main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11315701" y="3826328"/>
                  <a:ext cx="2073600" cy="2592000"/>
                </a:xfrm>
                <a:prstGeom prst="rect">
                  <a:avLst/>
                </a:prstGeom>
              </xdr:spPr>
            </xdr:pic>
            <xdr:pic>
              <xdr:nvPicPr>
                <xdr:cNvPr id="12" name="Рисунок 11">
                  <a:extLst>
                    <a:ext uri="{FF2B5EF4-FFF2-40B4-BE49-F238E27FC236}">
                      <a16:creationId xmlns:a16="http://schemas.microsoft.com/office/drawing/2014/main" id="{EEE6A18A-64C5-B0F1-4100-A9CECDD6432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5" cstate="screen">
                  <a:extLst>
                    <a:ext uri="{28A0092B-C50C-407E-A947-70E740481C1C}">
                      <a14:useLocalDpi xmlns:a14="http://schemas.microsoft.com/office/drawing/2010/main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138558" y="3831771"/>
                  <a:ext cx="2074839" cy="2592000"/>
                </a:xfrm>
                <a:prstGeom prst="rect">
                  <a:avLst/>
                </a:prstGeom>
              </xdr:spPr>
            </xdr:pic>
            <xdr:pic>
              <xdr:nvPicPr>
                <xdr:cNvPr id="13" name="Рисунок 12">
                  <a:extLst>
                    <a:ext uri="{FF2B5EF4-FFF2-40B4-BE49-F238E27FC236}">
                      <a16:creationId xmlns:a16="http://schemas.microsoft.com/office/drawing/2014/main" id="{94561D13-83D2-EEA5-BEE4-6BF753DDF66D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6" cstate="screen">
                  <a:extLst>
                    <a:ext uri="{28A0092B-C50C-407E-A947-70E740481C1C}">
                      <a14:useLocalDpi xmlns:a14="http://schemas.microsoft.com/office/drawing/2010/main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6966857" y="3842656"/>
                  <a:ext cx="2073600" cy="2592000"/>
                </a:xfrm>
                <a:prstGeom prst="rect">
                  <a:avLst/>
                </a:prstGeom>
              </xdr:spPr>
            </xdr:pic>
            <xdr:pic>
              <xdr:nvPicPr>
                <xdr:cNvPr id="14" name="Рисунок 13">
                  <a:extLst>
                    <a:ext uri="{FF2B5EF4-FFF2-40B4-BE49-F238E27FC236}">
                      <a16:creationId xmlns:a16="http://schemas.microsoft.com/office/drawing/2014/main" id="{F4714A8B-1FA4-1546-4CC4-239EE47179A5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7" cstate="screen">
                  <a:extLst>
                    <a:ext uri="{28A0092B-C50C-407E-A947-70E740481C1C}">
                      <a14:useLocalDpi xmlns:a14="http://schemas.microsoft.com/office/drawing/2010/main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4800600" y="3848100"/>
                  <a:ext cx="2074861" cy="2592000"/>
                </a:xfrm>
                <a:prstGeom prst="rect">
                  <a:avLst/>
                </a:prstGeom>
              </xdr:spPr>
            </xdr:pic>
            <xdr:pic>
              <xdr:nvPicPr>
                <xdr:cNvPr id="15" name="Рисунок 14">
                  <a:extLst>
                    <a:ext uri="{FF2B5EF4-FFF2-40B4-BE49-F238E27FC236}">
                      <a16:creationId xmlns:a16="http://schemas.microsoft.com/office/drawing/2014/main" id="{AD2A868D-8523-0C19-D816-D2350A9755CB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8" cstate="screen">
                  <a:extLst>
                    <a:ext uri="{28A0092B-C50C-407E-A947-70E740481C1C}">
                      <a14:useLocalDpi xmlns:a14="http://schemas.microsoft.com/office/drawing/2010/main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2628901" y="3853543"/>
                  <a:ext cx="2073600" cy="2592000"/>
                </a:xfrm>
                <a:prstGeom prst="rect">
                  <a:avLst/>
                </a:prstGeom>
              </xdr:spPr>
            </xdr:pic>
            <xdr:pic>
              <xdr:nvPicPr>
                <xdr:cNvPr id="16" name="Рисунок 15">
                  <a:extLst>
                    <a:ext uri="{FF2B5EF4-FFF2-40B4-BE49-F238E27FC236}">
                      <a16:creationId xmlns:a16="http://schemas.microsoft.com/office/drawing/2014/main" id="{61864AD5-77E0-64EA-44AF-6CE1CBEFF428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9" cstate="screen">
                  <a:extLst>
                    <a:ext uri="{28A0092B-C50C-407E-A947-70E740481C1C}">
                      <a14:useLocalDpi xmlns:a14="http://schemas.microsoft.com/office/drawing/2010/main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468086" y="3858986"/>
                  <a:ext cx="2073600" cy="2592000"/>
                </a:xfrm>
                <a:prstGeom prst="rect">
                  <a:avLst/>
                </a:prstGeom>
              </xdr:spPr>
            </xdr:pic>
            <xdr:grpSp>
              <xdr:nvGrpSpPr>
                <xdr:cNvPr id="17" name="Группа 16">
                  <a:extLst>
                    <a:ext uri="{FF2B5EF4-FFF2-40B4-BE49-F238E27FC236}">
                      <a16:creationId xmlns:a16="http://schemas.microsoft.com/office/drawing/2014/main" id="{A5F5067B-BFE4-5437-9237-83557B6BDDDF}"/>
                    </a:ext>
                  </a:extLst>
                </xdr:cNvPr>
                <xdr:cNvGrpSpPr/>
              </xdr:nvGrpSpPr>
              <xdr:grpSpPr>
                <a:xfrm>
                  <a:off x="446313" y="3456214"/>
                  <a:ext cx="12959443" cy="3655542"/>
                  <a:chOff x="446313" y="3456214"/>
                  <a:chExt cx="12959443" cy="3655542"/>
                </a:xfrm>
              </xdr:grpSpPr>
              <xdr:grpSp>
                <xdr:nvGrpSpPr>
                  <xdr:cNvPr id="44" name="Группа 43">
                    <a:extLst>
                      <a:ext uri="{FF2B5EF4-FFF2-40B4-BE49-F238E27FC236}">
                        <a16:creationId xmlns:a16="http://schemas.microsoft.com/office/drawing/2014/main" id="{5F199AF3-ECA5-5814-AE5F-BB090C05D9E1}"/>
                      </a:ext>
                    </a:extLst>
                  </xdr:cNvPr>
                  <xdr:cNvGrpSpPr/>
                </xdr:nvGrpSpPr>
                <xdr:grpSpPr>
                  <a:xfrm>
                    <a:off x="446313" y="3456214"/>
                    <a:ext cx="12959443" cy="3655542"/>
                    <a:chOff x="446312" y="3456214"/>
                    <a:chExt cx="14886109" cy="3655542"/>
                  </a:xfrm>
                </xdr:grpSpPr>
                <xdr:grpSp>
                  <xdr:nvGrpSpPr>
                    <xdr:cNvPr id="48" name="Группа 47">
                      <a:extLst>
                        <a:ext uri="{FF2B5EF4-FFF2-40B4-BE49-F238E27FC236}">
                          <a16:creationId xmlns:a16="http://schemas.microsoft.com/office/drawing/2014/main" id="{7FF53253-D50C-0E18-C784-4E9F3742135B}"/>
                        </a:ext>
                      </a:extLst>
                    </xdr:cNvPr>
                    <xdr:cNvGrpSpPr/>
                  </xdr:nvGrpSpPr>
                  <xdr:grpSpPr>
                    <a:xfrm>
                      <a:off x="451757" y="3820885"/>
                      <a:ext cx="12374409" cy="3290871"/>
                      <a:chOff x="451757" y="3429000"/>
                      <a:chExt cx="12374409" cy="3290871"/>
                    </a:xfrm>
                  </xdr:grpSpPr>
                  <xdr:grpSp>
                    <xdr:nvGrpSpPr>
                      <xdr:cNvPr id="50" name="Группа 49">
                        <a:extLst>
                          <a:ext uri="{FF2B5EF4-FFF2-40B4-BE49-F238E27FC236}">
                            <a16:creationId xmlns:a16="http://schemas.microsoft.com/office/drawing/2014/main" id="{2C614049-CC36-5382-02CD-B3756FC19F3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451757" y="3445328"/>
                        <a:ext cx="7386545" cy="3274543"/>
                        <a:chOff x="1660070" y="3178627"/>
                        <a:chExt cx="7386545" cy="3298375"/>
                      </a:xfrm>
                    </xdr:grpSpPr>
                    <xdr:sp macro="" textlink="">
                      <xdr:nvSpPr>
                        <xdr:cNvPr id="59" name="TextBox 58">
                          <a:extLst>
                            <a:ext uri="{FF2B5EF4-FFF2-40B4-BE49-F238E27FC236}">
                              <a16:creationId xmlns:a16="http://schemas.microsoft.com/office/drawing/2014/main" id="{EF056AE0-B51F-B2DA-109D-6C1C41AF3A0C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1660070" y="5845630"/>
                          <a:ext cx="2394000" cy="391886"/>
                        </a:xfrm>
                        <a:prstGeom prst="rect">
                          <a:avLst/>
                        </a:prstGeom>
                        <a:solidFill>
                          <a:srgbClr val="02392F"/>
                        </a:solidFill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pPr algn="ctr"/>
                          <a:r>
                            <a:rPr lang="ru-RU" sz="1000" b="1">
                              <a:solidFill>
                                <a:schemeClr val="accent4">
                                  <a:lumMod val="40000"/>
                                  <a:lumOff val="60000"/>
                                </a:schemeClr>
                              </a:solidFill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Спирея ниппонская</a:t>
                          </a:r>
                          <a:r>
                            <a:rPr lang="ru-RU" sz="1000" b="1" baseline="0">
                              <a:solidFill>
                                <a:schemeClr val="accent4">
                                  <a:lumMod val="40000"/>
                                  <a:lumOff val="60000"/>
                                </a:schemeClr>
                              </a:solidFill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 </a:t>
                          </a:r>
                          <a:r>
                            <a:rPr lang="en-US" sz="1000" b="1" baseline="0">
                              <a:solidFill>
                                <a:schemeClr val="accent4">
                                  <a:lumMod val="40000"/>
                                  <a:lumOff val="60000"/>
                                </a:schemeClr>
                              </a:solidFill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Snowmound</a:t>
                          </a:r>
                          <a:r>
                            <a:rPr lang="ru-RU" sz="1000" b="1" baseline="0">
                              <a:solidFill>
                                <a:schemeClr val="accent4">
                                  <a:lumMod val="40000"/>
                                  <a:lumOff val="60000"/>
                                </a:schemeClr>
                              </a:solidFill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 Р9</a:t>
                          </a:r>
                          <a:endParaRPr lang="ru-RU" sz="1000" b="1">
                            <a:solidFill>
                              <a:schemeClr val="accent4">
                                <a:lumMod val="40000"/>
                                <a:lumOff val="60000"/>
                              </a:schemeClr>
                            </a:solidFill>
                            <a:latin typeface="Arial" panose="020B0604020202020204" pitchFamily="34" charset="0"/>
                            <a:cs typeface="Arial" panose="020B0604020202020204" pitchFamily="34" charset="0"/>
                          </a:endParaRPr>
                        </a:p>
                      </xdr:txBody>
                    </xdr:sp>
                    <xdr:sp macro="" textlink="">
                      <xdr:nvSpPr>
                        <xdr:cNvPr id="60" name="TextBox 59">
                          <a:hlinkClick xmlns:r="http://schemas.openxmlformats.org/officeDocument/2006/relationships" r:id="rId20"/>
                          <a:extLst>
                            <a:ext uri="{FF2B5EF4-FFF2-40B4-BE49-F238E27FC236}">
                              <a16:creationId xmlns:a16="http://schemas.microsoft.com/office/drawing/2014/main" id="{07D10927-BD7C-4D6B-8EA9-F13B92D1801A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2333620" y="6248402"/>
                          <a:ext cx="1023257" cy="228600"/>
                        </a:xfrm>
                        <a:prstGeom prst="rect">
                          <a:avLst/>
                        </a:prstGeom>
                        <a:solidFill>
                          <a:srgbClr val="02392F"/>
                        </a:solidFill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pPr algn="ctr"/>
                          <a:r>
                            <a:rPr lang="ru-RU" sz="1000" b="1" u="sng">
                              <a:solidFill>
                                <a:schemeClr val="accent4">
                                  <a:lumMod val="40000"/>
                                  <a:lumOff val="60000"/>
                                </a:schemeClr>
                              </a:solidFill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заказать</a:t>
                          </a:r>
                        </a:p>
                      </xdr:txBody>
                    </xdr:sp>
                    <xdr:sp macro="" textlink="">
                      <xdr:nvSpPr>
                        <xdr:cNvPr id="61" name="TextBox 60">
                          <a:extLst>
                            <a:ext uri="{FF2B5EF4-FFF2-40B4-BE49-F238E27FC236}">
                              <a16:creationId xmlns:a16="http://schemas.microsoft.com/office/drawing/2014/main" id="{494E1631-9E4A-BD99-9B0C-EC3A8A7E48FA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3374571" y="3189513"/>
                          <a:ext cx="691242" cy="299358"/>
                        </a:xfrm>
                        <a:prstGeom prst="rect">
                          <a:avLst/>
                        </a:prstGeom>
                        <a:solidFill>
                          <a:srgbClr val="02392F"/>
                        </a:solidFill>
                        <a:ln w="9525" cmpd="sng">
                          <a:solidFill>
                            <a:schemeClr val="bg1"/>
                          </a:solidFill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pPr algn="ctr"/>
                          <a:r>
                            <a:rPr lang="ru-RU" sz="1400" b="1" u="none">
                              <a:solidFill>
                                <a:srgbClr val="FF0000"/>
                              </a:solidFill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87 ₽</a:t>
                          </a:r>
                        </a:p>
                      </xdr:txBody>
                    </xdr:sp>
                    <xdr:grpSp>
                      <xdr:nvGrpSpPr>
                        <xdr:cNvPr id="62" name="Группа 61">
                          <a:extLst>
                            <a:ext uri="{FF2B5EF4-FFF2-40B4-BE49-F238E27FC236}">
                              <a16:creationId xmlns:a16="http://schemas.microsoft.com/office/drawing/2014/main" id="{CCF69492-58B0-F423-8BC3-A954B151AD34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4137969" y="3178627"/>
                          <a:ext cx="4908646" cy="3287489"/>
                          <a:chOff x="649096" y="7244442"/>
                          <a:chExt cx="4908646" cy="3287489"/>
                        </a:xfrm>
                      </xdr:grpSpPr>
                      <xdr:sp macro="" textlink="">
                        <xdr:nvSpPr>
                          <xdr:cNvPr id="63" name="TextBox 62">
                            <a:extLst>
                              <a:ext uri="{FF2B5EF4-FFF2-40B4-BE49-F238E27FC236}">
                                <a16:creationId xmlns:a16="http://schemas.microsoft.com/office/drawing/2014/main" id="{09E90D7F-B77B-AF72-73F2-E7E6113F5B8C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649096" y="9900559"/>
                            <a:ext cx="2393999" cy="391886"/>
                          </a:xfrm>
                          <a:prstGeom prst="rect">
                            <a:avLst/>
                          </a:prstGeom>
                          <a:solidFill>
                            <a:srgbClr val="02392F"/>
                          </a:solidFill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pPr algn="ctr"/>
                            <a:r>
                              <a:rPr lang="ru-RU" sz="1000" b="1">
                                <a:solidFill>
                                  <a:schemeClr val="accent4">
                                    <a:lumMod val="40000"/>
                                    <a:lumOff val="60000"/>
                                  </a:schemeClr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Спирея японская </a:t>
                            </a:r>
                            <a:r>
                              <a:rPr lang="en-US" sz="1000" b="1">
                                <a:solidFill>
                                  <a:schemeClr val="accent4">
                                    <a:lumMod val="40000"/>
                                    <a:lumOff val="60000"/>
                                  </a:schemeClr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Little Princess</a:t>
                            </a:r>
                            <a:r>
                              <a:rPr lang="ru-RU" sz="1000" b="1">
                                <a:solidFill>
                                  <a:schemeClr val="accent4">
                                    <a:lumMod val="40000"/>
                                    <a:lumOff val="60000"/>
                                  </a:schemeClr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 Р9</a:t>
                            </a:r>
                          </a:p>
                        </xdr:txBody>
                      </xdr:sp>
                      <xdr:sp macro="" textlink="">
                        <xdr:nvSpPr>
                          <xdr:cNvPr id="64" name="TextBox 63">
                            <a:extLst>
                              <a:ext uri="{FF2B5EF4-FFF2-40B4-BE49-F238E27FC236}">
                                <a16:creationId xmlns:a16="http://schemas.microsoft.com/office/drawing/2014/main" id="{5EE8BBD0-8171-421B-4A8F-237988764C2E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3152000" y="9900559"/>
                            <a:ext cx="2394000" cy="391886"/>
                          </a:xfrm>
                          <a:prstGeom prst="rect">
                            <a:avLst/>
                          </a:prstGeom>
                          <a:solidFill>
                            <a:srgbClr val="02392F"/>
                          </a:solidFill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pPr algn="ctr"/>
                            <a:r>
                              <a:rPr lang="ru-RU" sz="1000" b="1">
                                <a:solidFill>
                                  <a:schemeClr val="accent4">
                                    <a:lumMod val="40000"/>
                                    <a:lumOff val="60000"/>
                                  </a:schemeClr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Лапчатка кустарниковая </a:t>
                            </a:r>
                            <a:r>
                              <a:rPr lang="en-US" sz="1000" b="1">
                                <a:solidFill>
                                  <a:schemeClr val="accent4">
                                    <a:lumMod val="40000"/>
                                    <a:lumOff val="60000"/>
                                  </a:schemeClr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Snowflake</a:t>
                            </a:r>
                            <a:r>
                              <a:rPr lang="ru-RU" sz="1000" b="1">
                                <a:solidFill>
                                  <a:schemeClr val="accent4">
                                    <a:lumMod val="40000"/>
                                    <a:lumOff val="60000"/>
                                  </a:schemeClr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 Р9</a:t>
                            </a:r>
                          </a:p>
                        </xdr:txBody>
                      </xdr:sp>
                      <xdr:sp macro="" textlink="">
                        <xdr:nvSpPr>
                          <xdr:cNvPr id="65" name="TextBox 64">
                            <a:hlinkClick xmlns:r="http://schemas.openxmlformats.org/officeDocument/2006/relationships" r:id="rId21"/>
                            <a:extLst>
                              <a:ext uri="{FF2B5EF4-FFF2-40B4-BE49-F238E27FC236}">
                                <a16:creationId xmlns:a16="http://schemas.microsoft.com/office/drawing/2014/main" id="{74B3F75D-42A9-F9B0-9870-70FAB7DCFE90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329450" y="10303331"/>
                            <a:ext cx="1023257" cy="228600"/>
                          </a:xfrm>
                          <a:prstGeom prst="rect">
                            <a:avLst/>
                          </a:prstGeom>
                          <a:solidFill>
                            <a:srgbClr val="02392F"/>
                          </a:solidFill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pPr algn="ctr"/>
                            <a:r>
                              <a:rPr lang="ru-RU" sz="1000" b="1" u="sng">
                                <a:solidFill>
                                  <a:schemeClr val="accent4">
                                    <a:lumMod val="40000"/>
                                    <a:lumOff val="60000"/>
                                  </a:schemeClr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заказать</a:t>
                            </a:r>
                          </a:p>
                        </xdr:txBody>
                      </xdr:sp>
                      <xdr:sp macro="" textlink="">
                        <xdr:nvSpPr>
                          <xdr:cNvPr id="66" name="TextBox 65">
                            <a:hlinkClick xmlns:r="http://schemas.openxmlformats.org/officeDocument/2006/relationships" r:id="rId22"/>
                            <a:extLst>
                              <a:ext uri="{FF2B5EF4-FFF2-40B4-BE49-F238E27FC236}">
                                <a16:creationId xmlns:a16="http://schemas.microsoft.com/office/drawing/2014/main" id="{17525007-33B4-EE55-0D42-1EE571B2AE97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3825549" y="10303331"/>
                            <a:ext cx="1023257" cy="228600"/>
                          </a:xfrm>
                          <a:prstGeom prst="rect">
                            <a:avLst/>
                          </a:prstGeom>
                          <a:solidFill>
                            <a:srgbClr val="02392F"/>
                          </a:solidFill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pPr algn="ctr"/>
                            <a:r>
                              <a:rPr lang="ru-RU" sz="1000" b="1" u="sng">
                                <a:solidFill>
                                  <a:schemeClr val="accent4">
                                    <a:lumMod val="40000"/>
                                    <a:lumOff val="60000"/>
                                  </a:schemeClr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заказать</a:t>
                            </a:r>
                          </a:p>
                        </xdr:txBody>
                      </xdr:sp>
                      <xdr:sp macro="" textlink="">
                        <xdr:nvSpPr>
                          <xdr:cNvPr id="67" name="TextBox 66">
                            <a:extLst>
                              <a:ext uri="{FF2B5EF4-FFF2-40B4-BE49-F238E27FC236}">
                                <a16:creationId xmlns:a16="http://schemas.microsoft.com/office/drawing/2014/main" id="{82766268-21EE-41CA-AD80-DBAC40997135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2374484" y="7244442"/>
                            <a:ext cx="691243" cy="299358"/>
                          </a:xfrm>
                          <a:prstGeom prst="rect">
                            <a:avLst/>
                          </a:prstGeom>
                          <a:solidFill>
                            <a:srgbClr val="02392F"/>
                          </a:solidFill>
                          <a:ln w="9525" cmpd="sng">
                            <a:solidFill>
                              <a:schemeClr val="bg1"/>
                            </a:solidFill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pPr algn="ctr"/>
                            <a:r>
                              <a:rPr lang="ru-RU" sz="1400" b="1" u="none">
                                <a:solidFill>
                                  <a:srgbClr val="FF0000"/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87 ₽</a:t>
                            </a:r>
                          </a:p>
                        </xdr:txBody>
                      </xdr:sp>
                      <xdr:sp macro="" textlink="">
                        <xdr:nvSpPr>
                          <xdr:cNvPr id="68" name="TextBox 67">
                            <a:extLst>
                              <a:ext uri="{FF2B5EF4-FFF2-40B4-BE49-F238E27FC236}">
                                <a16:creationId xmlns:a16="http://schemas.microsoft.com/office/drawing/2014/main" id="{42276F35-D6F0-6F0A-847C-0749779EB18A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4866500" y="7244442"/>
                            <a:ext cx="691242" cy="299358"/>
                          </a:xfrm>
                          <a:prstGeom prst="rect">
                            <a:avLst/>
                          </a:prstGeom>
                          <a:solidFill>
                            <a:srgbClr val="02392F"/>
                          </a:solidFill>
                          <a:ln w="9525" cmpd="sng">
                            <a:solidFill>
                              <a:schemeClr val="bg1"/>
                            </a:solidFill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pPr algn="ctr"/>
                            <a:r>
                              <a:rPr lang="ru-RU" sz="1400" b="1" u="none">
                                <a:solidFill>
                                  <a:srgbClr val="FF0000"/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89 ₽</a:t>
                            </a:r>
                          </a:p>
                        </xdr:txBody>
                      </xdr:sp>
                    </xdr:grpSp>
                  </xdr:grpSp>
                  <xdr:grpSp>
                    <xdr:nvGrpSpPr>
                      <xdr:cNvPr id="51" name="Группа 50">
                        <a:extLst>
                          <a:ext uri="{FF2B5EF4-FFF2-40B4-BE49-F238E27FC236}">
                            <a16:creationId xmlns:a16="http://schemas.microsoft.com/office/drawing/2014/main" id="{8FE80D0D-9EDF-79D3-D601-16BEA1D50414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7925382" y="3429000"/>
                        <a:ext cx="4900784" cy="3269100"/>
                        <a:chOff x="1622552" y="3184110"/>
                        <a:chExt cx="4900784" cy="3292892"/>
                      </a:xfrm>
                    </xdr:grpSpPr>
                    <xdr:sp macro="" textlink="">
                      <xdr:nvSpPr>
                        <xdr:cNvPr id="52" name="TextBox 51">
                          <a:extLst>
                            <a:ext uri="{FF2B5EF4-FFF2-40B4-BE49-F238E27FC236}">
                              <a16:creationId xmlns:a16="http://schemas.microsoft.com/office/drawing/2014/main" id="{6A931009-FC98-3A1A-E470-1B8022E8D405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1622552" y="5845630"/>
                          <a:ext cx="2393999" cy="391886"/>
                        </a:xfrm>
                        <a:prstGeom prst="rect">
                          <a:avLst/>
                        </a:prstGeom>
                        <a:solidFill>
                          <a:srgbClr val="02392F"/>
                        </a:solidFill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pPr algn="ctr"/>
                          <a:r>
                            <a:rPr lang="ru-RU" sz="1000" b="1">
                              <a:solidFill>
                                <a:schemeClr val="accent4">
                                  <a:lumMod val="40000"/>
                                  <a:lumOff val="60000"/>
                                </a:schemeClr>
                              </a:solidFill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Сирень гиацинтовая </a:t>
                          </a:r>
                          <a:r>
                            <a:rPr lang="en-US" sz="1000" b="1">
                              <a:solidFill>
                                <a:schemeClr val="accent4">
                                  <a:lumMod val="40000"/>
                                  <a:lumOff val="60000"/>
                                </a:schemeClr>
                              </a:solidFill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Olimpiada Kolesnikova</a:t>
                          </a:r>
                          <a:r>
                            <a:rPr lang="ru-RU" sz="1000" b="1">
                              <a:solidFill>
                                <a:schemeClr val="accent4">
                                  <a:lumMod val="40000"/>
                                  <a:lumOff val="60000"/>
                                </a:schemeClr>
                              </a:solidFill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 Р9</a:t>
                          </a:r>
                        </a:p>
                      </xdr:txBody>
                    </xdr:sp>
                    <xdr:sp macro="" textlink="">
                      <xdr:nvSpPr>
                        <xdr:cNvPr id="53" name="TextBox 52">
                          <a:hlinkClick xmlns:r="http://schemas.openxmlformats.org/officeDocument/2006/relationships" r:id="rId23"/>
                          <a:extLst>
                            <a:ext uri="{FF2B5EF4-FFF2-40B4-BE49-F238E27FC236}">
                              <a16:creationId xmlns:a16="http://schemas.microsoft.com/office/drawing/2014/main" id="{9E69AF28-B851-77B4-CAD4-6CFF58BDC15B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2296107" y="6248402"/>
                          <a:ext cx="1023257" cy="228600"/>
                        </a:xfrm>
                        <a:prstGeom prst="rect">
                          <a:avLst/>
                        </a:prstGeom>
                        <a:solidFill>
                          <a:srgbClr val="02392F"/>
                        </a:solidFill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pPr algn="ctr"/>
                          <a:r>
                            <a:rPr lang="ru-RU" sz="1000" b="1" u="sng">
                              <a:solidFill>
                                <a:schemeClr val="accent4">
                                  <a:lumMod val="40000"/>
                                  <a:lumOff val="60000"/>
                                </a:schemeClr>
                              </a:solidFill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заказать</a:t>
                          </a:r>
                        </a:p>
                      </xdr:txBody>
                    </xdr:sp>
                    <xdr:sp macro="" textlink="">
                      <xdr:nvSpPr>
                        <xdr:cNvPr id="54" name="TextBox 53">
                          <a:extLst>
                            <a:ext uri="{FF2B5EF4-FFF2-40B4-BE49-F238E27FC236}">
                              <a16:creationId xmlns:a16="http://schemas.microsoft.com/office/drawing/2014/main" id="{F6873352-8099-8855-3E8C-FADF71B111ED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3337059" y="3189513"/>
                          <a:ext cx="691241" cy="299358"/>
                        </a:xfrm>
                        <a:prstGeom prst="rect">
                          <a:avLst/>
                        </a:prstGeom>
                        <a:solidFill>
                          <a:srgbClr val="02392F"/>
                        </a:solidFill>
                        <a:ln w="9525" cmpd="sng">
                          <a:solidFill>
                            <a:schemeClr val="bg1"/>
                          </a:solidFill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pPr algn="ctr"/>
                          <a:r>
                            <a:rPr lang="ru-RU" sz="1300" b="1" u="none">
                              <a:solidFill>
                                <a:srgbClr val="FF0000"/>
                              </a:solidFill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177 ₽</a:t>
                          </a:r>
                        </a:p>
                      </xdr:txBody>
                    </xdr:sp>
                    <xdr:grpSp>
                      <xdr:nvGrpSpPr>
                        <xdr:cNvPr id="55" name="Группа 54">
                          <a:extLst>
                            <a:ext uri="{FF2B5EF4-FFF2-40B4-BE49-F238E27FC236}">
                              <a16:creationId xmlns:a16="http://schemas.microsoft.com/office/drawing/2014/main" id="{25E7BE92-173E-4FA2-B253-24DC8B36B0E4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4106709" y="3184110"/>
                          <a:ext cx="2416627" cy="3282006"/>
                          <a:chOff x="617836" y="7249925"/>
                          <a:chExt cx="2416627" cy="3282006"/>
                        </a:xfrm>
                      </xdr:grpSpPr>
                      <xdr:sp macro="" textlink="">
                        <xdr:nvSpPr>
                          <xdr:cNvPr id="56" name="TextBox 55">
                            <a:extLst>
                              <a:ext uri="{FF2B5EF4-FFF2-40B4-BE49-F238E27FC236}">
                                <a16:creationId xmlns:a16="http://schemas.microsoft.com/office/drawing/2014/main" id="{49E4CC2E-0C66-3DFB-1AB7-99588A0C3485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617836" y="9900559"/>
                            <a:ext cx="2393998" cy="391886"/>
                          </a:xfrm>
                          <a:prstGeom prst="rect">
                            <a:avLst/>
                          </a:prstGeom>
                          <a:solidFill>
                            <a:srgbClr val="02392F"/>
                          </a:solidFill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pPr algn="ctr"/>
                            <a:r>
                              <a:rPr lang="ru-RU" sz="1000" b="1">
                                <a:solidFill>
                                  <a:schemeClr val="accent4">
                                    <a:lumMod val="40000"/>
                                    <a:lumOff val="60000"/>
                                  </a:schemeClr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Гортензия метельчатая </a:t>
                            </a:r>
                            <a:r>
                              <a:rPr lang="en-US" sz="1000" b="1">
                                <a:solidFill>
                                  <a:schemeClr val="accent4">
                                    <a:lumMod val="40000"/>
                                    <a:lumOff val="60000"/>
                                  </a:schemeClr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Prim White Dolprim</a:t>
                            </a:r>
                            <a:r>
                              <a:rPr lang="ru-RU" sz="1000" b="1">
                                <a:solidFill>
                                  <a:schemeClr val="accent4">
                                    <a:lumMod val="40000"/>
                                    <a:lumOff val="60000"/>
                                  </a:schemeClr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 Р9</a:t>
                            </a:r>
                          </a:p>
                        </xdr:txBody>
                      </xdr:sp>
                      <xdr:sp macro="" textlink="">
                        <xdr:nvSpPr>
                          <xdr:cNvPr id="57" name="TextBox 56">
                            <a:hlinkClick xmlns:r="http://schemas.openxmlformats.org/officeDocument/2006/relationships" r:id="rId24"/>
                            <a:extLst>
                              <a:ext uri="{FF2B5EF4-FFF2-40B4-BE49-F238E27FC236}">
                                <a16:creationId xmlns:a16="http://schemas.microsoft.com/office/drawing/2014/main" id="{237B3B79-70B2-03C5-6C43-628CB92FC9F6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298190" y="10303331"/>
                            <a:ext cx="1023257" cy="228600"/>
                          </a:xfrm>
                          <a:prstGeom prst="rect">
                            <a:avLst/>
                          </a:prstGeom>
                          <a:solidFill>
                            <a:srgbClr val="02392F"/>
                          </a:solidFill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pPr algn="ctr"/>
                            <a:r>
                              <a:rPr lang="ru-RU" sz="1000" b="1" u="sng">
                                <a:solidFill>
                                  <a:schemeClr val="accent4">
                                    <a:lumMod val="40000"/>
                                    <a:lumOff val="60000"/>
                                  </a:schemeClr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заказать</a:t>
                            </a:r>
                          </a:p>
                        </xdr:txBody>
                      </xdr:sp>
                      <xdr:sp macro="" textlink="">
                        <xdr:nvSpPr>
                          <xdr:cNvPr id="58" name="TextBox 57">
                            <a:extLst>
                              <a:ext uri="{FF2B5EF4-FFF2-40B4-BE49-F238E27FC236}">
                                <a16:creationId xmlns:a16="http://schemas.microsoft.com/office/drawing/2014/main" id="{CB7E47B7-F3CA-F7E3-2DCA-CCB58677E04B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2343220" y="7249925"/>
                            <a:ext cx="691243" cy="299358"/>
                          </a:xfrm>
                          <a:prstGeom prst="rect">
                            <a:avLst/>
                          </a:prstGeom>
                          <a:solidFill>
                            <a:srgbClr val="02392F"/>
                          </a:solidFill>
                          <a:ln w="9525" cmpd="sng">
                            <a:solidFill>
                              <a:schemeClr val="bg1"/>
                            </a:solidFill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pPr algn="ctr"/>
                            <a:r>
                              <a:rPr lang="ru-RU" sz="1300" b="1" u="none">
                                <a:solidFill>
                                  <a:srgbClr val="FF0000"/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205 ₽</a:t>
                            </a:r>
                          </a:p>
                        </xdr:txBody>
                      </xdr:sp>
                    </xdr:grpSp>
                  </xdr:grpSp>
                </xdr:grpSp>
                <xdr:sp macro="" textlink="">
                  <xdr:nvSpPr>
                    <xdr:cNvPr id="49" name="TextBox 48">
                      <a:extLst>
                        <a:ext uri="{FF2B5EF4-FFF2-40B4-BE49-F238E27FC236}">
                          <a16:creationId xmlns:a16="http://schemas.microsoft.com/office/drawing/2014/main" id="{32B52EBC-9CB3-28DD-C32A-499159872F44}"/>
                        </a:ext>
                      </a:extLst>
                    </xdr:cNvPr>
                    <xdr:cNvSpPr txBox="1"/>
                  </xdr:nvSpPr>
                  <xdr:spPr>
                    <a:xfrm>
                      <a:off x="446312" y="3456214"/>
                      <a:ext cx="14886109" cy="310245"/>
                    </a:xfrm>
                    <a:prstGeom prst="rect">
                      <a:avLst/>
                    </a:prstGeom>
                    <a:solidFill>
                      <a:srgbClr val="02392F"/>
                    </a:solidFill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pPr algn="ctr"/>
                      <a:r>
                        <a:rPr lang="ru-RU" sz="1600" b="1">
                          <a:solidFill>
                            <a:schemeClr val="accent4">
                              <a:lumMod val="40000"/>
                              <a:lumOff val="60000"/>
                            </a:schemeClr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rPr>
                        <a:t>Не пропустите по акции:</a:t>
                      </a:r>
                    </a:p>
                  </xdr:txBody>
                </xdr:sp>
              </xdr:grpSp>
              <xdr:sp macro="" textlink="">
                <xdr:nvSpPr>
                  <xdr:cNvPr id="45" name="TextBox 44">
                    <a:extLst>
                      <a:ext uri="{FF2B5EF4-FFF2-40B4-BE49-F238E27FC236}">
                        <a16:creationId xmlns:a16="http://schemas.microsoft.com/office/drawing/2014/main" id="{D8D794DE-6E4E-9FEE-79CB-F524D4ADC2B9}"/>
                      </a:ext>
                    </a:extLst>
                  </xdr:cNvPr>
                  <xdr:cNvSpPr txBox="1"/>
                </xdr:nvSpPr>
                <xdr:spPr>
                  <a:xfrm>
                    <a:off x="11299371" y="6446926"/>
                    <a:ext cx="2084151" cy="389055"/>
                  </a:xfrm>
                  <a:prstGeom prst="rect">
                    <a:avLst/>
                  </a:prstGeom>
                  <a:solidFill>
                    <a:srgbClr val="02392F"/>
                  </a:solidFill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pPr algn="ctr"/>
                    <a:r>
                      <a:rPr lang="ru-RU" sz="1000" b="1">
                        <a:solidFill>
                          <a:schemeClr val="accent4">
                            <a:lumMod val="40000"/>
                            <a:lumOff val="60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Гортензия метельчатая </a:t>
                    </a:r>
                    <a:r>
                      <a:rPr lang="en-US" sz="1000" b="1">
                        <a:solidFill>
                          <a:schemeClr val="accent4">
                            <a:lumMod val="40000"/>
                            <a:lumOff val="60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Grandiflora </a:t>
                    </a:r>
                    <a:r>
                      <a:rPr lang="ru-RU" sz="1000" b="1">
                        <a:solidFill>
                          <a:schemeClr val="accent4">
                            <a:lumMod val="40000"/>
                            <a:lumOff val="60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Р8</a:t>
                    </a:r>
                  </a:p>
                </xdr:txBody>
              </xdr:sp>
              <xdr:sp macro="" textlink="">
                <xdr:nvSpPr>
                  <xdr:cNvPr id="46" name="TextBox 45">
                    <a:hlinkClick xmlns:r="http://schemas.openxmlformats.org/officeDocument/2006/relationships" r:id="rId25"/>
                    <a:extLst>
                      <a:ext uri="{FF2B5EF4-FFF2-40B4-BE49-F238E27FC236}">
                        <a16:creationId xmlns:a16="http://schemas.microsoft.com/office/drawing/2014/main" id="{5E48A54E-D72E-403A-CDF1-45C1296CB64C}"/>
                      </a:ext>
                    </a:extLst>
                  </xdr:cNvPr>
                  <xdr:cNvSpPr txBox="1"/>
                </xdr:nvSpPr>
                <xdr:spPr>
                  <a:xfrm>
                    <a:off x="11891669" y="6846788"/>
                    <a:ext cx="890820" cy="226948"/>
                  </a:xfrm>
                  <a:prstGeom prst="rect">
                    <a:avLst/>
                  </a:prstGeom>
                  <a:solidFill>
                    <a:srgbClr val="02392F"/>
                  </a:solidFill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pPr algn="ctr"/>
                    <a:r>
                      <a:rPr lang="ru-RU" sz="1000" b="1" u="sng">
                        <a:solidFill>
                          <a:schemeClr val="accent4">
                            <a:lumMod val="40000"/>
                            <a:lumOff val="60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заказать</a:t>
                    </a:r>
                  </a:p>
                </xdr:txBody>
              </xdr:sp>
              <xdr:sp macro="" textlink="">
                <xdr:nvSpPr>
                  <xdr:cNvPr id="47" name="TextBox 46">
                    <a:extLst>
                      <a:ext uri="{FF2B5EF4-FFF2-40B4-BE49-F238E27FC236}">
                        <a16:creationId xmlns:a16="http://schemas.microsoft.com/office/drawing/2014/main" id="{4764A494-E9F7-6B38-83F8-58F6BF873982}"/>
                      </a:ext>
                    </a:extLst>
                  </xdr:cNvPr>
                  <xdr:cNvSpPr txBox="1"/>
                </xdr:nvSpPr>
                <xdr:spPr>
                  <a:xfrm>
                    <a:off x="12801447" y="3815443"/>
                    <a:ext cx="601776" cy="297195"/>
                  </a:xfrm>
                  <a:prstGeom prst="rect">
                    <a:avLst/>
                  </a:prstGeom>
                  <a:solidFill>
                    <a:srgbClr val="02392F"/>
                  </a:solidFill>
                  <a:ln w="9525" cmpd="sng">
                    <a:solidFill>
                      <a:schemeClr val="bg1"/>
                    </a:solidFill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pPr algn="ctr"/>
                    <a:r>
                      <a:rPr lang="ru-RU" sz="1300" b="1" u="none">
                        <a:solidFill>
                          <a:srgbClr val="FF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141 ₽</a:t>
                    </a:r>
                  </a:p>
                </xdr:txBody>
              </xdr:sp>
            </xdr:grpSp>
            <xdr:grpSp>
              <xdr:nvGrpSpPr>
                <xdr:cNvPr id="18" name="Группа 17">
                  <a:extLst>
                    <a:ext uri="{FF2B5EF4-FFF2-40B4-BE49-F238E27FC236}">
                      <a16:creationId xmlns:a16="http://schemas.microsoft.com/office/drawing/2014/main" id="{791E0831-B2AB-ED34-7359-3D85F99DBE2F}"/>
                    </a:ext>
                  </a:extLst>
                </xdr:cNvPr>
                <xdr:cNvGrpSpPr/>
              </xdr:nvGrpSpPr>
              <xdr:grpSpPr>
                <a:xfrm>
                  <a:off x="451757" y="7549243"/>
                  <a:ext cx="12959443" cy="3655542"/>
                  <a:chOff x="446313" y="3456214"/>
                  <a:chExt cx="12959443" cy="3655542"/>
                </a:xfrm>
              </xdr:grpSpPr>
              <xdr:grpSp>
                <xdr:nvGrpSpPr>
                  <xdr:cNvPr id="19" name="Группа 18">
                    <a:extLst>
                      <a:ext uri="{FF2B5EF4-FFF2-40B4-BE49-F238E27FC236}">
                        <a16:creationId xmlns:a16="http://schemas.microsoft.com/office/drawing/2014/main" id="{AFE2B149-6CB8-2BC2-1437-2FF82C6A0602}"/>
                      </a:ext>
                    </a:extLst>
                  </xdr:cNvPr>
                  <xdr:cNvGrpSpPr/>
                </xdr:nvGrpSpPr>
                <xdr:grpSpPr>
                  <a:xfrm>
                    <a:off x="446313" y="3456214"/>
                    <a:ext cx="12959443" cy="3655542"/>
                    <a:chOff x="446312" y="3456214"/>
                    <a:chExt cx="14886109" cy="3655542"/>
                  </a:xfrm>
                </xdr:grpSpPr>
                <xdr:grpSp>
                  <xdr:nvGrpSpPr>
                    <xdr:cNvPr id="23" name="Группа 22">
                      <a:extLst>
                        <a:ext uri="{FF2B5EF4-FFF2-40B4-BE49-F238E27FC236}">
                          <a16:creationId xmlns:a16="http://schemas.microsoft.com/office/drawing/2014/main" id="{4DEDA6BA-46B2-D2E8-1024-36DBB43FFECD}"/>
                        </a:ext>
                      </a:extLst>
                    </xdr:cNvPr>
                    <xdr:cNvGrpSpPr/>
                  </xdr:nvGrpSpPr>
                  <xdr:grpSpPr>
                    <a:xfrm>
                      <a:off x="451757" y="3820885"/>
                      <a:ext cx="12374409" cy="3290871"/>
                      <a:chOff x="451757" y="3429000"/>
                      <a:chExt cx="12374409" cy="3290871"/>
                    </a:xfrm>
                  </xdr:grpSpPr>
                  <xdr:grpSp>
                    <xdr:nvGrpSpPr>
                      <xdr:cNvPr id="25" name="Группа 24">
                        <a:extLst>
                          <a:ext uri="{FF2B5EF4-FFF2-40B4-BE49-F238E27FC236}">
                            <a16:creationId xmlns:a16="http://schemas.microsoft.com/office/drawing/2014/main" id="{BB450057-865B-36B4-A441-48662F52D6F4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451757" y="3445328"/>
                        <a:ext cx="7386545" cy="3274543"/>
                        <a:chOff x="1660070" y="3178627"/>
                        <a:chExt cx="7386545" cy="3298375"/>
                      </a:xfrm>
                    </xdr:grpSpPr>
                    <xdr:sp macro="" textlink="">
                      <xdr:nvSpPr>
                        <xdr:cNvPr id="34" name="TextBox 33">
                          <a:extLst>
                            <a:ext uri="{FF2B5EF4-FFF2-40B4-BE49-F238E27FC236}">
                              <a16:creationId xmlns:a16="http://schemas.microsoft.com/office/drawing/2014/main" id="{ECFFF8D0-C10A-1BE3-468E-407AA49A4984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1660070" y="5845630"/>
                          <a:ext cx="2394000" cy="391886"/>
                        </a:xfrm>
                        <a:prstGeom prst="rect">
                          <a:avLst/>
                        </a:prstGeom>
                        <a:solidFill>
                          <a:srgbClr val="02392F"/>
                        </a:solidFill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pPr algn="ctr"/>
                          <a:r>
                            <a:rPr lang="ru-RU" sz="1000" b="1">
                              <a:solidFill>
                                <a:schemeClr val="accent4">
                                  <a:lumMod val="40000"/>
                                  <a:lumOff val="60000"/>
                                </a:schemeClr>
                              </a:solidFill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Барбарис тунберга </a:t>
                          </a:r>
                          <a:r>
                            <a:rPr lang="en-US" sz="1000" b="1">
                              <a:solidFill>
                                <a:schemeClr val="accent4">
                                  <a:lumMod val="40000"/>
                                  <a:lumOff val="60000"/>
                                </a:schemeClr>
                              </a:solidFill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Maria</a:t>
                          </a:r>
                          <a:r>
                            <a:rPr lang="ru-RU" sz="1000" b="1">
                              <a:solidFill>
                                <a:schemeClr val="accent4">
                                  <a:lumMod val="40000"/>
                                  <a:lumOff val="60000"/>
                                </a:schemeClr>
                              </a:solidFill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 </a:t>
                          </a:r>
                        </a:p>
                        <a:p>
                          <a:pPr algn="ctr"/>
                          <a:r>
                            <a:rPr lang="ru-RU" sz="1000" b="1" baseline="0">
                              <a:solidFill>
                                <a:schemeClr val="accent4">
                                  <a:lumMod val="40000"/>
                                  <a:lumOff val="60000"/>
                                </a:schemeClr>
                              </a:solidFill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Р9</a:t>
                          </a:r>
                          <a:endParaRPr lang="ru-RU" sz="1000" b="1">
                            <a:solidFill>
                              <a:schemeClr val="accent4">
                                <a:lumMod val="40000"/>
                                <a:lumOff val="60000"/>
                              </a:schemeClr>
                            </a:solidFill>
                            <a:latin typeface="Arial" panose="020B0604020202020204" pitchFamily="34" charset="0"/>
                            <a:cs typeface="Arial" panose="020B0604020202020204" pitchFamily="34" charset="0"/>
                          </a:endParaRPr>
                        </a:p>
                      </xdr:txBody>
                    </xdr:sp>
                    <xdr:sp macro="" textlink="">
                      <xdr:nvSpPr>
                        <xdr:cNvPr id="35" name="TextBox 34">
                          <a:hlinkClick xmlns:r="http://schemas.openxmlformats.org/officeDocument/2006/relationships" r:id="rId26"/>
                          <a:extLst>
                            <a:ext uri="{FF2B5EF4-FFF2-40B4-BE49-F238E27FC236}">
                              <a16:creationId xmlns:a16="http://schemas.microsoft.com/office/drawing/2014/main" id="{C883B332-4204-E25E-D3A1-A6F4B560125F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2333620" y="6248402"/>
                          <a:ext cx="1023257" cy="228600"/>
                        </a:xfrm>
                        <a:prstGeom prst="rect">
                          <a:avLst/>
                        </a:prstGeom>
                        <a:solidFill>
                          <a:srgbClr val="02392F"/>
                        </a:solidFill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pPr algn="ctr"/>
                          <a:r>
                            <a:rPr lang="ru-RU" sz="1000" b="1" u="sng">
                              <a:solidFill>
                                <a:schemeClr val="accent4">
                                  <a:lumMod val="40000"/>
                                  <a:lumOff val="60000"/>
                                </a:schemeClr>
                              </a:solidFill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заказать</a:t>
                          </a:r>
                        </a:p>
                      </xdr:txBody>
                    </xdr:sp>
                    <xdr:sp macro="" textlink="">
                      <xdr:nvSpPr>
                        <xdr:cNvPr id="36" name="TextBox 35">
                          <a:extLst>
                            <a:ext uri="{FF2B5EF4-FFF2-40B4-BE49-F238E27FC236}">
                              <a16:creationId xmlns:a16="http://schemas.microsoft.com/office/drawing/2014/main" id="{8FBAA0C7-5F52-4011-073C-3C6F6B463A7A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3374571" y="3189513"/>
                          <a:ext cx="691242" cy="299358"/>
                        </a:xfrm>
                        <a:prstGeom prst="rect">
                          <a:avLst/>
                        </a:prstGeom>
                        <a:solidFill>
                          <a:srgbClr val="02392F"/>
                        </a:solidFill>
                        <a:ln w="9525" cmpd="sng">
                          <a:solidFill>
                            <a:schemeClr val="bg1"/>
                          </a:solidFill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pPr algn="ctr"/>
                          <a:r>
                            <a:rPr lang="ru-RU" sz="1300" b="1" u="none">
                              <a:solidFill>
                                <a:srgbClr val="FF0000"/>
                              </a:solidFill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284 ₽</a:t>
                          </a:r>
                        </a:p>
                      </xdr:txBody>
                    </xdr:sp>
                    <xdr:grpSp>
                      <xdr:nvGrpSpPr>
                        <xdr:cNvPr id="37" name="Группа 36">
                          <a:extLst>
                            <a:ext uri="{FF2B5EF4-FFF2-40B4-BE49-F238E27FC236}">
                              <a16:creationId xmlns:a16="http://schemas.microsoft.com/office/drawing/2014/main" id="{9C67B63A-C569-1FCD-B41B-290D790BE06F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4137969" y="3178627"/>
                          <a:ext cx="4908646" cy="3287489"/>
                          <a:chOff x="649096" y="7244442"/>
                          <a:chExt cx="4908646" cy="3287489"/>
                        </a:xfrm>
                      </xdr:grpSpPr>
                      <xdr:sp macro="" textlink="">
                        <xdr:nvSpPr>
                          <xdr:cNvPr id="38" name="TextBox 37">
                            <a:extLst>
                              <a:ext uri="{FF2B5EF4-FFF2-40B4-BE49-F238E27FC236}">
                                <a16:creationId xmlns:a16="http://schemas.microsoft.com/office/drawing/2014/main" id="{D80C7895-A816-8B59-0F2E-D7EA0267A117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649096" y="9900559"/>
                            <a:ext cx="2393999" cy="391886"/>
                          </a:xfrm>
                          <a:prstGeom prst="rect">
                            <a:avLst/>
                          </a:prstGeom>
                          <a:solidFill>
                            <a:srgbClr val="02392F"/>
                          </a:solidFill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pPr algn="ctr"/>
                            <a:r>
                              <a:rPr lang="ru-RU" sz="1000" b="1">
                                <a:solidFill>
                                  <a:schemeClr val="accent4">
                                    <a:lumMod val="40000"/>
                                    <a:lumOff val="60000"/>
                                  </a:schemeClr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Гортензия метельчатая </a:t>
                            </a:r>
                            <a:r>
                              <a:rPr lang="en-US" sz="1000" b="1">
                                <a:solidFill>
                                  <a:schemeClr val="accent4">
                                    <a:lumMod val="40000"/>
                                    <a:lumOff val="60000"/>
                                  </a:schemeClr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Graffiti</a:t>
                            </a:r>
                            <a:r>
                              <a:rPr lang="ru-RU" sz="1000" b="1">
                                <a:solidFill>
                                  <a:schemeClr val="accent4">
                                    <a:lumMod val="40000"/>
                                    <a:lumOff val="60000"/>
                                  </a:schemeClr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 Р9</a:t>
                            </a:r>
                          </a:p>
                        </xdr:txBody>
                      </xdr:sp>
                      <xdr:sp macro="" textlink="">
                        <xdr:nvSpPr>
                          <xdr:cNvPr id="39" name="TextBox 38">
                            <a:extLst>
                              <a:ext uri="{FF2B5EF4-FFF2-40B4-BE49-F238E27FC236}">
                                <a16:creationId xmlns:a16="http://schemas.microsoft.com/office/drawing/2014/main" id="{EDD23B2F-69AB-FBD0-D774-AD9B29C8F95D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3152000" y="9900559"/>
                            <a:ext cx="2394000" cy="391886"/>
                          </a:xfrm>
                          <a:prstGeom prst="rect">
                            <a:avLst/>
                          </a:prstGeom>
                          <a:solidFill>
                            <a:srgbClr val="02392F"/>
                          </a:solidFill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pPr algn="ctr"/>
                            <a:r>
                              <a:rPr lang="ru-RU" sz="1000" b="1">
                                <a:solidFill>
                                  <a:schemeClr val="accent4">
                                    <a:lumMod val="40000"/>
                                    <a:lumOff val="60000"/>
                                  </a:schemeClr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Гортензия метельчатая </a:t>
                            </a:r>
                            <a:r>
                              <a:rPr lang="en-US" sz="1000" b="1">
                                <a:solidFill>
                                  <a:schemeClr val="accent4">
                                    <a:lumMod val="40000"/>
                                    <a:lumOff val="60000"/>
                                  </a:schemeClr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Skyfall</a:t>
                            </a:r>
                            <a:r>
                              <a:rPr lang="ru-RU" sz="1000" b="1">
                                <a:solidFill>
                                  <a:schemeClr val="accent4">
                                    <a:lumMod val="40000"/>
                                    <a:lumOff val="60000"/>
                                  </a:schemeClr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 Р9</a:t>
                            </a:r>
                          </a:p>
                        </xdr:txBody>
                      </xdr:sp>
                      <xdr:sp macro="" textlink="">
                        <xdr:nvSpPr>
                          <xdr:cNvPr id="40" name="TextBox 39">
                            <a:hlinkClick xmlns:r="http://schemas.openxmlformats.org/officeDocument/2006/relationships" r:id="rId27"/>
                            <a:extLst>
                              <a:ext uri="{FF2B5EF4-FFF2-40B4-BE49-F238E27FC236}">
                                <a16:creationId xmlns:a16="http://schemas.microsoft.com/office/drawing/2014/main" id="{23FD7DA5-5D86-2310-C7B0-DA60141EA4AD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329450" y="10303331"/>
                            <a:ext cx="1023257" cy="228600"/>
                          </a:xfrm>
                          <a:prstGeom prst="rect">
                            <a:avLst/>
                          </a:prstGeom>
                          <a:solidFill>
                            <a:srgbClr val="02392F"/>
                          </a:solidFill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pPr algn="ctr"/>
                            <a:r>
                              <a:rPr lang="ru-RU" sz="1000" b="1" u="sng">
                                <a:solidFill>
                                  <a:schemeClr val="accent4">
                                    <a:lumMod val="40000"/>
                                    <a:lumOff val="60000"/>
                                  </a:schemeClr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заказать</a:t>
                            </a:r>
                          </a:p>
                        </xdr:txBody>
                      </xdr:sp>
                      <xdr:sp macro="" textlink="">
                        <xdr:nvSpPr>
                          <xdr:cNvPr id="41" name="TextBox 40">
                            <a:hlinkClick xmlns:r="http://schemas.openxmlformats.org/officeDocument/2006/relationships" r:id="rId28"/>
                            <a:extLst>
                              <a:ext uri="{FF2B5EF4-FFF2-40B4-BE49-F238E27FC236}">
                                <a16:creationId xmlns:a16="http://schemas.microsoft.com/office/drawing/2014/main" id="{EB981A10-0DDC-E4AE-05F6-3D4450FEDDA7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3825549" y="10303331"/>
                            <a:ext cx="1023257" cy="228600"/>
                          </a:xfrm>
                          <a:prstGeom prst="rect">
                            <a:avLst/>
                          </a:prstGeom>
                          <a:solidFill>
                            <a:srgbClr val="02392F"/>
                          </a:solidFill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pPr algn="ctr"/>
                            <a:r>
                              <a:rPr lang="ru-RU" sz="1000" b="1" u="sng">
                                <a:solidFill>
                                  <a:schemeClr val="accent4">
                                    <a:lumMod val="40000"/>
                                    <a:lumOff val="60000"/>
                                  </a:schemeClr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заказать</a:t>
                            </a:r>
                          </a:p>
                        </xdr:txBody>
                      </xdr:sp>
                      <xdr:sp macro="" textlink="">
                        <xdr:nvSpPr>
                          <xdr:cNvPr id="42" name="TextBox 41">
                            <a:extLst>
                              <a:ext uri="{FF2B5EF4-FFF2-40B4-BE49-F238E27FC236}">
                                <a16:creationId xmlns:a16="http://schemas.microsoft.com/office/drawing/2014/main" id="{91E78C75-87D9-11F8-F872-67B41F9A3C63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2374484" y="7244442"/>
                            <a:ext cx="691243" cy="299358"/>
                          </a:xfrm>
                          <a:prstGeom prst="rect">
                            <a:avLst/>
                          </a:prstGeom>
                          <a:solidFill>
                            <a:srgbClr val="02392F"/>
                          </a:solidFill>
                          <a:ln w="9525" cmpd="sng">
                            <a:solidFill>
                              <a:schemeClr val="bg1"/>
                            </a:solidFill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pPr algn="ctr"/>
                            <a:r>
                              <a:rPr lang="ru-RU" sz="1300" b="1" u="none">
                                <a:solidFill>
                                  <a:srgbClr val="FF0000"/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379 ₽</a:t>
                            </a:r>
                          </a:p>
                        </xdr:txBody>
                      </xdr:sp>
                      <xdr:sp macro="" textlink="">
                        <xdr:nvSpPr>
                          <xdr:cNvPr id="43" name="TextBox 42">
                            <a:extLst>
                              <a:ext uri="{FF2B5EF4-FFF2-40B4-BE49-F238E27FC236}">
                                <a16:creationId xmlns:a16="http://schemas.microsoft.com/office/drawing/2014/main" id="{8AD72351-8C77-1F1D-9CC9-B27FE2BD813F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4866500" y="7244442"/>
                            <a:ext cx="691242" cy="299358"/>
                          </a:xfrm>
                          <a:prstGeom prst="rect">
                            <a:avLst/>
                          </a:prstGeom>
                          <a:solidFill>
                            <a:srgbClr val="02392F"/>
                          </a:solidFill>
                          <a:ln w="9525" cmpd="sng">
                            <a:solidFill>
                              <a:schemeClr val="bg1"/>
                            </a:solidFill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pPr algn="ctr"/>
                            <a:r>
                              <a:rPr lang="ru-RU" sz="1300" b="1" u="none">
                                <a:solidFill>
                                  <a:srgbClr val="FF0000"/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362 ₽</a:t>
                            </a:r>
                          </a:p>
                        </xdr:txBody>
                      </xdr:sp>
                    </xdr:grpSp>
                  </xdr:grpSp>
                  <xdr:grpSp>
                    <xdr:nvGrpSpPr>
                      <xdr:cNvPr id="26" name="Группа 25">
                        <a:extLst>
                          <a:ext uri="{FF2B5EF4-FFF2-40B4-BE49-F238E27FC236}">
                            <a16:creationId xmlns:a16="http://schemas.microsoft.com/office/drawing/2014/main" id="{8A6C7779-6916-9D14-EF9B-395EC4A7EB4F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7925382" y="3429000"/>
                        <a:ext cx="4900784" cy="3269100"/>
                        <a:chOff x="1622552" y="3184110"/>
                        <a:chExt cx="4900784" cy="3292892"/>
                      </a:xfrm>
                    </xdr:grpSpPr>
                    <xdr:sp macro="" textlink="">
                      <xdr:nvSpPr>
                        <xdr:cNvPr id="27" name="TextBox 26">
                          <a:extLst>
                            <a:ext uri="{FF2B5EF4-FFF2-40B4-BE49-F238E27FC236}">
                              <a16:creationId xmlns:a16="http://schemas.microsoft.com/office/drawing/2014/main" id="{0E5B8249-2BA6-2518-DDB3-E9595B068816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1622552" y="5845630"/>
                          <a:ext cx="2393999" cy="391886"/>
                        </a:xfrm>
                        <a:prstGeom prst="rect">
                          <a:avLst/>
                        </a:prstGeom>
                        <a:solidFill>
                          <a:srgbClr val="02392F"/>
                        </a:solidFill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pPr algn="ctr"/>
                          <a:r>
                            <a:rPr lang="ru-RU" sz="1000" b="1">
                              <a:solidFill>
                                <a:schemeClr val="accent4">
                                  <a:lumMod val="40000"/>
                                  <a:lumOff val="60000"/>
                                </a:schemeClr>
                              </a:solidFill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Можжевельник скальный </a:t>
                          </a:r>
                          <a:r>
                            <a:rPr lang="en-US" sz="1000" b="1">
                              <a:solidFill>
                                <a:schemeClr val="accent4">
                                  <a:lumMod val="40000"/>
                                  <a:lumOff val="60000"/>
                                </a:schemeClr>
                              </a:solidFill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Blue Arrow</a:t>
                          </a:r>
                          <a:r>
                            <a:rPr lang="ru-RU" sz="1000" b="1">
                              <a:solidFill>
                                <a:schemeClr val="accent4">
                                  <a:lumMod val="40000"/>
                                  <a:lumOff val="60000"/>
                                </a:schemeClr>
                              </a:solidFill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 Р9</a:t>
                          </a:r>
                        </a:p>
                      </xdr:txBody>
                    </xdr:sp>
                    <xdr:sp macro="" textlink="">
                      <xdr:nvSpPr>
                        <xdr:cNvPr id="28" name="TextBox 27">
                          <a:hlinkClick xmlns:r="http://schemas.openxmlformats.org/officeDocument/2006/relationships" r:id="rId29"/>
                          <a:extLst>
                            <a:ext uri="{FF2B5EF4-FFF2-40B4-BE49-F238E27FC236}">
                              <a16:creationId xmlns:a16="http://schemas.microsoft.com/office/drawing/2014/main" id="{B4DCCE0A-C284-3DE9-A438-71B6D639E4F3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2296107" y="6248402"/>
                          <a:ext cx="1023257" cy="228600"/>
                        </a:xfrm>
                        <a:prstGeom prst="rect">
                          <a:avLst/>
                        </a:prstGeom>
                        <a:solidFill>
                          <a:srgbClr val="02392F"/>
                        </a:solidFill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pPr algn="ctr"/>
                          <a:r>
                            <a:rPr lang="ru-RU" sz="1000" b="1" u="sng">
                              <a:solidFill>
                                <a:schemeClr val="accent4">
                                  <a:lumMod val="40000"/>
                                  <a:lumOff val="60000"/>
                                </a:schemeClr>
                              </a:solidFill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заказать</a:t>
                          </a:r>
                        </a:p>
                      </xdr:txBody>
                    </xdr:sp>
                    <xdr:sp macro="" textlink="">
                      <xdr:nvSpPr>
                        <xdr:cNvPr id="29" name="TextBox 28">
                          <a:extLst>
                            <a:ext uri="{FF2B5EF4-FFF2-40B4-BE49-F238E27FC236}">
                              <a16:creationId xmlns:a16="http://schemas.microsoft.com/office/drawing/2014/main" id="{4284750E-4CDE-AB04-B143-8821B067846B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3337059" y="3189513"/>
                          <a:ext cx="691241" cy="299358"/>
                        </a:xfrm>
                        <a:prstGeom prst="rect">
                          <a:avLst/>
                        </a:prstGeom>
                        <a:solidFill>
                          <a:srgbClr val="02392F"/>
                        </a:solidFill>
                        <a:ln w="9525" cmpd="sng">
                          <a:solidFill>
                            <a:schemeClr val="bg1"/>
                          </a:solidFill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pPr algn="ctr"/>
                          <a:r>
                            <a:rPr lang="ru-RU" sz="1300" b="1" u="none">
                              <a:solidFill>
                                <a:srgbClr val="FF0000"/>
                              </a:solidFill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194 ₽</a:t>
                          </a:r>
                        </a:p>
                      </xdr:txBody>
                    </xdr:sp>
                    <xdr:grpSp>
                      <xdr:nvGrpSpPr>
                        <xdr:cNvPr id="30" name="Группа 29">
                          <a:extLst>
                            <a:ext uri="{FF2B5EF4-FFF2-40B4-BE49-F238E27FC236}">
                              <a16:creationId xmlns:a16="http://schemas.microsoft.com/office/drawing/2014/main" id="{8B87E71B-D04F-12C5-54B0-758F931D1B7D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4106709" y="3184110"/>
                          <a:ext cx="2416627" cy="3282006"/>
                          <a:chOff x="617836" y="7249925"/>
                          <a:chExt cx="2416627" cy="3282006"/>
                        </a:xfrm>
                      </xdr:grpSpPr>
                      <xdr:sp macro="" textlink="">
                        <xdr:nvSpPr>
                          <xdr:cNvPr id="31" name="TextBox 30">
                            <a:extLst>
                              <a:ext uri="{FF2B5EF4-FFF2-40B4-BE49-F238E27FC236}">
                                <a16:creationId xmlns:a16="http://schemas.microsoft.com/office/drawing/2014/main" id="{4D6179D7-A721-C244-828B-90730762CF09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617836" y="9900559"/>
                            <a:ext cx="2393998" cy="391886"/>
                          </a:xfrm>
                          <a:prstGeom prst="rect">
                            <a:avLst/>
                          </a:prstGeom>
                          <a:solidFill>
                            <a:srgbClr val="02392F"/>
                          </a:solidFill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pPr algn="ctr"/>
                            <a:r>
                              <a:rPr lang="ru-RU" sz="1000" b="1">
                                <a:solidFill>
                                  <a:schemeClr val="accent4">
                                    <a:lumMod val="40000"/>
                                    <a:lumOff val="60000"/>
                                  </a:schemeClr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Туя</a:t>
                            </a:r>
                            <a:r>
                              <a:rPr lang="ru-RU" sz="1000" b="1" baseline="0">
                                <a:solidFill>
                                  <a:schemeClr val="accent4">
                                    <a:lumMod val="40000"/>
                                    <a:lumOff val="60000"/>
                                  </a:schemeClr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 западная </a:t>
                            </a:r>
                            <a:r>
                              <a:rPr lang="en-US" sz="1000" b="1" baseline="0">
                                <a:solidFill>
                                  <a:schemeClr val="accent4">
                                    <a:lumMod val="40000"/>
                                    <a:lumOff val="60000"/>
                                  </a:schemeClr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Brabant</a:t>
                            </a:r>
                            <a:r>
                              <a:rPr lang="ru-RU" sz="1000" b="1" baseline="0">
                                <a:solidFill>
                                  <a:schemeClr val="accent4">
                                    <a:lumMod val="40000"/>
                                    <a:lumOff val="60000"/>
                                  </a:schemeClr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 </a:t>
                            </a:r>
                          </a:p>
                          <a:p>
                            <a:pPr algn="ctr"/>
                            <a:r>
                              <a:rPr lang="ru-RU" sz="1000" b="1">
                                <a:solidFill>
                                  <a:schemeClr val="accent4">
                                    <a:lumMod val="40000"/>
                                    <a:lumOff val="60000"/>
                                  </a:schemeClr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Р9</a:t>
                            </a:r>
                          </a:p>
                        </xdr:txBody>
                      </xdr:sp>
                      <xdr:sp macro="" textlink="">
                        <xdr:nvSpPr>
                          <xdr:cNvPr id="32" name="TextBox 31">
                            <a:hlinkClick xmlns:r="http://schemas.openxmlformats.org/officeDocument/2006/relationships" r:id="rId30"/>
                            <a:extLst>
                              <a:ext uri="{FF2B5EF4-FFF2-40B4-BE49-F238E27FC236}">
                                <a16:creationId xmlns:a16="http://schemas.microsoft.com/office/drawing/2014/main" id="{FF0D0E31-5803-0D43-29D6-07BC625AF5C4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298190" y="10303331"/>
                            <a:ext cx="1023257" cy="228600"/>
                          </a:xfrm>
                          <a:prstGeom prst="rect">
                            <a:avLst/>
                          </a:prstGeom>
                          <a:solidFill>
                            <a:srgbClr val="02392F"/>
                          </a:solidFill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pPr algn="ctr"/>
                            <a:r>
                              <a:rPr lang="ru-RU" sz="1000" b="1" u="sng">
                                <a:solidFill>
                                  <a:schemeClr val="accent4">
                                    <a:lumMod val="40000"/>
                                    <a:lumOff val="60000"/>
                                  </a:schemeClr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заказать</a:t>
                            </a:r>
                          </a:p>
                        </xdr:txBody>
                      </xdr:sp>
                      <xdr:sp macro="" textlink="">
                        <xdr:nvSpPr>
                          <xdr:cNvPr id="33" name="TextBox 32">
                            <a:extLst>
                              <a:ext uri="{FF2B5EF4-FFF2-40B4-BE49-F238E27FC236}">
                                <a16:creationId xmlns:a16="http://schemas.microsoft.com/office/drawing/2014/main" id="{B99ECC8A-0968-7ABD-CE32-BC7D8F49FCC2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2343220" y="7249925"/>
                            <a:ext cx="691243" cy="299358"/>
                          </a:xfrm>
                          <a:prstGeom prst="rect">
                            <a:avLst/>
                          </a:prstGeom>
                          <a:solidFill>
                            <a:srgbClr val="02392F"/>
                          </a:solidFill>
                          <a:ln w="9525" cmpd="sng">
                            <a:solidFill>
                              <a:schemeClr val="bg1"/>
                            </a:solidFill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pPr algn="ctr"/>
                            <a:r>
                              <a:rPr lang="ru-RU" sz="1300" b="1" u="none">
                                <a:solidFill>
                                  <a:srgbClr val="FF0000"/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149 ₽</a:t>
                            </a:r>
                          </a:p>
                        </xdr:txBody>
                      </xdr:sp>
                    </xdr:grpSp>
                  </xdr:grpSp>
                </xdr:grpSp>
                <xdr:sp macro="" textlink="">
                  <xdr:nvSpPr>
                    <xdr:cNvPr id="24" name="TextBox 23">
                      <a:extLst>
                        <a:ext uri="{FF2B5EF4-FFF2-40B4-BE49-F238E27FC236}">
                          <a16:creationId xmlns:a16="http://schemas.microsoft.com/office/drawing/2014/main" id="{BFFDC8B5-6541-FB94-9BA4-22B0ADB3F147}"/>
                        </a:ext>
                      </a:extLst>
                    </xdr:cNvPr>
                    <xdr:cNvSpPr txBox="1"/>
                  </xdr:nvSpPr>
                  <xdr:spPr>
                    <a:xfrm>
                      <a:off x="446312" y="3456214"/>
                      <a:ext cx="14886109" cy="310245"/>
                    </a:xfrm>
                    <a:prstGeom prst="rect">
                      <a:avLst/>
                    </a:prstGeom>
                    <a:solidFill>
                      <a:srgbClr val="02392F"/>
                    </a:solidFill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pPr algn="ctr"/>
                      <a:r>
                        <a:rPr lang="ru-RU" sz="1600" b="1">
                          <a:solidFill>
                            <a:schemeClr val="accent4">
                              <a:lumMod val="40000"/>
                              <a:lumOff val="60000"/>
                            </a:schemeClr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rPr>
                        <a:t>А также свежую</a:t>
                      </a:r>
                      <a:r>
                        <a:rPr lang="ru-RU" sz="1600" b="1" baseline="0">
                          <a:solidFill>
                            <a:schemeClr val="accent4">
                              <a:lumMod val="40000"/>
                              <a:lumOff val="60000"/>
                            </a:schemeClr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rPr>
                        <a:t> посадку этого года (фото от 25.07.22):</a:t>
                      </a:r>
                      <a:endParaRPr lang="ru-RU" sz="1600" b="1">
                        <a:solidFill>
                          <a:schemeClr val="accent4">
                            <a:lumMod val="40000"/>
                            <a:lumOff val="60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endParaRPr>
                    </a:p>
                  </xdr:txBody>
                </xdr:sp>
              </xdr:grpSp>
              <xdr:sp macro="" textlink="">
                <xdr:nvSpPr>
                  <xdr:cNvPr id="20" name="TextBox 19">
                    <a:extLst>
                      <a:ext uri="{FF2B5EF4-FFF2-40B4-BE49-F238E27FC236}">
                        <a16:creationId xmlns:a16="http://schemas.microsoft.com/office/drawing/2014/main" id="{6705F51E-9DD3-69B0-4EEA-69E66C406A0D}"/>
                      </a:ext>
                    </a:extLst>
                  </xdr:cNvPr>
                  <xdr:cNvSpPr txBox="1"/>
                </xdr:nvSpPr>
                <xdr:spPr>
                  <a:xfrm>
                    <a:off x="11299371" y="6446926"/>
                    <a:ext cx="2084151" cy="389055"/>
                  </a:xfrm>
                  <a:prstGeom prst="rect">
                    <a:avLst/>
                  </a:prstGeom>
                  <a:solidFill>
                    <a:srgbClr val="02392F"/>
                  </a:solidFill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pPr algn="ctr"/>
                    <a:r>
                      <a:rPr lang="ru-RU" sz="1000" b="1">
                        <a:solidFill>
                          <a:schemeClr val="accent4">
                            <a:lumMod val="40000"/>
                            <a:lumOff val="60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Туя западная </a:t>
                    </a:r>
                    <a:r>
                      <a:rPr lang="en-US" sz="1000" b="1">
                        <a:solidFill>
                          <a:schemeClr val="accent4">
                            <a:lumMod val="40000"/>
                            <a:lumOff val="60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Smaragd</a:t>
                    </a:r>
                    <a:endParaRPr lang="ru-RU" sz="1000" b="1">
                      <a:solidFill>
                        <a:schemeClr val="accent4">
                          <a:lumMod val="40000"/>
                          <a:lumOff val="6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  <a:p>
                    <a:pPr algn="ctr"/>
                    <a:r>
                      <a:rPr lang="ru-RU" sz="1000" b="1">
                        <a:solidFill>
                          <a:schemeClr val="accent4">
                            <a:lumMod val="40000"/>
                            <a:lumOff val="60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Р9</a:t>
                    </a:r>
                  </a:p>
                </xdr:txBody>
              </xdr:sp>
              <xdr:sp macro="" textlink="">
                <xdr:nvSpPr>
                  <xdr:cNvPr id="21" name="TextBox 20">
                    <a:hlinkClick xmlns:r="http://schemas.openxmlformats.org/officeDocument/2006/relationships" r:id="rId31"/>
                    <a:extLst>
                      <a:ext uri="{FF2B5EF4-FFF2-40B4-BE49-F238E27FC236}">
                        <a16:creationId xmlns:a16="http://schemas.microsoft.com/office/drawing/2014/main" id="{9B3AE7DA-32FA-56B9-8F51-7575867F5A5C}"/>
                      </a:ext>
                    </a:extLst>
                  </xdr:cNvPr>
                  <xdr:cNvSpPr txBox="1"/>
                </xdr:nvSpPr>
                <xdr:spPr>
                  <a:xfrm>
                    <a:off x="11891669" y="6846788"/>
                    <a:ext cx="890820" cy="226948"/>
                  </a:xfrm>
                  <a:prstGeom prst="rect">
                    <a:avLst/>
                  </a:prstGeom>
                  <a:solidFill>
                    <a:srgbClr val="02392F"/>
                  </a:solidFill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pPr algn="ctr"/>
                    <a:r>
                      <a:rPr lang="ru-RU" sz="1000" b="1" u="sng">
                        <a:solidFill>
                          <a:schemeClr val="accent4">
                            <a:lumMod val="40000"/>
                            <a:lumOff val="60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заказать</a:t>
                    </a:r>
                  </a:p>
                </xdr:txBody>
              </xdr:sp>
              <xdr:sp macro="" textlink="">
                <xdr:nvSpPr>
                  <xdr:cNvPr id="22" name="TextBox 21">
                    <a:extLst>
                      <a:ext uri="{FF2B5EF4-FFF2-40B4-BE49-F238E27FC236}">
                        <a16:creationId xmlns:a16="http://schemas.microsoft.com/office/drawing/2014/main" id="{21A576F9-1FD1-0FFB-9CC8-D3354DEE6091}"/>
                      </a:ext>
                    </a:extLst>
                  </xdr:cNvPr>
                  <xdr:cNvSpPr txBox="1"/>
                </xdr:nvSpPr>
                <xdr:spPr>
                  <a:xfrm>
                    <a:off x="12801447" y="3815443"/>
                    <a:ext cx="601776" cy="297195"/>
                  </a:xfrm>
                  <a:prstGeom prst="rect">
                    <a:avLst/>
                  </a:prstGeom>
                  <a:solidFill>
                    <a:srgbClr val="02392F"/>
                  </a:solidFill>
                  <a:ln w="9525" cmpd="sng">
                    <a:solidFill>
                      <a:schemeClr val="bg1"/>
                    </a:solidFill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pPr algn="ctr"/>
                    <a:r>
                      <a:rPr lang="ru-RU" sz="1300" b="1" u="none">
                        <a:solidFill>
                          <a:srgbClr val="FF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149 ₽</a:t>
                    </a:r>
                  </a:p>
                </xdr:txBody>
              </xdr:sp>
            </xdr:grpSp>
          </xdr:grpSp>
        </xdr:grp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BFF7087-F06C-4659-8270-D63DD69E9FF6}"/>
            </a:ext>
          </a:extLst>
        </xdr:cNvPr>
        <xdr:cNvSpPr txBox="1"/>
      </xdr:nvSpPr>
      <xdr:spPr>
        <a:xfrm>
          <a:off x="258536" y="22151"/>
          <a:ext cx="8410575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13</xdr:col>
      <xdr:colOff>2534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39483C0-43B3-47CE-B136-1B00671BB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6612694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60</xdr:row>
      <xdr:rowOff>0</xdr:rowOff>
    </xdr:from>
    <xdr:to>
      <xdr:col>5</xdr:col>
      <xdr:colOff>171781</xdr:colOff>
      <xdr:row>62</xdr:row>
      <xdr:rowOff>123896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14BC8D3-F7FB-46DA-AA22-942FC5F9F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536" y="16208829"/>
          <a:ext cx="2264559" cy="49401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71</xdr:row>
      <xdr:rowOff>0</xdr:rowOff>
    </xdr:from>
    <xdr:to>
      <xdr:col>6</xdr:col>
      <xdr:colOff>152813</xdr:colOff>
      <xdr:row>73</xdr:row>
      <xdr:rowOff>104842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513DB3D-A6EC-46E4-BF6E-2C81B1DB3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19632386"/>
          <a:ext cx="281164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7F0CAC7-CF97-4AFE-A77B-ADBC76A9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6774644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50BDA763-B692-412B-92CC-E1BD77F1B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8833947"/>
          <a:ext cx="5947202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89</xdr:row>
      <xdr:rowOff>0</xdr:rowOff>
    </xdr:from>
    <xdr:to>
      <xdr:col>9</xdr:col>
      <xdr:colOff>172121</xdr:colOff>
      <xdr:row>91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E15748D2-0B58-441E-B63E-17BFB62A5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4895629"/>
          <a:ext cx="45291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94</xdr:row>
      <xdr:rowOff>161925</xdr:rowOff>
    </xdr:from>
    <xdr:to>
      <xdr:col>15</xdr:col>
      <xdr:colOff>647700</xdr:colOff>
      <xdr:row>110</xdr:row>
      <xdr:rowOff>95251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174CD2F-319D-4564-843B-45239EB40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6" y="26369282"/>
          <a:ext cx="8382000" cy="2894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8C60834-8FB9-4F31-9A28-D9F86EE452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53785" y="50726"/>
          <a:ext cx="3135418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BBB45597-0AF5-486F-835E-565F4BF57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8061" y="14449425"/>
          <a:ext cx="4942849" cy="4749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enault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eme\Desktop\&#1089;&#1077;&#1085;&#1090;&#1103;&#1073;&#1088;&#1100;%202021\&#1088;&#1072;&#1073;&#1086;&#1090;&#1072;%20&#1089;&#1077;&#1085;&#1090;&#1103;&#1073;&#1088;&#1100;%202021\&#1089;&#1077;&#1085;&#1090;&#1103;&#1073;&#1088;&#1100;\1709\&#1087;&#1080;&#1086;&#1085;&#1099;%20&#1089;&#1090;&#1086;&#1082;%2017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094E-D62F-4C9B-A00F-D1292EAE7F2F}">
  <sheetPr filterMode="1"/>
  <dimension ref="A1:V382"/>
  <sheetViews>
    <sheetView showGridLines="0" tabSelected="1" zoomScaleNormal="100" workbookViewId="0">
      <selection activeCell="L64" sqref="L64"/>
    </sheetView>
  </sheetViews>
  <sheetFormatPr defaultColWidth="14.69140625" defaultRowHeight="15"/>
  <cols>
    <col min="1" max="2" width="10" style="5" customWidth="1"/>
    <col min="3" max="3" width="5.69140625" style="9" hidden="1" customWidth="1"/>
    <col min="4" max="4" width="20.921875" style="9" customWidth="1"/>
    <col min="5" max="5" width="31.69140625" style="9" customWidth="1"/>
    <col min="6" max="6" width="23.921875" style="9" customWidth="1"/>
    <col min="7" max="7" width="7.84375" style="9" customWidth="1"/>
    <col min="8" max="8" width="8.61328125" style="8" customWidth="1"/>
    <col min="9" max="9" width="8.07421875" style="8" customWidth="1"/>
    <col min="10" max="10" width="8.921875" style="8" customWidth="1"/>
    <col min="11" max="11" width="9" style="8" customWidth="1"/>
    <col min="12" max="12" width="11.3828125" style="9" customWidth="1"/>
    <col min="13" max="13" width="14.53515625" style="9" customWidth="1"/>
    <col min="14" max="14" width="8.4609375" style="9" customWidth="1"/>
    <col min="15" max="15" width="16.15234375" style="9" customWidth="1"/>
    <col min="16" max="16" width="12.15234375" style="9" customWidth="1"/>
    <col min="17" max="17" width="12" style="9" customWidth="1"/>
    <col min="18" max="18" width="8.69140625" style="8" customWidth="1"/>
    <col min="19" max="19" width="6.53515625" style="8" customWidth="1"/>
    <col min="20" max="16384" width="14.69140625" style="9"/>
  </cols>
  <sheetData>
    <row r="1" spans="1:20" s="1" customFormat="1" ht="18.75" customHeight="1">
      <c r="A1" s="121">
        <v>44833</v>
      </c>
      <c r="B1" s="121"/>
      <c r="F1" s="2"/>
      <c r="G1" s="3"/>
      <c r="K1" s="4"/>
      <c r="L1" s="4"/>
      <c r="M1" s="4"/>
      <c r="R1" s="4"/>
      <c r="S1" s="4"/>
    </row>
    <row r="2" spans="1:20" ht="25.5" customHeight="1">
      <c r="C2" s="6"/>
      <c r="D2" s="142" t="s">
        <v>0</v>
      </c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29"/>
      <c r="P2" s="7"/>
      <c r="Q2" s="8"/>
      <c r="R2" s="9"/>
      <c r="S2" s="9"/>
    </row>
    <row r="3" spans="1:20" ht="21" customHeight="1">
      <c r="C3" s="10"/>
      <c r="D3" s="7"/>
      <c r="G3" s="11" t="s">
        <v>1</v>
      </c>
      <c r="I3" s="11"/>
      <c r="J3" s="11"/>
      <c r="K3" s="7"/>
      <c r="L3" s="7"/>
      <c r="M3" s="7"/>
      <c r="N3" s="7"/>
      <c r="O3" s="7"/>
      <c r="P3" s="8"/>
      <c r="Q3" s="8"/>
      <c r="R3" s="9"/>
      <c r="S3" s="9"/>
    </row>
    <row r="4" spans="1:20" ht="15.75" customHeight="1">
      <c r="C4" s="10"/>
      <c r="G4" s="12" t="s">
        <v>2</v>
      </c>
      <c r="I4" s="12"/>
      <c r="J4" s="12"/>
      <c r="K4" s="12"/>
      <c r="L4" s="12"/>
      <c r="M4" s="12"/>
      <c r="N4" s="12"/>
      <c r="O4" s="12"/>
      <c r="P4" s="7"/>
      <c r="Q4" s="7"/>
    </row>
    <row r="5" spans="1:20" ht="15.75" customHeight="1">
      <c r="C5" s="10"/>
      <c r="H5" s="13" t="s">
        <v>3</v>
      </c>
      <c r="I5" s="14" t="s">
        <v>4</v>
      </c>
      <c r="L5" s="7"/>
      <c r="M5" s="7"/>
      <c r="N5" s="7"/>
      <c r="O5" s="7"/>
      <c r="P5" s="8"/>
      <c r="Q5" s="8"/>
      <c r="R5" s="9"/>
      <c r="S5" s="9"/>
    </row>
    <row r="6" spans="1:20" ht="6.75" customHeight="1">
      <c r="K6" s="9"/>
      <c r="Q6" s="8"/>
      <c r="S6" s="9"/>
    </row>
    <row r="7" spans="1:20" ht="15.75" customHeight="1">
      <c r="G7" s="15"/>
      <c r="H7" s="15"/>
      <c r="I7" s="15"/>
      <c r="J7" s="15"/>
      <c r="K7" s="15"/>
      <c r="L7" s="16"/>
      <c r="M7" s="16"/>
      <c r="N7" s="16"/>
    </row>
    <row r="8" spans="1:20" ht="15.75" customHeight="1">
      <c r="B8" s="17" t="s">
        <v>5</v>
      </c>
      <c r="H8" s="15"/>
      <c r="I8" s="15"/>
      <c r="J8" s="15"/>
      <c r="K8" s="15"/>
      <c r="L8" s="132" t="s">
        <v>852</v>
      </c>
      <c r="M8" s="133"/>
      <c r="N8" s="18" t="s">
        <v>6</v>
      </c>
      <c r="O8" s="16"/>
      <c r="R8" s="9"/>
      <c r="T8" s="8"/>
    </row>
    <row r="9" spans="1:20" ht="15.75" customHeight="1">
      <c r="B9" s="15" t="s">
        <v>7</v>
      </c>
      <c r="H9" s="15"/>
      <c r="I9" s="15"/>
      <c r="J9" s="15"/>
      <c r="K9" s="15"/>
      <c r="L9" s="134">
        <f>SUM(L64:L377)</f>
        <v>0</v>
      </c>
      <c r="M9" s="135"/>
      <c r="N9" s="136" t="s">
        <v>8</v>
      </c>
      <c r="O9" s="137"/>
      <c r="R9" s="9"/>
      <c r="T9" s="8"/>
    </row>
    <row r="10" spans="1:20" ht="15.75" customHeight="1">
      <c r="B10" s="15" t="s">
        <v>9</v>
      </c>
      <c r="H10" s="17"/>
      <c r="I10" s="17"/>
      <c r="J10" s="17"/>
      <c r="K10" s="17"/>
      <c r="L10" s="138">
        <f>SUM(O64:O377)</f>
        <v>0</v>
      </c>
      <c r="M10" s="139"/>
      <c r="N10" s="140" t="s">
        <v>10</v>
      </c>
      <c r="O10" s="141"/>
      <c r="R10" s="9"/>
      <c r="T10" s="8"/>
    </row>
    <row r="11" spans="1:20" ht="15.75" customHeight="1">
      <c r="B11" s="15" t="s">
        <v>11</v>
      </c>
      <c r="G11" s="15"/>
      <c r="I11" s="15"/>
      <c r="J11" s="15"/>
      <c r="K11" s="130"/>
      <c r="L11" s="130"/>
      <c r="M11" s="19"/>
      <c r="N11" s="131"/>
      <c r="O11" s="131"/>
      <c r="R11" s="9"/>
      <c r="T11" s="8"/>
    </row>
    <row r="12" spans="1:20" ht="15.75" customHeight="1">
      <c r="B12" s="20" t="s">
        <v>12</v>
      </c>
      <c r="E12" s="21" t="s">
        <v>13</v>
      </c>
      <c r="F12" s="21"/>
      <c r="G12" s="15"/>
      <c r="H12" s="15"/>
      <c r="I12" s="15"/>
      <c r="J12" s="15"/>
      <c r="K12" s="19"/>
      <c r="L12" s="19"/>
      <c r="M12" s="19"/>
      <c r="N12" s="22"/>
      <c r="O12" s="22"/>
      <c r="R12" s="9"/>
      <c r="T12" s="8"/>
    </row>
    <row r="13" spans="1:20" ht="15.75" customHeight="1">
      <c r="B13" s="20"/>
      <c r="E13" s="21" t="s">
        <v>14</v>
      </c>
      <c r="G13" s="15"/>
      <c r="H13" s="15"/>
      <c r="I13" s="15"/>
      <c r="J13" s="15"/>
      <c r="K13" s="19"/>
      <c r="L13" s="19"/>
      <c r="M13" s="19"/>
      <c r="N13" s="22"/>
      <c r="O13" s="22"/>
      <c r="R13" s="9"/>
      <c r="T13" s="8"/>
    </row>
    <row r="14" spans="1:20" ht="15.75" customHeight="1">
      <c r="B14" s="20" t="s">
        <v>15</v>
      </c>
      <c r="G14" s="15"/>
      <c r="H14" s="15"/>
      <c r="I14" s="15"/>
      <c r="J14" s="15"/>
      <c r="K14" s="19"/>
      <c r="L14" s="19"/>
      <c r="M14" s="19"/>
      <c r="N14" s="22"/>
      <c r="O14" s="22"/>
      <c r="R14" s="9"/>
      <c r="T14" s="8"/>
    </row>
    <row r="15" spans="1:20" ht="15.75" customHeight="1">
      <c r="B15" s="20" t="s">
        <v>16</v>
      </c>
      <c r="E15" s="23"/>
      <c r="F15" s="23"/>
      <c r="G15" s="15"/>
      <c r="H15" s="15"/>
      <c r="I15" s="15"/>
      <c r="J15" s="15"/>
      <c r="K15" s="19"/>
      <c r="L15" s="19"/>
      <c r="M15" s="19"/>
      <c r="N15" s="22"/>
      <c r="O15" s="22"/>
      <c r="R15" s="9"/>
      <c r="T15" s="8"/>
    </row>
    <row r="16" spans="1:20" ht="15.75" customHeight="1">
      <c r="B16" s="17" t="s">
        <v>17</v>
      </c>
      <c r="G16" s="15"/>
      <c r="H16" s="15"/>
      <c r="I16" s="15"/>
      <c r="J16" s="15"/>
      <c r="K16" s="19"/>
      <c r="L16" s="19"/>
      <c r="M16" s="19"/>
      <c r="N16" s="22"/>
      <c r="O16" s="22"/>
      <c r="R16" s="9"/>
      <c r="T16" s="8"/>
    </row>
    <row r="17" spans="2:20" ht="15.75" customHeight="1">
      <c r="B17" s="25" t="s">
        <v>18</v>
      </c>
      <c r="G17" s="20"/>
      <c r="H17" s="20"/>
      <c r="I17" s="20"/>
      <c r="J17" s="20"/>
      <c r="K17" s="24"/>
      <c r="L17" s="24"/>
      <c r="M17" s="19"/>
      <c r="N17" s="131"/>
      <c r="O17" s="131"/>
      <c r="R17" s="9"/>
      <c r="T17" s="8"/>
    </row>
    <row r="18" spans="2:20" ht="15.75" customHeight="1">
      <c r="B18" s="26" t="s">
        <v>19</v>
      </c>
      <c r="G18" s="20"/>
      <c r="H18" s="20"/>
      <c r="I18" s="20"/>
      <c r="J18" s="20"/>
      <c r="K18" s="24"/>
      <c r="L18" s="24"/>
      <c r="M18" s="19"/>
      <c r="N18" s="22"/>
      <c r="O18" s="22"/>
      <c r="R18" s="9"/>
      <c r="T18" s="8"/>
    </row>
    <row r="19" spans="2:20" ht="15.75" hidden="1" customHeight="1">
      <c r="G19" s="20"/>
      <c r="H19" s="20"/>
      <c r="I19" s="20"/>
      <c r="J19" s="20"/>
      <c r="K19" s="24"/>
      <c r="L19" s="24"/>
      <c r="M19" s="19"/>
      <c r="N19" s="22"/>
      <c r="O19" s="22"/>
      <c r="R19" s="9"/>
      <c r="T19" s="8"/>
    </row>
    <row r="20" spans="2:20" ht="15.75" customHeight="1">
      <c r="D20" s="26"/>
      <c r="G20" s="20"/>
      <c r="H20" s="20"/>
      <c r="I20" s="20"/>
      <c r="J20" s="20"/>
      <c r="K20" s="24"/>
      <c r="L20" s="24"/>
      <c r="M20" s="19"/>
      <c r="N20" s="22"/>
      <c r="O20" s="22"/>
      <c r="R20" s="9"/>
      <c r="T20" s="8"/>
    </row>
    <row r="21" spans="2:20" ht="15.75" customHeight="1">
      <c r="D21" s="26"/>
      <c r="G21" s="20"/>
      <c r="H21" s="20"/>
      <c r="I21" s="20"/>
      <c r="J21" s="20"/>
      <c r="K21" s="24"/>
      <c r="L21" s="24"/>
      <c r="M21" s="19"/>
      <c r="N21" s="22"/>
      <c r="O21" s="22"/>
      <c r="R21" s="9"/>
      <c r="T21" s="8"/>
    </row>
    <row r="22" spans="2:20" ht="15.75" customHeight="1">
      <c r="D22" s="26"/>
      <c r="G22" s="20"/>
      <c r="H22" s="20"/>
      <c r="I22" s="20"/>
      <c r="J22" s="20"/>
      <c r="K22" s="24"/>
      <c r="L22" s="24"/>
      <c r="M22" s="19"/>
      <c r="N22" s="22"/>
      <c r="O22" s="22"/>
      <c r="R22" s="9"/>
      <c r="T22" s="8"/>
    </row>
    <row r="23" spans="2:20" ht="15.75" customHeight="1">
      <c r="D23" s="26"/>
      <c r="G23" s="20"/>
      <c r="H23" s="20"/>
      <c r="I23" s="20"/>
      <c r="J23" s="20"/>
      <c r="K23" s="24"/>
      <c r="L23" s="24"/>
      <c r="M23" s="19"/>
      <c r="N23" s="22"/>
      <c r="O23" s="22"/>
      <c r="R23" s="9"/>
      <c r="T23" s="8"/>
    </row>
    <row r="24" spans="2:20" ht="15.75" customHeight="1">
      <c r="D24" s="26"/>
      <c r="G24" s="20"/>
      <c r="H24" s="20"/>
      <c r="I24" s="20"/>
      <c r="J24" s="20"/>
      <c r="K24" s="24"/>
      <c r="L24" s="24"/>
      <c r="M24" s="19"/>
      <c r="N24" s="22"/>
      <c r="O24" s="22"/>
      <c r="R24" s="9"/>
      <c r="T24" s="8"/>
    </row>
    <row r="25" spans="2:20" ht="15.75" customHeight="1">
      <c r="D25" s="26"/>
      <c r="G25" s="20"/>
      <c r="H25" s="20"/>
      <c r="I25" s="20"/>
      <c r="J25" s="20"/>
      <c r="K25" s="24"/>
      <c r="L25" s="24"/>
      <c r="M25" s="19"/>
      <c r="N25" s="22"/>
      <c r="O25" s="22"/>
      <c r="R25" s="9"/>
      <c r="T25" s="8"/>
    </row>
    <row r="26" spans="2:20" ht="15.75" customHeight="1">
      <c r="D26" s="26"/>
      <c r="G26" s="20"/>
      <c r="H26" s="20"/>
      <c r="I26" s="20"/>
      <c r="J26" s="20"/>
      <c r="K26" s="24"/>
      <c r="L26" s="24"/>
      <c r="M26" s="19"/>
      <c r="N26" s="22"/>
      <c r="O26" s="22"/>
      <c r="R26" s="9"/>
      <c r="T26" s="8"/>
    </row>
    <row r="27" spans="2:20" ht="15.75" customHeight="1">
      <c r="D27" s="26"/>
      <c r="G27" s="20"/>
      <c r="H27" s="20"/>
      <c r="I27" s="20"/>
      <c r="J27" s="20"/>
      <c r="K27" s="24"/>
      <c r="L27" s="24"/>
      <c r="M27" s="19"/>
      <c r="N27" s="22"/>
      <c r="O27" s="22"/>
      <c r="R27" s="9"/>
      <c r="T27" s="8"/>
    </row>
    <row r="28" spans="2:20" ht="15.75" customHeight="1">
      <c r="D28" s="26"/>
      <c r="G28" s="20"/>
      <c r="H28" s="20"/>
      <c r="I28" s="20"/>
      <c r="J28" s="20"/>
      <c r="K28" s="24"/>
      <c r="L28" s="24"/>
      <c r="M28" s="19"/>
      <c r="N28" s="22"/>
      <c r="O28" s="22"/>
      <c r="R28" s="9"/>
      <c r="T28" s="8"/>
    </row>
    <row r="29" spans="2:20" ht="15.75" customHeight="1">
      <c r="D29" s="26"/>
      <c r="G29" s="20"/>
      <c r="H29" s="20"/>
      <c r="I29" s="20"/>
      <c r="J29" s="20"/>
      <c r="K29" s="24"/>
      <c r="L29" s="24"/>
      <c r="M29" s="19"/>
      <c r="N29" s="22"/>
      <c r="O29" s="22"/>
      <c r="R29" s="9"/>
      <c r="T29" s="8"/>
    </row>
    <row r="30" spans="2:20" ht="15.75" customHeight="1">
      <c r="D30" s="26"/>
      <c r="G30" s="20"/>
      <c r="H30" s="20"/>
      <c r="I30" s="20"/>
      <c r="J30" s="20"/>
      <c r="K30" s="24"/>
      <c r="L30" s="24"/>
      <c r="M30" s="19"/>
      <c r="N30" s="22"/>
      <c r="O30" s="22"/>
      <c r="R30" s="9"/>
      <c r="T30" s="8"/>
    </row>
    <row r="31" spans="2:20" ht="15.75" customHeight="1">
      <c r="D31" s="26"/>
      <c r="G31" s="20"/>
      <c r="H31" s="20"/>
      <c r="I31" s="20"/>
      <c r="J31" s="20"/>
      <c r="K31" s="24"/>
      <c r="L31" s="24"/>
      <c r="M31" s="19"/>
      <c r="N31" s="22"/>
      <c r="O31" s="22"/>
      <c r="R31" s="9"/>
      <c r="T31" s="8"/>
    </row>
    <row r="32" spans="2:20" ht="15.75" customHeight="1">
      <c r="D32" s="26"/>
      <c r="G32" s="20"/>
      <c r="H32" s="20"/>
      <c r="I32" s="20"/>
      <c r="J32" s="20"/>
      <c r="K32" s="24"/>
      <c r="L32" s="24"/>
      <c r="M32" s="19"/>
      <c r="N32" s="22"/>
      <c r="O32" s="22"/>
      <c r="R32" s="9"/>
      <c r="T32" s="8"/>
    </row>
    <row r="33" spans="4:20" ht="15.75" customHeight="1">
      <c r="D33" s="26"/>
      <c r="G33" s="20"/>
      <c r="H33" s="20"/>
      <c r="I33" s="20"/>
      <c r="J33" s="20"/>
      <c r="K33" s="24"/>
      <c r="L33" s="24"/>
      <c r="M33" s="19"/>
      <c r="N33" s="22"/>
      <c r="O33" s="22"/>
      <c r="R33" s="9"/>
      <c r="T33" s="8"/>
    </row>
    <row r="34" spans="4:20" ht="15.75" customHeight="1">
      <c r="D34" s="26"/>
      <c r="G34" s="20"/>
      <c r="H34" s="20"/>
      <c r="I34" s="20"/>
      <c r="J34" s="20"/>
      <c r="K34" s="24"/>
      <c r="L34" s="24"/>
      <c r="M34" s="19"/>
      <c r="N34" s="22"/>
      <c r="O34" s="22"/>
      <c r="R34" s="9"/>
      <c r="T34" s="8"/>
    </row>
    <row r="35" spans="4:20" ht="15.75" customHeight="1">
      <c r="D35" s="26"/>
      <c r="G35" s="20"/>
      <c r="H35" s="20"/>
      <c r="I35" s="20"/>
      <c r="J35" s="20"/>
      <c r="K35" s="24"/>
      <c r="L35" s="24"/>
      <c r="M35" s="19"/>
      <c r="N35" s="22"/>
      <c r="O35" s="22"/>
      <c r="R35" s="9"/>
      <c r="T35" s="8"/>
    </row>
    <row r="36" spans="4:20" ht="15.75" customHeight="1">
      <c r="D36" s="26"/>
      <c r="G36" s="20"/>
      <c r="H36" s="20"/>
      <c r="I36" s="20"/>
      <c r="J36" s="20"/>
      <c r="K36" s="24"/>
      <c r="L36" s="24"/>
      <c r="M36" s="19"/>
      <c r="N36" s="22"/>
      <c r="O36" s="22"/>
      <c r="R36" s="9"/>
      <c r="T36" s="8"/>
    </row>
    <row r="37" spans="4:20" ht="15.75" customHeight="1">
      <c r="D37" s="26"/>
      <c r="G37" s="20"/>
      <c r="H37" s="20"/>
      <c r="I37" s="20"/>
      <c r="J37" s="20"/>
      <c r="K37" s="24"/>
      <c r="L37" s="24"/>
      <c r="M37" s="19"/>
      <c r="N37" s="22"/>
      <c r="O37" s="22"/>
      <c r="R37" s="9"/>
      <c r="T37" s="8"/>
    </row>
    <row r="38" spans="4:20" ht="15.75" customHeight="1">
      <c r="D38" s="26"/>
      <c r="G38" s="20"/>
      <c r="H38" s="20"/>
      <c r="I38" s="20"/>
      <c r="J38" s="20"/>
      <c r="K38" s="24"/>
      <c r="L38" s="24"/>
      <c r="M38" s="19"/>
      <c r="N38" s="22"/>
      <c r="O38" s="22"/>
      <c r="R38" s="9"/>
      <c r="T38" s="8"/>
    </row>
    <row r="39" spans="4:20" ht="15.75" customHeight="1">
      <c r="D39" s="26"/>
      <c r="G39" s="20"/>
      <c r="H39" s="20"/>
      <c r="I39" s="20"/>
      <c r="J39" s="20"/>
      <c r="K39" s="24"/>
      <c r="L39" s="24"/>
      <c r="M39" s="19"/>
      <c r="N39" s="22"/>
      <c r="O39" s="22"/>
      <c r="R39" s="9"/>
      <c r="T39" s="8"/>
    </row>
    <row r="40" spans="4:20" ht="15.75" customHeight="1">
      <c r="D40" s="26"/>
      <c r="G40" s="20"/>
      <c r="H40" s="20"/>
      <c r="I40" s="20"/>
      <c r="J40" s="20"/>
      <c r="K40" s="24"/>
      <c r="L40" s="24"/>
      <c r="M40" s="19"/>
      <c r="N40" s="22"/>
      <c r="O40" s="22"/>
      <c r="R40" s="9"/>
      <c r="T40" s="8"/>
    </row>
    <row r="41" spans="4:20" ht="15.75" customHeight="1">
      <c r="D41" s="26"/>
      <c r="G41" s="20"/>
      <c r="H41" s="20"/>
      <c r="I41" s="20"/>
      <c r="J41" s="20"/>
      <c r="K41" s="24"/>
      <c r="L41" s="24"/>
      <c r="M41" s="19"/>
      <c r="N41" s="22"/>
      <c r="O41" s="22"/>
      <c r="R41" s="9"/>
      <c r="T41" s="8"/>
    </row>
    <row r="42" spans="4:20" ht="15.75" customHeight="1">
      <c r="D42" s="26"/>
      <c r="G42" s="20"/>
      <c r="H42" s="20"/>
      <c r="I42" s="20"/>
      <c r="J42" s="20"/>
      <c r="K42" s="24"/>
      <c r="L42" s="24"/>
      <c r="M42" s="19"/>
      <c r="N42" s="22"/>
      <c r="O42" s="22"/>
      <c r="R42" s="9"/>
      <c r="T42" s="8"/>
    </row>
    <row r="43" spans="4:20" ht="15.75" customHeight="1">
      <c r="D43" s="26"/>
      <c r="G43" s="20"/>
      <c r="H43" s="20"/>
      <c r="I43" s="20"/>
      <c r="J43" s="20"/>
      <c r="K43" s="24"/>
      <c r="L43" s="24"/>
      <c r="M43" s="19"/>
      <c r="N43" s="22"/>
      <c r="O43" s="22"/>
      <c r="R43" s="9"/>
      <c r="T43" s="8"/>
    </row>
    <row r="44" spans="4:20" ht="15.75" customHeight="1">
      <c r="D44" s="26"/>
      <c r="G44" s="20"/>
      <c r="H44" s="20"/>
      <c r="I44" s="20"/>
      <c r="J44" s="20"/>
      <c r="K44" s="24"/>
      <c r="L44" s="24"/>
      <c r="M44" s="19"/>
      <c r="N44" s="22"/>
      <c r="O44" s="22"/>
      <c r="R44" s="9"/>
      <c r="T44" s="8"/>
    </row>
    <row r="45" spans="4:20" ht="15.75" customHeight="1">
      <c r="D45" s="26"/>
      <c r="G45" s="20"/>
      <c r="H45" s="20"/>
      <c r="I45" s="20"/>
      <c r="J45" s="20"/>
      <c r="K45" s="24"/>
      <c r="L45" s="24"/>
      <c r="M45" s="19"/>
      <c r="N45" s="22"/>
      <c r="O45" s="22"/>
      <c r="R45" s="9"/>
      <c r="T45" s="8"/>
    </row>
    <row r="46" spans="4:20" ht="15.75" customHeight="1">
      <c r="D46" s="26"/>
      <c r="G46" s="20"/>
      <c r="H46" s="20"/>
      <c r="I46" s="20"/>
      <c r="J46" s="20"/>
      <c r="K46" s="24"/>
      <c r="L46" s="24"/>
      <c r="M46" s="19"/>
      <c r="N46" s="22"/>
      <c r="O46" s="22"/>
      <c r="R46" s="9"/>
      <c r="T46" s="8"/>
    </row>
    <row r="47" spans="4:20" ht="15.75" customHeight="1">
      <c r="D47" s="26"/>
      <c r="G47" s="20"/>
      <c r="H47" s="20"/>
      <c r="I47" s="20"/>
      <c r="J47" s="20"/>
      <c r="K47" s="24"/>
      <c r="L47" s="24"/>
      <c r="M47" s="19"/>
      <c r="N47" s="22"/>
      <c r="O47" s="22"/>
      <c r="R47" s="9"/>
      <c r="T47" s="8"/>
    </row>
    <row r="48" spans="4:20" ht="15.75" customHeight="1">
      <c r="D48" s="26"/>
      <c r="G48" s="20"/>
      <c r="H48" s="20"/>
      <c r="I48" s="20"/>
      <c r="J48" s="20"/>
      <c r="K48" s="24"/>
      <c r="L48" s="24"/>
      <c r="M48" s="19"/>
      <c r="N48" s="22"/>
      <c r="O48" s="22"/>
      <c r="R48" s="9"/>
      <c r="T48" s="8"/>
    </row>
    <row r="49" spans="1:22" ht="15.75" customHeight="1">
      <c r="D49" s="26"/>
      <c r="G49" s="20"/>
      <c r="H49" s="20"/>
      <c r="I49" s="20"/>
      <c r="J49" s="20"/>
      <c r="K49" s="24"/>
      <c r="L49" s="24"/>
      <c r="M49" s="19"/>
      <c r="N49" s="22"/>
      <c r="O49" s="22"/>
      <c r="R49" s="9"/>
      <c r="T49" s="8"/>
    </row>
    <row r="50" spans="1:22" ht="15.75" customHeight="1">
      <c r="D50" s="26"/>
      <c r="G50" s="20"/>
      <c r="H50" s="20"/>
      <c r="I50" s="20"/>
      <c r="J50" s="20"/>
      <c r="K50" s="24"/>
      <c r="L50" s="24"/>
      <c r="M50" s="19"/>
      <c r="N50" s="22"/>
      <c r="O50" s="22"/>
      <c r="R50" s="9"/>
      <c r="T50" s="8"/>
    </row>
    <row r="51" spans="1:22" ht="15.75" customHeight="1">
      <c r="D51" s="26"/>
      <c r="G51" s="20"/>
      <c r="H51" s="20"/>
      <c r="I51" s="20"/>
      <c r="J51" s="20"/>
      <c r="K51" s="24"/>
      <c r="L51" s="24"/>
      <c r="M51" s="19"/>
      <c r="N51" s="22"/>
      <c r="O51" s="22"/>
      <c r="R51" s="9"/>
      <c r="T51" s="8"/>
    </row>
    <row r="52" spans="1:22" ht="15.75" customHeight="1">
      <c r="D52" s="26"/>
      <c r="G52" s="20"/>
      <c r="H52" s="20"/>
      <c r="I52" s="20"/>
      <c r="J52" s="20"/>
      <c r="K52" s="24"/>
      <c r="L52" s="24"/>
      <c r="M52" s="19"/>
      <c r="N52" s="22"/>
      <c r="O52" s="22"/>
      <c r="R52" s="9"/>
      <c r="T52" s="8"/>
    </row>
    <row r="53" spans="1:22" ht="15.75" customHeight="1">
      <c r="D53" s="26"/>
      <c r="G53" s="20"/>
      <c r="H53" s="20"/>
      <c r="I53" s="20"/>
      <c r="J53" s="20"/>
      <c r="K53" s="24"/>
      <c r="L53" s="24"/>
      <c r="M53" s="19"/>
      <c r="N53" s="22"/>
      <c r="O53" s="22"/>
      <c r="R53" s="9"/>
      <c r="T53" s="8"/>
    </row>
    <row r="54" spans="1:22" ht="15.75" customHeight="1">
      <c r="D54" s="26"/>
      <c r="G54" s="20"/>
      <c r="H54" s="20"/>
      <c r="I54" s="20"/>
      <c r="J54" s="20"/>
      <c r="K54" s="24"/>
      <c r="L54" s="24"/>
      <c r="M54" s="19"/>
      <c r="N54" s="22"/>
      <c r="O54" s="22"/>
      <c r="R54" s="9"/>
      <c r="T54" s="8"/>
    </row>
    <row r="55" spans="1:22" ht="15.75" customHeight="1">
      <c r="D55" s="26"/>
      <c r="G55" s="20"/>
      <c r="H55" s="20"/>
      <c r="I55" s="20"/>
      <c r="J55" s="20"/>
      <c r="K55" s="24"/>
      <c r="L55" s="24"/>
      <c r="M55" s="19"/>
      <c r="N55" s="22"/>
      <c r="O55" s="22"/>
      <c r="R55" s="9"/>
      <c r="T55" s="8"/>
    </row>
    <row r="56" spans="1:22" ht="15.75" customHeight="1">
      <c r="D56" s="26"/>
      <c r="G56" s="20"/>
      <c r="H56" s="20"/>
      <c r="I56" s="20"/>
      <c r="J56" s="20"/>
      <c r="K56" s="24"/>
      <c r="L56" s="24"/>
      <c r="M56" s="19"/>
      <c r="N56" s="22"/>
      <c r="O56" s="22"/>
      <c r="R56" s="9"/>
      <c r="T56" s="8"/>
    </row>
    <row r="57" spans="1:22" ht="15.75" customHeight="1">
      <c r="D57" s="26"/>
      <c r="G57" s="20"/>
      <c r="H57" s="20"/>
      <c r="I57" s="20"/>
      <c r="J57" s="20"/>
      <c r="K57" s="24"/>
      <c r="L57" s="24"/>
      <c r="M57" s="19"/>
      <c r="N57" s="22"/>
      <c r="O57" s="22"/>
      <c r="R57" s="9"/>
      <c r="T57" s="8"/>
    </row>
    <row r="58" spans="1:22" ht="15.75" customHeight="1">
      <c r="D58" s="26"/>
      <c r="G58" s="20"/>
      <c r="H58" s="20"/>
      <c r="I58" s="20"/>
      <c r="J58" s="20"/>
      <c r="K58" s="24"/>
      <c r="L58" s="24"/>
      <c r="M58" s="19"/>
      <c r="N58" s="22"/>
      <c r="O58" s="22"/>
      <c r="R58" s="9"/>
      <c r="T58" s="8"/>
    </row>
    <row r="59" spans="1:22" ht="15.75" customHeight="1">
      <c r="D59" s="26"/>
      <c r="G59" s="20"/>
      <c r="H59" s="20"/>
      <c r="I59" s="20"/>
      <c r="J59" s="20"/>
      <c r="K59" s="24"/>
      <c r="L59" s="24"/>
      <c r="M59" s="19"/>
      <c r="N59" s="22"/>
      <c r="O59" s="22"/>
      <c r="R59" s="9"/>
      <c r="T59" s="8"/>
    </row>
    <row r="60" spans="1:22" ht="15.75" customHeight="1">
      <c r="D60" s="26"/>
      <c r="G60" s="20"/>
      <c r="H60" s="20"/>
      <c r="I60" s="20"/>
      <c r="J60" s="20"/>
      <c r="K60" s="24"/>
      <c r="L60" s="24"/>
      <c r="M60" s="19"/>
      <c r="N60" s="22"/>
      <c r="O60" s="22"/>
      <c r="R60" s="9"/>
      <c r="T60" s="8"/>
    </row>
    <row r="61" spans="1:22" ht="14.25" customHeight="1">
      <c r="A61" s="27"/>
      <c r="B61" s="27"/>
      <c r="G61" s="28"/>
      <c r="H61" s="29"/>
      <c r="I61" s="29"/>
      <c r="J61" s="29"/>
      <c r="K61" s="24"/>
      <c r="L61" s="24"/>
      <c r="P61" s="30"/>
    </row>
    <row r="62" spans="1:22" ht="56.6" customHeight="1">
      <c r="A62" s="127" t="s">
        <v>848</v>
      </c>
      <c r="B62" s="127" t="s">
        <v>849</v>
      </c>
      <c r="C62" s="32" t="s">
        <v>20</v>
      </c>
      <c r="D62" s="100" t="s">
        <v>21</v>
      </c>
      <c r="E62" s="100" t="s">
        <v>22</v>
      </c>
      <c r="F62" s="100" t="s">
        <v>23</v>
      </c>
      <c r="G62" s="101" t="s">
        <v>24</v>
      </c>
      <c r="H62" s="102" t="s">
        <v>25</v>
      </c>
      <c r="I62" s="103" t="s">
        <v>26</v>
      </c>
      <c r="J62" s="104" t="s">
        <v>27</v>
      </c>
      <c r="K62" s="101" t="s">
        <v>28</v>
      </c>
      <c r="L62" s="105" t="s">
        <v>29</v>
      </c>
      <c r="M62" s="101" t="s">
        <v>30</v>
      </c>
      <c r="N62" s="101" t="s">
        <v>31</v>
      </c>
      <c r="O62" s="105" t="s">
        <v>32</v>
      </c>
      <c r="P62" s="33"/>
      <c r="Q62" s="8"/>
    </row>
    <row r="63" spans="1:22" ht="21.9" customHeight="1">
      <c r="A63" s="31" t="s">
        <v>33</v>
      </c>
      <c r="B63" s="31" t="s">
        <v>33</v>
      </c>
      <c r="C63" s="34" t="s">
        <v>33</v>
      </c>
      <c r="D63" s="35" t="s">
        <v>34</v>
      </c>
      <c r="E63" s="36"/>
      <c r="F63" s="36"/>
      <c r="G63" s="37"/>
      <c r="H63" s="38"/>
      <c r="I63" s="38"/>
      <c r="J63" s="36"/>
      <c r="K63" s="36"/>
      <c r="L63" s="36"/>
      <c r="M63" s="36"/>
      <c r="N63" s="36"/>
      <c r="O63" s="36"/>
      <c r="P63" s="39"/>
      <c r="Q63" s="8"/>
    </row>
    <row r="64" spans="1:22" s="8" customFormat="1">
      <c r="A64" s="40">
        <v>16</v>
      </c>
      <c r="B64" s="40">
        <v>0</v>
      </c>
      <c r="C64" s="41" t="s">
        <v>35</v>
      </c>
      <c r="D64" s="42" t="s">
        <v>36</v>
      </c>
      <c r="E64" s="42" t="s">
        <v>37</v>
      </c>
      <c r="F64" s="42" t="s">
        <v>38</v>
      </c>
      <c r="G64" s="43" t="s">
        <v>39</v>
      </c>
      <c r="H64" s="44">
        <v>291</v>
      </c>
      <c r="I64" s="45">
        <v>215</v>
      </c>
      <c r="J64" s="43">
        <v>16</v>
      </c>
      <c r="K64" s="43">
        <v>16</v>
      </c>
      <c r="L64" s="106"/>
      <c r="M64" s="46" t="s">
        <v>63</v>
      </c>
      <c r="N64" s="47">
        <f>L64/K64</f>
        <v>0</v>
      </c>
      <c r="O64" s="48">
        <f>IF(L64&gt;=J64,I64*L64,I64*L64*1.05)</f>
        <v>0</v>
      </c>
      <c r="P64" s="39"/>
      <c r="T64" s="9"/>
      <c r="U64" s="9"/>
      <c r="V64" s="9"/>
    </row>
    <row r="65" spans="1:22" s="119" customFormat="1" hidden="1">
      <c r="A65" s="116">
        <v>0</v>
      </c>
      <c r="B65" s="116">
        <v>0</v>
      </c>
      <c r="C65" s="107" t="s">
        <v>41</v>
      </c>
      <c r="D65" s="108" t="s">
        <v>42</v>
      </c>
      <c r="E65" s="108" t="s">
        <v>43</v>
      </c>
      <c r="F65" s="108" t="s">
        <v>44</v>
      </c>
      <c r="G65" s="109" t="s">
        <v>39</v>
      </c>
      <c r="H65" s="111">
        <v>158</v>
      </c>
      <c r="I65" s="111"/>
      <c r="J65" s="109">
        <v>48</v>
      </c>
      <c r="K65" s="109">
        <v>24</v>
      </c>
      <c r="L65" s="106"/>
      <c r="M65" s="117" t="s">
        <v>45</v>
      </c>
      <c r="N65" s="114">
        <f>L65/K65</f>
        <v>0</v>
      </c>
      <c r="O65" s="115">
        <f>IF(L65&gt;=J65,H65*L65,H65*L65*1.05)</f>
        <v>0</v>
      </c>
      <c r="P65" s="118"/>
      <c r="T65" s="120"/>
      <c r="U65" s="120"/>
      <c r="V65" s="120"/>
    </row>
    <row r="66" spans="1:22" s="119" customFormat="1" hidden="1">
      <c r="A66" s="116">
        <v>0</v>
      </c>
      <c r="B66" s="116">
        <v>0</v>
      </c>
      <c r="C66" s="107" t="s">
        <v>46</v>
      </c>
      <c r="D66" s="108" t="s">
        <v>47</v>
      </c>
      <c r="E66" s="108" t="s">
        <v>43</v>
      </c>
      <c r="F66" s="108" t="s">
        <v>48</v>
      </c>
      <c r="G66" s="109" t="s">
        <v>39</v>
      </c>
      <c r="H66" s="111">
        <v>181</v>
      </c>
      <c r="I66" s="111"/>
      <c r="J66" s="109">
        <v>48</v>
      </c>
      <c r="K66" s="109">
        <v>24</v>
      </c>
      <c r="L66" s="106"/>
      <c r="M66" s="117" t="s">
        <v>45</v>
      </c>
      <c r="N66" s="114">
        <f t="shared" ref="N66:N68" si="0">L66/K66</f>
        <v>0</v>
      </c>
      <c r="O66" s="115">
        <f>IF(L66&gt;=J66,H66*L66,H66*L66*1.05)</f>
        <v>0</v>
      </c>
      <c r="P66" s="118"/>
      <c r="T66" s="120"/>
      <c r="U66" s="120"/>
      <c r="V66" s="120"/>
    </row>
    <row r="67" spans="1:22" s="119" customFormat="1" hidden="1">
      <c r="A67" s="116">
        <v>0</v>
      </c>
      <c r="B67" s="116">
        <v>0</v>
      </c>
      <c r="C67" s="107" t="s">
        <v>49</v>
      </c>
      <c r="D67" s="108" t="s">
        <v>47</v>
      </c>
      <c r="E67" s="108" t="s">
        <v>50</v>
      </c>
      <c r="F67" s="108" t="s">
        <v>51</v>
      </c>
      <c r="G67" s="109" t="s">
        <v>39</v>
      </c>
      <c r="H67" s="110">
        <v>257</v>
      </c>
      <c r="I67" s="111">
        <v>173</v>
      </c>
      <c r="J67" s="112">
        <v>22</v>
      </c>
      <c r="K67" s="112">
        <v>22</v>
      </c>
      <c r="L67" s="106"/>
      <c r="M67" s="113" t="s">
        <v>40</v>
      </c>
      <c r="N67" s="47">
        <f>L67/K67</f>
        <v>0</v>
      </c>
      <c r="O67" s="48">
        <f>IF(L67&gt;=J67,I67*L67,I67*L67*1.05)</f>
        <v>0</v>
      </c>
      <c r="P67" s="118"/>
      <c r="T67" s="120"/>
      <c r="U67" s="120"/>
      <c r="V67" s="120"/>
    </row>
    <row r="68" spans="1:22" s="124" customFormat="1">
      <c r="A68" s="40">
        <v>0</v>
      </c>
      <c r="B68" s="40" t="s">
        <v>850</v>
      </c>
      <c r="C68" s="41" t="s">
        <v>52</v>
      </c>
      <c r="D68" s="42" t="s">
        <v>47</v>
      </c>
      <c r="E68" s="42" t="s">
        <v>43</v>
      </c>
      <c r="F68" s="42" t="s">
        <v>53</v>
      </c>
      <c r="G68" s="43" t="s">
        <v>39</v>
      </c>
      <c r="H68" s="49">
        <v>284</v>
      </c>
      <c r="I68" s="49"/>
      <c r="J68" s="43">
        <v>48</v>
      </c>
      <c r="K68" s="43">
        <v>24</v>
      </c>
      <c r="L68" s="106"/>
      <c r="M68" s="128" t="s">
        <v>851</v>
      </c>
      <c r="N68" s="47">
        <f t="shared" si="0"/>
        <v>0</v>
      </c>
      <c r="O68" s="48">
        <f>IF(L68&gt;=J68,H68*L68,H68*L68*1.05)</f>
        <v>0</v>
      </c>
      <c r="P68" s="123"/>
      <c r="T68" s="125"/>
      <c r="U68" s="125"/>
      <c r="V68" s="125"/>
    </row>
    <row r="69" spans="1:22" s="124" customFormat="1">
      <c r="A69" s="40">
        <v>12</v>
      </c>
      <c r="B69" s="40">
        <v>0</v>
      </c>
      <c r="C69" s="41" t="s">
        <v>794</v>
      </c>
      <c r="D69" s="42" t="s">
        <v>47</v>
      </c>
      <c r="E69" s="42" t="s">
        <v>43</v>
      </c>
      <c r="F69" s="42" t="s">
        <v>795</v>
      </c>
      <c r="G69" s="43" t="s">
        <v>39</v>
      </c>
      <c r="H69" s="49">
        <v>251</v>
      </c>
      <c r="I69" s="49"/>
      <c r="J69" s="43">
        <v>12</v>
      </c>
      <c r="K69" s="43">
        <v>12</v>
      </c>
      <c r="L69" s="106"/>
      <c r="M69" s="46" t="s">
        <v>63</v>
      </c>
      <c r="N69" s="47">
        <f t="shared" ref="N69:N90" si="1">L69/K69</f>
        <v>0</v>
      </c>
      <c r="O69" s="48">
        <f t="shared" ref="O69:O90" si="2">IF(L69&gt;=J69,H69*L69,H69*L69*1.05)</f>
        <v>0</v>
      </c>
      <c r="P69" s="123"/>
      <c r="T69" s="125"/>
      <c r="U69" s="125"/>
      <c r="V69" s="125"/>
    </row>
    <row r="70" spans="1:22" s="124" customFormat="1">
      <c r="A70" s="40">
        <v>0</v>
      </c>
      <c r="B70" s="40" t="s">
        <v>850</v>
      </c>
      <c r="C70" s="41" t="s">
        <v>54</v>
      </c>
      <c r="D70" s="42" t="s">
        <v>47</v>
      </c>
      <c r="E70" s="42" t="s">
        <v>43</v>
      </c>
      <c r="F70" s="42" t="s">
        <v>55</v>
      </c>
      <c r="G70" s="43" t="s">
        <v>39</v>
      </c>
      <c r="H70" s="49">
        <v>276</v>
      </c>
      <c r="I70" s="49"/>
      <c r="J70" s="43">
        <v>48</v>
      </c>
      <c r="K70" s="43">
        <v>24</v>
      </c>
      <c r="L70" s="106"/>
      <c r="M70" s="128" t="s">
        <v>851</v>
      </c>
      <c r="N70" s="47">
        <f t="shared" si="1"/>
        <v>0</v>
      </c>
      <c r="O70" s="48">
        <f t="shared" si="2"/>
        <v>0</v>
      </c>
      <c r="P70" s="123"/>
      <c r="T70" s="125"/>
      <c r="U70" s="125"/>
      <c r="V70" s="125"/>
    </row>
    <row r="71" spans="1:22" s="8" customFormat="1">
      <c r="A71" s="40">
        <v>80</v>
      </c>
      <c r="B71" s="40">
        <v>0</v>
      </c>
      <c r="C71" s="41" t="s">
        <v>56</v>
      </c>
      <c r="D71" s="42" t="s">
        <v>57</v>
      </c>
      <c r="E71" s="42" t="s">
        <v>58</v>
      </c>
      <c r="F71" s="42" t="s">
        <v>59</v>
      </c>
      <c r="G71" s="43" t="s">
        <v>39</v>
      </c>
      <c r="H71" s="49">
        <v>141</v>
      </c>
      <c r="I71" s="45"/>
      <c r="J71" s="43">
        <v>80</v>
      </c>
      <c r="K71" s="43">
        <v>40</v>
      </c>
      <c r="L71" s="106"/>
      <c r="M71" s="46" t="s">
        <v>63</v>
      </c>
      <c r="N71" s="47">
        <f t="shared" si="1"/>
        <v>0</v>
      </c>
      <c r="O71" s="48">
        <f t="shared" si="2"/>
        <v>0</v>
      </c>
      <c r="P71" s="50"/>
      <c r="T71" s="9"/>
      <c r="U71" s="9"/>
      <c r="V71" s="9"/>
    </row>
    <row r="72" spans="1:22" s="124" customFormat="1">
      <c r="A72" s="40">
        <v>0</v>
      </c>
      <c r="B72" s="40" t="s">
        <v>850</v>
      </c>
      <c r="C72" s="41" t="s">
        <v>60</v>
      </c>
      <c r="D72" s="42" t="s">
        <v>57</v>
      </c>
      <c r="E72" s="42" t="s">
        <v>58</v>
      </c>
      <c r="F72" s="42" t="s">
        <v>59</v>
      </c>
      <c r="G72" s="43" t="s">
        <v>39</v>
      </c>
      <c r="H72" s="49">
        <v>141</v>
      </c>
      <c r="I72" s="49"/>
      <c r="J72" s="43">
        <v>48</v>
      </c>
      <c r="K72" s="43">
        <v>24</v>
      </c>
      <c r="L72" s="106"/>
      <c r="M72" s="128" t="s">
        <v>851</v>
      </c>
      <c r="N72" s="47">
        <f t="shared" si="1"/>
        <v>0</v>
      </c>
      <c r="O72" s="48">
        <f t="shared" si="2"/>
        <v>0</v>
      </c>
      <c r="P72" s="123"/>
      <c r="T72" s="125"/>
      <c r="U72" s="125"/>
      <c r="V72" s="125"/>
    </row>
    <row r="73" spans="1:22" s="124" customFormat="1">
      <c r="A73" s="40">
        <v>0</v>
      </c>
      <c r="B73" s="40" t="s">
        <v>850</v>
      </c>
      <c r="C73" s="41" t="s">
        <v>61</v>
      </c>
      <c r="D73" s="42" t="s">
        <v>62</v>
      </c>
      <c r="E73" s="42" t="s">
        <v>58</v>
      </c>
      <c r="F73" s="42" t="s">
        <v>59</v>
      </c>
      <c r="G73" s="43" t="s">
        <v>39</v>
      </c>
      <c r="H73" s="49">
        <v>141</v>
      </c>
      <c r="I73" s="49"/>
      <c r="J73" s="43">
        <v>48</v>
      </c>
      <c r="K73" s="43">
        <v>24</v>
      </c>
      <c r="L73" s="106"/>
      <c r="M73" s="128" t="s">
        <v>851</v>
      </c>
      <c r="N73" s="47">
        <f t="shared" si="1"/>
        <v>0</v>
      </c>
      <c r="O73" s="48">
        <f t="shared" si="2"/>
        <v>0</v>
      </c>
      <c r="P73" s="123"/>
      <c r="T73" s="125"/>
      <c r="U73" s="125"/>
      <c r="V73" s="125"/>
    </row>
    <row r="74" spans="1:22" s="124" customFormat="1">
      <c r="A74" s="40">
        <v>0</v>
      </c>
      <c r="B74" s="40" t="s">
        <v>850</v>
      </c>
      <c r="C74" s="41" t="s">
        <v>64</v>
      </c>
      <c r="D74" s="42" t="s">
        <v>57</v>
      </c>
      <c r="E74" s="42" t="s">
        <v>58</v>
      </c>
      <c r="F74" s="42" t="s">
        <v>65</v>
      </c>
      <c r="G74" s="43" t="s">
        <v>39</v>
      </c>
      <c r="H74" s="49">
        <v>141</v>
      </c>
      <c r="I74" s="49"/>
      <c r="J74" s="43">
        <v>48</v>
      </c>
      <c r="K74" s="43">
        <v>24</v>
      </c>
      <c r="L74" s="106"/>
      <c r="M74" s="128" t="s">
        <v>851</v>
      </c>
      <c r="N74" s="47">
        <f t="shared" si="1"/>
        <v>0</v>
      </c>
      <c r="O74" s="48">
        <f t="shared" si="2"/>
        <v>0</v>
      </c>
      <c r="P74" s="123"/>
      <c r="T74" s="125"/>
      <c r="U74" s="125"/>
      <c r="V74" s="125"/>
    </row>
    <row r="75" spans="1:22" s="119" customFormat="1" hidden="1">
      <c r="A75" s="116">
        <v>0</v>
      </c>
      <c r="B75" s="116">
        <v>0</v>
      </c>
      <c r="C75" s="107" t="s">
        <v>66</v>
      </c>
      <c r="D75" s="108" t="s">
        <v>67</v>
      </c>
      <c r="E75" s="108" t="s">
        <v>68</v>
      </c>
      <c r="F75" s="108" t="s">
        <v>69</v>
      </c>
      <c r="G75" s="109" t="s">
        <v>39</v>
      </c>
      <c r="H75" s="111">
        <v>141</v>
      </c>
      <c r="I75" s="111"/>
      <c r="J75" s="109">
        <v>48</v>
      </c>
      <c r="K75" s="109">
        <v>24</v>
      </c>
      <c r="L75" s="106"/>
      <c r="M75" s="117" t="s">
        <v>63</v>
      </c>
      <c r="N75" s="47">
        <f t="shared" si="1"/>
        <v>0</v>
      </c>
      <c r="O75" s="48">
        <f t="shared" si="2"/>
        <v>0</v>
      </c>
      <c r="P75" s="118"/>
      <c r="T75" s="120"/>
      <c r="U75" s="120"/>
      <c r="V75" s="120"/>
    </row>
    <row r="76" spans="1:22" s="119" customFormat="1" hidden="1">
      <c r="A76" s="116">
        <v>0</v>
      </c>
      <c r="B76" s="116">
        <v>0</v>
      </c>
      <c r="C76" s="107" t="s">
        <v>70</v>
      </c>
      <c r="D76" s="108" t="s">
        <v>67</v>
      </c>
      <c r="E76" s="108" t="s">
        <v>68</v>
      </c>
      <c r="F76" s="108" t="s">
        <v>71</v>
      </c>
      <c r="G76" s="109" t="s">
        <v>39</v>
      </c>
      <c r="H76" s="111">
        <v>141</v>
      </c>
      <c r="I76" s="111"/>
      <c r="J76" s="109">
        <v>48</v>
      </c>
      <c r="K76" s="109">
        <v>24</v>
      </c>
      <c r="L76" s="106"/>
      <c r="M76" s="117" t="s">
        <v>63</v>
      </c>
      <c r="N76" s="47">
        <f t="shared" si="1"/>
        <v>0</v>
      </c>
      <c r="O76" s="48">
        <f t="shared" si="2"/>
        <v>0</v>
      </c>
      <c r="P76" s="118"/>
      <c r="T76" s="120"/>
      <c r="U76" s="120"/>
      <c r="V76" s="120"/>
    </row>
    <row r="77" spans="1:22" s="124" customFormat="1">
      <c r="A77" s="40">
        <v>0</v>
      </c>
      <c r="B77" s="40" t="s">
        <v>850</v>
      </c>
      <c r="C77" s="41" t="s">
        <v>72</v>
      </c>
      <c r="D77" s="42" t="s">
        <v>73</v>
      </c>
      <c r="E77" s="42" t="s">
        <v>74</v>
      </c>
      <c r="F77" s="42" t="s">
        <v>75</v>
      </c>
      <c r="G77" s="43" t="s">
        <v>39</v>
      </c>
      <c r="H77" s="49">
        <v>197</v>
      </c>
      <c r="I77" s="49"/>
      <c r="J77" s="43">
        <v>48</v>
      </c>
      <c r="K77" s="43">
        <v>24</v>
      </c>
      <c r="L77" s="106"/>
      <c r="M77" s="128" t="s">
        <v>851</v>
      </c>
      <c r="N77" s="47">
        <f t="shared" si="1"/>
        <v>0</v>
      </c>
      <c r="O77" s="48">
        <f t="shared" si="2"/>
        <v>0</v>
      </c>
      <c r="P77" s="123"/>
      <c r="T77" s="125"/>
      <c r="U77" s="125"/>
      <c r="V77" s="125"/>
    </row>
    <row r="78" spans="1:22" s="124" customFormat="1">
      <c r="A78" s="40">
        <v>0</v>
      </c>
      <c r="B78" s="40" t="s">
        <v>850</v>
      </c>
      <c r="C78" s="41" t="s">
        <v>76</v>
      </c>
      <c r="D78" s="42" t="s">
        <v>77</v>
      </c>
      <c r="E78" s="42" t="s">
        <v>78</v>
      </c>
      <c r="F78" s="42" t="s">
        <v>79</v>
      </c>
      <c r="G78" s="43" t="s">
        <v>39</v>
      </c>
      <c r="H78" s="49">
        <v>149</v>
      </c>
      <c r="I78" s="49"/>
      <c r="J78" s="43">
        <v>48</v>
      </c>
      <c r="K78" s="43">
        <v>24</v>
      </c>
      <c r="L78" s="106"/>
      <c r="M78" s="128" t="s">
        <v>851</v>
      </c>
      <c r="N78" s="47">
        <f t="shared" si="1"/>
        <v>0</v>
      </c>
      <c r="O78" s="48">
        <f t="shared" si="2"/>
        <v>0</v>
      </c>
      <c r="P78" s="123"/>
      <c r="T78" s="125"/>
      <c r="U78" s="125"/>
      <c r="V78" s="125"/>
    </row>
    <row r="79" spans="1:22" s="124" customFormat="1">
      <c r="A79" s="40">
        <v>0</v>
      </c>
      <c r="B79" s="40" t="s">
        <v>850</v>
      </c>
      <c r="C79" s="41" t="s">
        <v>80</v>
      </c>
      <c r="D79" s="42" t="s">
        <v>81</v>
      </c>
      <c r="E79" s="42" t="s">
        <v>82</v>
      </c>
      <c r="F79" s="42" t="s">
        <v>83</v>
      </c>
      <c r="G79" s="43" t="s">
        <v>39</v>
      </c>
      <c r="H79" s="49">
        <v>149</v>
      </c>
      <c r="I79" s="49"/>
      <c r="J79" s="43">
        <v>48</v>
      </c>
      <c r="K79" s="43">
        <v>24</v>
      </c>
      <c r="L79" s="106"/>
      <c r="M79" s="128" t="s">
        <v>851</v>
      </c>
      <c r="N79" s="47">
        <f t="shared" si="1"/>
        <v>0</v>
      </c>
      <c r="O79" s="48">
        <f t="shared" si="2"/>
        <v>0</v>
      </c>
      <c r="P79" s="123"/>
      <c r="T79" s="125"/>
      <c r="U79" s="125"/>
      <c r="V79" s="125"/>
    </row>
    <row r="80" spans="1:22" s="124" customFormat="1">
      <c r="A80" s="40">
        <v>0</v>
      </c>
      <c r="B80" s="40">
        <v>100</v>
      </c>
      <c r="C80" s="41" t="s">
        <v>84</v>
      </c>
      <c r="D80" s="42" t="s">
        <v>85</v>
      </c>
      <c r="E80" s="42" t="s">
        <v>86</v>
      </c>
      <c r="F80" s="42" t="s">
        <v>87</v>
      </c>
      <c r="G80" s="43" t="s">
        <v>39</v>
      </c>
      <c r="H80" s="49">
        <v>135</v>
      </c>
      <c r="I80" s="49"/>
      <c r="J80" s="43">
        <v>48</v>
      </c>
      <c r="K80" s="43">
        <v>24</v>
      </c>
      <c r="L80" s="106"/>
      <c r="M80" s="128" t="s">
        <v>851</v>
      </c>
      <c r="N80" s="47">
        <f t="shared" si="1"/>
        <v>0</v>
      </c>
      <c r="O80" s="48">
        <f t="shared" si="2"/>
        <v>0</v>
      </c>
      <c r="P80" s="123"/>
      <c r="T80" s="125"/>
      <c r="U80" s="125"/>
      <c r="V80" s="125"/>
    </row>
    <row r="81" spans="1:22" s="124" customFormat="1">
      <c r="A81" s="40">
        <v>0</v>
      </c>
      <c r="B81" s="40">
        <v>100</v>
      </c>
      <c r="C81" s="41" t="s">
        <v>88</v>
      </c>
      <c r="D81" s="42" t="s">
        <v>89</v>
      </c>
      <c r="E81" s="42" t="s">
        <v>90</v>
      </c>
      <c r="F81" s="42" t="s">
        <v>91</v>
      </c>
      <c r="G81" s="43" t="s">
        <v>39</v>
      </c>
      <c r="H81" s="49">
        <v>135</v>
      </c>
      <c r="I81" s="49"/>
      <c r="J81" s="43">
        <v>48</v>
      </c>
      <c r="K81" s="43">
        <v>24</v>
      </c>
      <c r="L81" s="106"/>
      <c r="M81" s="128" t="s">
        <v>851</v>
      </c>
      <c r="N81" s="47">
        <f t="shared" si="1"/>
        <v>0</v>
      </c>
      <c r="O81" s="48">
        <f t="shared" si="2"/>
        <v>0</v>
      </c>
      <c r="P81" s="123"/>
      <c r="T81" s="125"/>
      <c r="U81" s="125"/>
      <c r="V81" s="125"/>
    </row>
    <row r="82" spans="1:22" s="124" customFormat="1">
      <c r="A82" s="40">
        <v>0</v>
      </c>
      <c r="B82" s="40">
        <v>60</v>
      </c>
      <c r="C82" s="41" t="s">
        <v>92</v>
      </c>
      <c r="D82" s="42" t="s">
        <v>89</v>
      </c>
      <c r="E82" s="42" t="s">
        <v>90</v>
      </c>
      <c r="F82" s="42" t="s">
        <v>93</v>
      </c>
      <c r="G82" s="43" t="s">
        <v>39</v>
      </c>
      <c r="H82" s="49">
        <v>149</v>
      </c>
      <c r="I82" s="49"/>
      <c r="J82" s="43">
        <v>48</v>
      </c>
      <c r="K82" s="43">
        <v>24</v>
      </c>
      <c r="L82" s="106"/>
      <c r="M82" s="128" t="s">
        <v>851</v>
      </c>
      <c r="N82" s="47">
        <f t="shared" si="1"/>
        <v>0</v>
      </c>
      <c r="O82" s="48">
        <f t="shared" si="2"/>
        <v>0</v>
      </c>
      <c r="P82" s="123"/>
      <c r="T82" s="125"/>
      <c r="U82" s="125"/>
      <c r="V82" s="125"/>
    </row>
    <row r="83" spans="1:22" s="124" customFormat="1">
      <c r="A83" s="40">
        <v>0</v>
      </c>
      <c r="B83" s="40" t="s">
        <v>850</v>
      </c>
      <c r="C83" s="41" t="s">
        <v>94</v>
      </c>
      <c r="D83" s="42" t="s">
        <v>95</v>
      </c>
      <c r="E83" s="42" t="s">
        <v>96</v>
      </c>
      <c r="F83" s="42" t="s">
        <v>97</v>
      </c>
      <c r="G83" s="43" t="s">
        <v>39</v>
      </c>
      <c r="H83" s="49">
        <v>161</v>
      </c>
      <c r="I83" s="49"/>
      <c r="J83" s="43">
        <v>48</v>
      </c>
      <c r="K83" s="43">
        <v>24</v>
      </c>
      <c r="L83" s="106"/>
      <c r="M83" s="128" t="s">
        <v>851</v>
      </c>
      <c r="N83" s="47">
        <f t="shared" si="1"/>
        <v>0</v>
      </c>
      <c r="O83" s="48">
        <f t="shared" si="2"/>
        <v>0</v>
      </c>
      <c r="P83" s="123"/>
      <c r="T83" s="125"/>
      <c r="U83" s="125"/>
      <c r="V83" s="125"/>
    </row>
    <row r="84" spans="1:22" s="119" customFormat="1" hidden="1">
      <c r="A84" s="116">
        <v>0</v>
      </c>
      <c r="B84" s="116">
        <v>0</v>
      </c>
      <c r="C84" s="107" t="s">
        <v>98</v>
      </c>
      <c r="D84" s="108" t="s">
        <v>99</v>
      </c>
      <c r="E84" s="108" t="s">
        <v>100</v>
      </c>
      <c r="F84" s="108" t="s">
        <v>101</v>
      </c>
      <c r="G84" s="109" t="s">
        <v>39</v>
      </c>
      <c r="H84" s="111">
        <v>380</v>
      </c>
      <c r="I84" s="111"/>
      <c r="J84" s="109">
        <v>48</v>
      </c>
      <c r="K84" s="109">
        <v>24</v>
      </c>
      <c r="L84" s="106"/>
      <c r="M84" s="117" t="s">
        <v>45</v>
      </c>
      <c r="N84" s="47">
        <f t="shared" si="1"/>
        <v>0</v>
      </c>
      <c r="O84" s="48">
        <f t="shared" si="2"/>
        <v>0</v>
      </c>
      <c r="P84" s="118"/>
      <c r="T84" s="120"/>
      <c r="U84" s="120"/>
      <c r="V84" s="120"/>
    </row>
    <row r="85" spans="1:22" s="124" customFormat="1">
      <c r="A85" s="122">
        <v>0</v>
      </c>
      <c r="B85" s="122" t="s">
        <v>850</v>
      </c>
      <c r="C85" s="41" t="s">
        <v>102</v>
      </c>
      <c r="D85" s="42" t="s">
        <v>99</v>
      </c>
      <c r="E85" s="42" t="s">
        <v>100</v>
      </c>
      <c r="F85" s="42" t="s">
        <v>103</v>
      </c>
      <c r="G85" s="43" t="s">
        <v>39</v>
      </c>
      <c r="H85" s="49">
        <v>141</v>
      </c>
      <c r="I85" s="49"/>
      <c r="J85" s="43">
        <v>48</v>
      </c>
      <c r="K85" s="43">
        <v>24</v>
      </c>
      <c r="L85" s="106"/>
      <c r="M85" s="128" t="s">
        <v>851</v>
      </c>
      <c r="N85" s="47">
        <f t="shared" si="1"/>
        <v>0</v>
      </c>
      <c r="O85" s="48">
        <f t="shared" si="2"/>
        <v>0</v>
      </c>
      <c r="P85" s="123"/>
      <c r="T85" s="125"/>
      <c r="U85" s="125"/>
      <c r="V85" s="125"/>
    </row>
    <row r="86" spans="1:22" s="124" customFormat="1">
      <c r="A86" s="122">
        <v>0</v>
      </c>
      <c r="B86" s="122" t="s">
        <v>850</v>
      </c>
      <c r="C86" s="41" t="s">
        <v>104</v>
      </c>
      <c r="D86" s="42" t="s">
        <v>99</v>
      </c>
      <c r="E86" s="42" t="s">
        <v>100</v>
      </c>
      <c r="F86" s="42" t="s">
        <v>105</v>
      </c>
      <c r="G86" s="43" t="s">
        <v>39</v>
      </c>
      <c r="H86" s="49">
        <v>141</v>
      </c>
      <c r="I86" s="49"/>
      <c r="J86" s="43">
        <v>48</v>
      </c>
      <c r="K86" s="43">
        <v>24</v>
      </c>
      <c r="L86" s="106"/>
      <c r="M86" s="128" t="s">
        <v>851</v>
      </c>
      <c r="N86" s="47">
        <f t="shared" si="1"/>
        <v>0</v>
      </c>
      <c r="O86" s="48">
        <f t="shared" si="2"/>
        <v>0</v>
      </c>
      <c r="P86" s="123"/>
      <c r="T86" s="125"/>
      <c r="U86" s="125"/>
      <c r="V86" s="125"/>
    </row>
    <row r="87" spans="1:22" s="124" customFormat="1">
      <c r="A87" s="122">
        <v>0</v>
      </c>
      <c r="B87" s="122">
        <v>18</v>
      </c>
      <c r="C87" s="41" t="s">
        <v>106</v>
      </c>
      <c r="D87" s="42" t="s">
        <v>99</v>
      </c>
      <c r="E87" s="42" t="s">
        <v>100</v>
      </c>
      <c r="F87" s="42" t="s">
        <v>107</v>
      </c>
      <c r="G87" s="43" t="s">
        <v>39</v>
      </c>
      <c r="H87" s="49">
        <v>143</v>
      </c>
      <c r="I87" s="49"/>
      <c r="J87" s="43">
        <v>18</v>
      </c>
      <c r="K87" s="43">
        <v>18</v>
      </c>
      <c r="L87" s="106"/>
      <c r="M87" s="128" t="s">
        <v>851</v>
      </c>
      <c r="N87" s="47">
        <f t="shared" si="1"/>
        <v>0</v>
      </c>
      <c r="O87" s="48">
        <f t="shared" si="2"/>
        <v>0</v>
      </c>
      <c r="P87" s="123"/>
      <c r="T87" s="125"/>
      <c r="U87" s="125"/>
      <c r="V87" s="125"/>
    </row>
    <row r="88" spans="1:22" s="124" customFormat="1">
      <c r="A88" s="40">
        <v>0</v>
      </c>
      <c r="B88" s="40">
        <v>11</v>
      </c>
      <c r="C88" s="41" t="s">
        <v>108</v>
      </c>
      <c r="D88" s="42" t="s">
        <v>99</v>
      </c>
      <c r="E88" s="42" t="s">
        <v>100</v>
      </c>
      <c r="F88" s="42" t="s">
        <v>109</v>
      </c>
      <c r="G88" s="43" t="s">
        <v>39</v>
      </c>
      <c r="H88" s="49">
        <v>343</v>
      </c>
      <c r="I88" s="49"/>
      <c r="J88" s="43">
        <v>11</v>
      </c>
      <c r="K88" s="43">
        <v>11</v>
      </c>
      <c r="L88" s="106"/>
      <c r="M88" s="128" t="s">
        <v>851</v>
      </c>
      <c r="N88" s="47">
        <f t="shared" si="1"/>
        <v>0</v>
      </c>
      <c r="O88" s="48">
        <f t="shared" si="2"/>
        <v>0</v>
      </c>
      <c r="P88" s="123"/>
      <c r="T88" s="125"/>
      <c r="U88" s="125"/>
      <c r="V88" s="125"/>
    </row>
    <row r="89" spans="1:22" s="124" customFormat="1">
      <c r="A89" s="40">
        <v>0</v>
      </c>
      <c r="B89" s="40" t="s">
        <v>850</v>
      </c>
      <c r="C89" s="41" t="s">
        <v>110</v>
      </c>
      <c r="D89" s="42" t="s">
        <v>99</v>
      </c>
      <c r="E89" s="42" t="s">
        <v>100</v>
      </c>
      <c r="F89" s="42" t="s">
        <v>111</v>
      </c>
      <c r="G89" s="43" t="s">
        <v>39</v>
      </c>
      <c r="H89" s="49">
        <v>141</v>
      </c>
      <c r="I89" s="49"/>
      <c r="J89" s="43">
        <v>48</v>
      </c>
      <c r="K89" s="43">
        <v>24</v>
      </c>
      <c r="L89" s="106"/>
      <c r="M89" s="128" t="s">
        <v>851</v>
      </c>
      <c r="N89" s="47">
        <f t="shared" si="1"/>
        <v>0</v>
      </c>
      <c r="O89" s="48">
        <f t="shared" si="2"/>
        <v>0</v>
      </c>
      <c r="P89" s="123"/>
      <c r="T89" s="125"/>
      <c r="U89" s="125"/>
      <c r="V89" s="125"/>
    </row>
    <row r="90" spans="1:22" s="124" customFormat="1">
      <c r="A90" s="40">
        <v>0</v>
      </c>
      <c r="B90" s="40" t="s">
        <v>850</v>
      </c>
      <c r="C90" s="41" t="s">
        <v>112</v>
      </c>
      <c r="D90" s="42" t="s">
        <v>113</v>
      </c>
      <c r="E90" s="42" t="s">
        <v>114</v>
      </c>
      <c r="F90" s="42" t="s">
        <v>115</v>
      </c>
      <c r="G90" s="43" t="s">
        <v>39</v>
      </c>
      <c r="H90" s="49">
        <v>183</v>
      </c>
      <c r="I90" s="49"/>
      <c r="J90" s="43">
        <v>48</v>
      </c>
      <c r="K90" s="43">
        <v>24</v>
      </c>
      <c r="L90" s="106"/>
      <c r="M90" s="128" t="s">
        <v>851</v>
      </c>
      <c r="N90" s="47">
        <f t="shared" si="1"/>
        <v>0</v>
      </c>
      <c r="O90" s="48">
        <f t="shared" si="2"/>
        <v>0</v>
      </c>
      <c r="P90" s="123"/>
      <c r="T90" s="125"/>
      <c r="U90" s="125"/>
      <c r="V90" s="125"/>
    </row>
    <row r="91" spans="1:22" s="119" customFormat="1" hidden="1">
      <c r="A91" s="116">
        <v>0</v>
      </c>
      <c r="B91" s="116">
        <v>0</v>
      </c>
      <c r="C91" s="107" t="s">
        <v>116</v>
      </c>
      <c r="D91" s="108" t="s">
        <v>113</v>
      </c>
      <c r="E91" s="108" t="s">
        <v>114</v>
      </c>
      <c r="F91" s="108" t="s">
        <v>117</v>
      </c>
      <c r="G91" s="109" t="s">
        <v>118</v>
      </c>
      <c r="H91" s="110">
        <v>291</v>
      </c>
      <c r="I91" s="111">
        <v>197</v>
      </c>
      <c r="J91" s="112">
        <v>11</v>
      </c>
      <c r="K91" s="112">
        <v>11</v>
      </c>
      <c r="L91" s="106"/>
      <c r="M91" s="113" t="s">
        <v>40</v>
      </c>
      <c r="N91" s="47">
        <f>L91/K91</f>
        <v>0</v>
      </c>
      <c r="O91" s="48">
        <f>IF(L91&gt;=J91,I91*L91,I91*L91*1.05)</f>
        <v>0</v>
      </c>
      <c r="P91" s="118"/>
      <c r="T91" s="120"/>
      <c r="U91" s="120"/>
      <c r="V91" s="120"/>
    </row>
    <row r="92" spans="1:22" s="124" customFormat="1">
      <c r="A92" s="122">
        <v>0</v>
      </c>
      <c r="B92" s="122">
        <v>66</v>
      </c>
      <c r="C92" s="41" t="s">
        <v>119</v>
      </c>
      <c r="D92" s="42" t="s">
        <v>113</v>
      </c>
      <c r="E92" s="42" t="s">
        <v>114</v>
      </c>
      <c r="F92" s="42" t="s">
        <v>120</v>
      </c>
      <c r="G92" s="43" t="s">
        <v>39</v>
      </c>
      <c r="H92" s="49">
        <v>225</v>
      </c>
      <c r="I92" s="49"/>
      <c r="J92" s="43">
        <v>48</v>
      </c>
      <c r="K92" s="43">
        <v>24</v>
      </c>
      <c r="L92" s="106"/>
      <c r="M92" s="128" t="s">
        <v>851</v>
      </c>
      <c r="N92" s="47">
        <f t="shared" ref="N92" si="3">L92/K92</f>
        <v>0</v>
      </c>
      <c r="O92" s="48">
        <f>IF(L92&gt;=J92,H92*L92,H92*L92*1.05)</f>
        <v>0</v>
      </c>
      <c r="P92" s="123"/>
      <c r="T92" s="125"/>
      <c r="U92" s="125"/>
      <c r="V92" s="125"/>
    </row>
    <row r="93" spans="1:22" s="8" customFormat="1">
      <c r="A93" s="40">
        <v>81</v>
      </c>
      <c r="B93" s="40">
        <v>0</v>
      </c>
      <c r="C93" s="41" t="s">
        <v>121</v>
      </c>
      <c r="D93" s="42" t="s">
        <v>113</v>
      </c>
      <c r="E93" s="42" t="s">
        <v>114</v>
      </c>
      <c r="F93" s="42" t="s">
        <v>122</v>
      </c>
      <c r="G93" s="43" t="s">
        <v>118</v>
      </c>
      <c r="H93" s="44">
        <v>291</v>
      </c>
      <c r="I93" s="45">
        <v>197</v>
      </c>
      <c r="J93" s="43">
        <v>60</v>
      </c>
      <c r="K93" s="43">
        <v>30</v>
      </c>
      <c r="L93" s="106"/>
      <c r="M93" s="46" t="s">
        <v>63</v>
      </c>
      <c r="N93" s="47">
        <f>L93/K93</f>
        <v>0</v>
      </c>
      <c r="O93" s="48">
        <f>IF(L93&gt;=J93,I93*L93,I93*L93*1.05)</f>
        <v>0</v>
      </c>
      <c r="P93" s="50"/>
      <c r="T93" s="9"/>
      <c r="U93" s="9"/>
      <c r="V93" s="9"/>
    </row>
    <row r="94" spans="1:22" s="124" customFormat="1">
      <c r="A94" s="122">
        <v>0</v>
      </c>
      <c r="B94" s="122">
        <v>96</v>
      </c>
      <c r="C94" s="41" t="s">
        <v>123</v>
      </c>
      <c r="D94" s="42" t="s">
        <v>113</v>
      </c>
      <c r="E94" s="42" t="s">
        <v>114</v>
      </c>
      <c r="F94" s="42" t="s">
        <v>124</v>
      </c>
      <c r="G94" s="43" t="s">
        <v>39</v>
      </c>
      <c r="H94" s="49">
        <v>225</v>
      </c>
      <c r="I94" s="49"/>
      <c r="J94" s="43">
        <v>48</v>
      </c>
      <c r="K94" s="43">
        <v>24</v>
      </c>
      <c r="L94" s="106"/>
      <c r="M94" s="128" t="s">
        <v>851</v>
      </c>
      <c r="N94" s="47">
        <f t="shared" ref="N94:N100" si="4">L94/K94</f>
        <v>0</v>
      </c>
      <c r="O94" s="48">
        <f t="shared" ref="O94:O100" si="5">IF(L94&gt;=J94,H94*L94,H94*L94*1.05)</f>
        <v>0</v>
      </c>
      <c r="P94" s="123"/>
      <c r="T94" s="125"/>
      <c r="U94" s="125"/>
      <c r="V94" s="125"/>
    </row>
    <row r="95" spans="1:22" s="119" customFormat="1" hidden="1">
      <c r="A95" s="116">
        <v>0</v>
      </c>
      <c r="B95" s="116">
        <v>0</v>
      </c>
      <c r="C95" s="107" t="s">
        <v>125</v>
      </c>
      <c r="D95" s="108" t="s">
        <v>126</v>
      </c>
      <c r="E95" s="108" t="s">
        <v>127</v>
      </c>
      <c r="F95" s="108" t="s">
        <v>128</v>
      </c>
      <c r="G95" s="109" t="s">
        <v>39</v>
      </c>
      <c r="H95" s="111">
        <v>383</v>
      </c>
      <c r="I95" s="111"/>
      <c r="J95" s="109">
        <v>48</v>
      </c>
      <c r="K95" s="109">
        <v>24</v>
      </c>
      <c r="L95" s="106"/>
      <c r="M95" s="117" t="s">
        <v>63</v>
      </c>
      <c r="N95" s="47">
        <f t="shared" si="4"/>
        <v>0</v>
      </c>
      <c r="O95" s="48">
        <f t="shared" si="5"/>
        <v>0</v>
      </c>
      <c r="P95" s="118"/>
      <c r="T95" s="120"/>
      <c r="U95" s="120"/>
      <c r="V95" s="120"/>
    </row>
    <row r="96" spans="1:22" s="124" customFormat="1">
      <c r="A96" s="40">
        <v>0</v>
      </c>
      <c r="B96" s="40" t="s">
        <v>850</v>
      </c>
      <c r="C96" s="41" t="s">
        <v>129</v>
      </c>
      <c r="D96" s="42" t="s">
        <v>130</v>
      </c>
      <c r="E96" s="42" t="s">
        <v>131</v>
      </c>
      <c r="F96" s="42" t="s">
        <v>132</v>
      </c>
      <c r="G96" s="43" t="s">
        <v>39</v>
      </c>
      <c r="H96" s="49">
        <v>215</v>
      </c>
      <c r="I96" s="49"/>
      <c r="J96" s="43">
        <v>48</v>
      </c>
      <c r="K96" s="43">
        <v>24</v>
      </c>
      <c r="L96" s="106"/>
      <c r="M96" s="128" t="s">
        <v>851</v>
      </c>
      <c r="N96" s="47">
        <f t="shared" si="4"/>
        <v>0</v>
      </c>
      <c r="O96" s="48">
        <f t="shared" si="5"/>
        <v>0</v>
      </c>
      <c r="P96" s="123"/>
      <c r="T96" s="125"/>
      <c r="U96" s="125"/>
      <c r="V96" s="125"/>
    </row>
    <row r="97" spans="1:22" s="119" customFormat="1" hidden="1">
      <c r="A97" s="116">
        <v>0</v>
      </c>
      <c r="B97" s="116">
        <v>0</v>
      </c>
      <c r="C97" s="107" t="s">
        <v>133</v>
      </c>
      <c r="D97" s="108" t="s">
        <v>130</v>
      </c>
      <c r="E97" s="108" t="s">
        <v>131</v>
      </c>
      <c r="F97" s="108" t="s">
        <v>134</v>
      </c>
      <c r="G97" s="109" t="s">
        <v>39</v>
      </c>
      <c r="H97" s="111">
        <v>225</v>
      </c>
      <c r="I97" s="111"/>
      <c r="J97" s="109">
        <v>48</v>
      </c>
      <c r="K97" s="109">
        <v>24</v>
      </c>
      <c r="L97" s="106"/>
      <c r="M97" s="117" t="s">
        <v>63</v>
      </c>
      <c r="N97" s="47">
        <f t="shared" si="4"/>
        <v>0</v>
      </c>
      <c r="O97" s="48">
        <f t="shared" si="5"/>
        <v>0</v>
      </c>
      <c r="P97" s="118"/>
      <c r="T97" s="120"/>
      <c r="U97" s="120"/>
      <c r="V97" s="120"/>
    </row>
    <row r="98" spans="1:22" s="8" customFormat="1">
      <c r="A98" s="40">
        <v>0</v>
      </c>
      <c r="B98" s="40" t="s">
        <v>850</v>
      </c>
      <c r="C98" s="41" t="s">
        <v>135</v>
      </c>
      <c r="D98" s="42" t="s">
        <v>130</v>
      </c>
      <c r="E98" s="42" t="s">
        <v>131</v>
      </c>
      <c r="F98" s="42" t="s">
        <v>136</v>
      </c>
      <c r="G98" s="43" t="s">
        <v>39</v>
      </c>
      <c r="H98" s="49">
        <v>243</v>
      </c>
      <c r="I98" s="49"/>
      <c r="J98" s="43">
        <v>48</v>
      </c>
      <c r="K98" s="43">
        <v>24</v>
      </c>
      <c r="L98" s="106"/>
      <c r="M98" s="128" t="s">
        <v>851</v>
      </c>
      <c r="N98" s="47">
        <f t="shared" si="4"/>
        <v>0</v>
      </c>
      <c r="O98" s="48">
        <f t="shared" si="5"/>
        <v>0</v>
      </c>
      <c r="P98" s="50"/>
      <c r="T98" s="9"/>
      <c r="U98" s="9"/>
      <c r="V98" s="9"/>
    </row>
    <row r="99" spans="1:22" s="124" customFormat="1">
      <c r="A99" s="40">
        <v>0</v>
      </c>
      <c r="B99" s="40" t="s">
        <v>850</v>
      </c>
      <c r="C99" s="41" t="s">
        <v>137</v>
      </c>
      <c r="D99" s="42" t="s">
        <v>130</v>
      </c>
      <c r="E99" s="42" t="s">
        <v>131</v>
      </c>
      <c r="F99" s="42" t="s">
        <v>138</v>
      </c>
      <c r="G99" s="43" t="s">
        <v>39</v>
      </c>
      <c r="H99" s="49">
        <v>215</v>
      </c>
      <c r="I99" s="49"/>
      <c r="J99" s="43">
        <v>48</v>
      </c>
      <c r="K99" s="43">
        <v>24</v>
      </c>
      <c r="L99" s="106"/>
      <c r="M99" s="128" t="s">
        <v>851</v>
      </c>
      <c r="N99" s="47">
        <f t="shared" si="4"/>
        <v>0</v>
      </c>
      <c r="O99" s="48">
        <f t="shared" si="5"/>
        <v>0</v>
      </c>
      <c r="P99" s="123"/>
      <c r="T99" s="125"/>
      <c r="U99" s="125"/>
      <c r="V99" s="125"/>
    </row>
    <row r="100" spans="1:22" s="124" customFormat="1">
      <c r="A100" s="40">
        <v>0</v>
      </c>
      <c r="B100" s="40" t="s">
        <v>850</v>
      </c>
      <c r="C100" s="41" t="s">
        <v>819</v>
      </c>
      <c r="D100" s="42" t="s">
        <v>130</v>
      </c>
      <c r="E100" s="42" t="s">
        <v>131</v>
      </c>
      <c r="F100" s="42" t="s">
        <v>820</v>
      </c>
      <c r="G100" s="43" t="s">
        <v>39</v>
      </c>
      <c r="H100" s="49">
        <v>243</v>
      </c>
      <c r="I100" s="49"/>
      <c r="J100" s="43">
        <v>48</v>
      </c>
      <c r="K100" s="43">
        <v>24</v>
      </c>
      <c r="L100" s="106"/>
      <c r="M100" s="128" t="s">
        <v>851</v>
      </c>
      <c r="N100" s="47">
        <f t="shared" si="4"/>
        <v>0</v>
      </c>
      <c r="O100" s="48">
        <f t="shared" si="5"/>
        <v>0</v>
      </c>
      <c r="P100" s="123"/>
      <c r="T100" s="125"/>
      <c r="U100" s="125"/>
      <c r="V100" s="125"/>
    </row>
    <row r="101" spans="1:22" s="8" customFormat="1">
      <c r="A101" s="40" t="s">
        <v>850</v>
      </c>
      <c r="B101" s="40">
        <v>0</v>
      </c>
      <c r="C101" s="41" t="s">
        <v>139</v>
      </c>
      <c r="D101" s="42" t="s">
        <v>130</v>
      </c>
      <c r="E101" s="42" t="s">
        <v>131</v>
      </c>
      <c r="F101" s="42" t="s">
        <v>140</v>
      </c>
      <c r="G101" s="43" t="s">
        <v>118</v>
      </c>
      <c r="H101" s="44">
        <v>271</v>
      </c>
      <c r="I101" s="45">
        <v>197</v>
      </c>
      <c r="J101" s="43">
        <v>60</v>
      </c>
      <c r="K101" s="43">
        <v>30</v>
      </c>
      <c r="L101" s="106"/>
      <c r="M101" s="46" t="s">
        <v>63</v>
      </c>
      <c r="N101" s="47">
        <f>L101/K101</f>
        <v>0</v>
      </c>
      <c r="O101" s="48">
        <f>IF(L101&gt;=J101,I101*L101,I101*L101*1.05)</f>
        <v>0</v>
      </c>
      <c r="P101" s="50"/>
      <c r="T101" s="9"/>
      <c r="U101" s="9"/>
      <c r="V101" s="9"/>
    </row>
    <row r="102" spans="1:22" s="124" customFormat="1">
      <c r="A102" s="40">
        <v>0</v>
      </c>
      <c r="B102" s="40" t="s">
        <v>850</v>
      </c>
      <c r="C102" s="41" t="s">
        <v>141</v>
      </c>
      <c r="D102" s="42" t="s">
        <v>130</v>
      </c>
      <c r="E102" s="42" t="s">
        <v>131</v>
      </c>
      <c r="F102" s="42" t="s">
        <v>140</v>
      </c>
      <c r="G102" s="43" t="s">
        <v>39</v>
      </c>
      <c r="H102" s="49">
        <v>225</v>
      </c>
      <c r="I102" s="49"/>
      <c r="J102" s="43">
        <v>48</v>
      </c>
      <c r="K102" s="43">
        <v>24</v>
      </c>
      <c r="L102" s="106"/>
      <c r="M102" s="128" t="s">
        <v>851</v>
      </c>
      <c r="N102" s="47">
        <f t="shared" ref="N102:N103" si="6">L102/K102</f>
        <v>0</v>
      </c>
      <c r="O102" s="48">
        <f t="shared" ref="O102:O103" si="7">IF(L102&gt;=J102,H102*L102,H102*L102*1.05)</f>
        <v>0</v>
      </c>
      <c r="P102" s="123"/>
      <c r="T102" s="125"/>
      <c r="U102" s="125"/>
      <c r="V102" s="125"/>
    </row>
    <row r="103" spans="1:22" s="124" customFormat="1">
      <c r="A103" s="40">
        <v>0</v>
      </c>
      <c r="B103" s="40" t="s">
        <v>850</v>
      </c>
      <c r="C103" s="41" t="s">
        <v>142</v>
      </c>
      <c r="D103" s="42" t="s">
        <v>130</v>
      </c>
      <c r="E103" s="42" t="s">
        <v>131</v>
      </c>
      <c r="F103" s="42" t="s">
        <v>143</v>
      </c>
      <c r="G103" s="43" t="s">
        <v>39</v>
      </c>
      <c r="H103" s="49">
        <v>362</v>
      </c>
      <c r="I103" s="49"/>
      <c r="J103" s="43">
        <v>48</v>
      </c>
      <c r="K103" s="43">
        <v>24</v>
      </c>
      <c r="L103" s="106"/>
      <c r="M103" s="128" t="s">
        <v>851</v>
      </c>
      <c r="N103" s="47">
        <f t="shared" si="6"/>
        <v>0</v>
      </c>
      <c r="O103" s="48">
        <f t="shared" si="7"/>
        <v>0</v>
      </c>
      <c r="P103" s="123"/>
      <c r="T103" s="125"/>
      <c r="U103" s="125"/>
      <c r="V103" s="125"/>
    </row>
    <row r="104" spans="1:22" s="119" customFormat="1" hidden="1">
      <c r="A104" s="116">
        <v>0</v>
      </c>
      <c r="B104" s="116">
        <v>0</v>
      </c>
      <c r="C104" s="107" t="s">
        <v>144</v>
      </c>
      <c r="D104" s="108" t="s">
        <v>130</v>
      </c>
      <c r="E104" s="108" t="s">
        <v>131</v>
      </c>
      <c r="F104" s="108" t="s">
        <v>145</v>
      </c>
      <c r="G104" s="109" t="s">
        <v>118</v>
      </c>
      <c r="H104" s="110">
        <v>271</v>
      </c>
      <c r="I104" s="111">
        <v>197</v>
      </c>
      <c r="J104" s="109">
        <v>60</v>
      </c>
      <c r="K104" s="109">
        <v>30</v>
      </c>
      <c r="L104" s="106"/>
      <c r="M104" s="113" t="s">
        <v>63</v>
      </c>
      <c r="N104" s="47">
        <f>L104/K104</f>
        <v>0</v>
      </c>
      <c r="O104" s="48">
        <f>IF(L104&gt;=J104,I104*L104,I104*L104*1.05)</f>
        <v>0</v>
      </c>
      <c r="P104" s="118"/>
      <c r="T104" s="120"/>
      <c r="U104" s="120"/>
      <c r="V104" s="120"/>
    </row>
    <row r="105" spans="1:22" s="119" customFormat="1" hidden="1">
      <c r="A105" s="116">
        <v>0</v>
      </c>
      <c r="B105" s="116">
        <v>0</v>
      </c>
      <c r="C105" s="107" t="s">
        <v>146</v>
      </c>
      <c r="D105" s="108" t="s">
        <v>130</v>
      </c>
      <c r="E105" s="108" t="s">
        <v>131</v>
      </c>
      <c r="F105" s="108" t="s">
        <v>145</v>
      </c>
      <c r="G105" s="109" t="s">
        <v>39</v>
      </c>
      <c r="H105" s="111">
        <v>215</v>
      </c>
      <c r="I105" s="111"/>
      <c r="J105" s="109">
        <v>48</v>
      </c>
      <c r="K105" s="109">
        <v>24</v>
      </c>
      <c r="L105" s="106"/>
      <c r="M105" s="113" t="s">
        <v>63</v>
      </c>
      <c r="N105" s="47">
        <f t="shared" ref="N105" si="8">L105/K105</f>
        <v>0</v>
      </c>
      <c r="O105" s="48">
        <f>IF(L105&gt;=J105,H105*L105,H105*L105*1.05)</f>
        <v>0</v>
      </c>
      <c r="P105" s="118"/>
      <c r="T105" s="120"/>
      <c r="U105" s="120"/>
      <c r="V105" s="120"/>
    </row>
    <row r="106" spans="1:22" s="8" customFormat="1">
      <c r="A106" s="40" t="s">
        <v>850</v>
      </c>
      <c r="B106" s="40">
        <v>0</v>
      </c>
      <c r="C106" s="41" t="s">
        <v>147</v>
      </c>
      <c r="D106" s="42" t="s">
        <v>130</v>
      </c>
      <c r="E106" s="42" t="s">
        <v>131</v>
      </c>
      <c r="F106" s="42" t="s">
        <v>148</v>
      </c>
      <c r="G106" s="43" t="s">
        <v>118</v>
      </c>
      <c r="H106" s="44">
        <v>271</v>
      </c>
      <c r="I106" s="45">
        <v>197</v>
      </c>
      <c r="J106" s="43">
        <v>60</v>
      </c>
      <c r="K106" s="43">
        <v>30</v>
      </c>
      <c r="L106" s="106"/>
      <c r="M106" s="46" t="s">
        <v>63</v>
      </c>
      <c r="N106" s="47">
        <f>L106/K106</f>
        <v>0</v>
      </c>
      <c r="O106" s="48">
        <f>IF(L106&gt;=J106,I106*L106,I106*L106*1.05)</f>
        <v>0</v>
      </c>
      <c r="P106" s="50"/>
      <c r="T106" s="9"/>
      <c r="U106" s="9"/>
      <c r="V106" s="9"/>
    </row>
    <row r="107" spans="1:22" s="124" customFormat="1">
      <c r="A107" s="40">
        <v>0</v>
      </c>
      <c r="B107" s="40" t="s">
        <v>850</v>
      </c>
      <c r="C107" s="41" t="s">
        <v>149</v>
      </c>
      <c r="D107" s="42" t="s">
        <v>130</v>
      </c>
      <c r="E107" s="42" t="s">
        <v>131</v>
      </c>
      <c r="F107" s="42" t="s">
        <v>148</v>
      </c>
      <c r="G107" s="43" t="s">
        <v>39</v>
      </c>
      <c r="H107" s="49">
        <v>398</v>
      </c>
      <c r="I107" s="49"/>
      <c r="J107" s="43">
        <v>48</v>
      </c>
      <c r="K107" s="43">
        <v>24</v>
      </c>
      <c r="L107" s="106"/>
      <c r="M107" s="128" t="s">
        <v>851</v>
      </c>
      <c r="N107" s="47">
        <f t="shared" ref="N107:N108" si="9">L107/K107</f>
        <v>0</v>
      </c>
      <c r="O107" s="48">
        <f>IF(L107&gt;=J107,H107*L107,H107*L107*1.05)</f>
        <v>0</v>
      </c>
      <c r="P107" s="123"/>
      <c r="T107" s="125"/>
      <c r="U107" s="125"/>
      <c r="V107" s="125"/>
    </row>
    <row r="108" spans="1:22" s="8" customFormat="1">
      <c r="A108" s="40">
        <v>62</v>
      </c>
      <c r="B108" s="40" t="s">
        <v>850</v>
      </c>
      <c r="C108" s="41" t="s">
        <v>150</v>
      </c>
      <c r="D108" s="42" t="s">
        <v>130</v>
      </c>
      <c r="E108" s="42" t="s">
        <v>131</v>
      </c>
      <c r="F108" s="42" t="s">
        <v>151</v>
      </c>
      <c r="G108" s="43" t="s">
        <v>39</v>
      </c>
      <c r="H108" s="49">
        <v>215</v>
      </c>
      <c r="I108" s="49"/>
      <c r="J108" s="43">
        <v>48</v>
      </c>
      <c r="K108" s="43">
        <v>24</v>
      </c>
      <c r="L108" s="106"/>
      <c r="M108" s="46" t="s">
        <v>63</v>
      </c>
      <c r="N108" s="47">
        <f t="shared" si="9"/>
        <v>0</v>
      </c>
      <c r="O108" s="48">
        <f t="shared" ref="O108" si="10">IF(L108&gt;=J108,H108*L108,H108*L108*1.05)</f>
        <v>0</v>
      </c>
      <c r="P108" s="50"/>
      <c r="T108" s="9"/>
      <c r="U108" s="9"/>
      <c r="V108" s="9"/>
    </row>
    <row r="109" spans="1:22" s="124" customFormat="1">
      <c r="A109" s="40">
        <v>0</v>
      </c>
      <c r="B109" s="40" t="s">
        <v>850</v>
      </c>
      <c r="C109" s="41" t="s">
        <v>152</v>
      </c>
      <c r="D109" s="42" t="s">
        <v>130</v>
      </c>
      <c r="E109" s="42" t="s">
        <v>131</v>
      </c>
      <c r="F109" s="42" t="s">
        <v>153</v>
      </c>
      <c r="G109" s="43" t="s">
        <v>39</v>
      </c>
      <c r="H109" s="49">
        <v>379</v>
      </c>
      <c r="I109" s="49"/>
      <c r="J109" s="43">
        <v>48</v>
      </c>
      <c r="K109" s="43">
        <v>24</v>
      </c>
      <c r="L109" s="106"/>
      <c r="M109" s="128" t="s">
        <v>851</v>
      </c>
      <c r="N109" s="47">
        <f t="shared" ref="N109:N110" si="11">L109/K109</f>
        <v>0</v>
      </c>
      <c r="O109" s="48">
        <f t="shared" ref="O109:O110" si="12">IF(L109&gt;=J109,H109*L109,H109*L109*1.05)</f>
        <v>0</v>
      </c>
      <c r="P109" s="123"/>
      <c r="T109" s="125"/>
      <c r="U109" s="125"/>
      <c r="V109" s="125"/>
    </row>
    <row r="110" spans="1:22" s="119" customFormat="1" hidden="1">
      <c r="A110" s="116">
        <v>0</v>
      </c>
      <c r="B110" s="116">
        <v>0</v>
      </c>
      <c r="C110" s="107" t="s">
        <v>154</v>
      </c>
      <c r="D110" s="108" t="s">
        <v>130</v>
      </c>
      <c r="E110" s="108" t="s">
        <v>131</v>
      </c>
      <c r="F110" s="108" t="s">
        <v>153</v>
      </c>
      <c r="G110" s="109" t="s">
        <v>39</v>
      </c>
      <c r="H110" s="111">
        <v>255</v>
      </c>
      <c r="I110" s="111"/>
      <c r="J110" s="109">
        <v>48</v>
      </c>
      <c r="K110" s="109">
        <v>24</v>
      </c>
      <c r="L110" s="106"/>
      <c r="M110" s="117" t="s">
        <v>63</v>
      </c>
      <c r="N110" s="47">
        <f t="shared" si="11"/>
        <v>0</v>
      </c>
      <c r="O110" s="48">
        <f t="shared" si="12"/>
        <v>0</v>
      </c>
      <c r="P110" s="118"/>
      <c r="T110" s="120"/>
      <c r="U110" s="120"/>
      <c r="V110" s="120"/>
    </row>
    <row r="111" spans="1:22" s="8" customFormat="1">
      <c r="A111" s="40" t="s">
        <v>850</v>
      </c>
      <c r="B111" s="40">
        <v>0</v>
      </c>
      <c r="C111" s="41" t="s">
        <v>155</v>
      </c>
      <c r="D111" s="42" t="s">
        <v>130</v>
      </c>
      <c r="E111" s="42" t="s">
        <v>131</v>
      </c>
      <c r="F111" s="42" t="s">
        <v>156</v>
      </c>
      <c r="G111" s="43" t="s">
        <v>118</v>
      </c>
      <c r="H111" s="44">
        <v>211</v>
      </c>
      <c r="I111" s="45">
        <v>141</v>
      </c>
      <c r="J111" s="43">
        <v>60</v>
      </c>
      <c r="K111" s="43">
        <v>30</v>
      </c>
      <c r="L111" s="106"/>
      <c r="M111" s="46" t="s">
        <v>63</v>
      </c>
      <c r="N111" s="47">
        <f>L111/K111</f>
        <v>0</v>
      </c>
      <c r="O111" s="48">
        <f>IF(L111&gt;=J111,I111*L111,I111*L111*1.05)</f>
        <v>0</v>
      </c>
      <c r="P111" s="50"/>
      <c r="T111" s="9"/>
      <c r="U111" s="9"/>
      <c r="V111" s="9"/>
    </row>
    <row r="112" spans="1:22" s="124" customFormat="1">
      <c r="A112" s="40">
        <v>0</v>
      </c>
      <c r="B112" s="40" t="s">
        <v>850</v>
      </c>
      <c r="C112" s="41" t="s">
        <v>157</v>
      </c>
      <c r="D112" s="42" t="s">
        <v>130</v>
      </c>
      <c r="E112" s="42" t="s">
        <v>131</v>
      </c>
      <c r="F112" s="42" t="s">
        <v>156</v>
      </c>
      <c r="G112" s="43" t="s">
        <v>39</v>
      </c>
      <c r="H112" s="49">
        <v>164</v>
      </c>
      <c r="I112" s="49"/>
      <c r="J112" s="43">
        <v>48</v>
      </c>
      <c r="K112" s="43">
        <v>24</v>
      </c>
      <c r="L112" s="106"/>
      <c r="M112" s="128" t="s">
        <v>851</v>
      </c>
      <c r="N112" s="47">
        <f t="shared" ref="N112:N114" si="13">L112/K112</f>
        <v>0</v>
      </c>
      <c r="O112" s="48">
        <f t="shared" ref="O112:O114" si="14">IF(L112&gt;=J112,H112*L112,H112*L112*1.05)</f>
        <v>0</v>
      </c>
      <c r="P112" s="123"/>
      <c r="T112" s="125"/>
      <c r="U112" s="125"/>
      <c r="V112" s="125"/>
    </row>
    <row r="113" spans="1:22" s="124" customFormat="1">
      <c r="A113" s="40">
        <v>0</v>
      </c>
      <c r="B113" s="40" t="s">
        <v>850</v>
      </c>
      <c r="C113" s="41" t="s">
        <v>158</v>
      </c>
      <c r="D113" s="42" t="s">
        <v>130</v>
      </c>
      <c r="E113" s="42" t="s">
        <v>131</v>
      </c>
      <c r="F113" s="42" t="s">
        <v>159</v>
      </c>
      <c r="G113" s="43" t="s">
        <v>39</v>
      </c>
      <c r="H113" s="49">
        <v>380</v>
      </c>
      <c r="I113" s="49"/>
      <c r="J113" s="43">
        <v>48</v>
      </c>
      <c r="K113" s="43">
        <v>24</v>
      </c>
      <c r="L113" s="106"/>
      <c r="M113" s="128" t="s">
        <v>851</v>
      </c>
      <c r="N113" s="47">
        <f t="shared" si="13"/>
        <v>0</v>
      </c>
      <c r="O113" s="48">
        <f t="shared" si="14"/>
        <v>0</v>
      </c>
      <c r="P113" s="123"/>
      <c r="T113" s="125"/>
      <c r="U113" s="125"/>
      <c r="V113" s="125"/>
    </row>
    <row r="114" spans="1:22" s="124" customFormat="1">
      <c r="A114" s="40">
        <v>0</v>
      </c>
      <c r="B114" s="40" t="s">
        <v>850</v>
      </c>
      <c r="C114" s="41" t="s">
        <v>821</v>
      </c>
      <c r="D114" s="42" t="s">
        <v>130</v>
      </c>
      <c r="E114" s="42" t="s">
        <v>131</v>
      </c>
      <c r="F114" s="42" t="s">
        <v>822</v>
      </c>
      <c r="G114" s="43" t="s">
        <v>39</v>
      </c>
      <c r="H114" s="49">
        <v>141</v>
      </c>
      <c r="I114" s="49"/>
      <c r="J114" s="43">
        <v>48</v>
      </c>
      <c r="K114" s="43">
        <v>24</v>
      </c>
      <c r="L114" s="106"/>
      <c r="M114" s="128" t="s">
        <v>851</v>
      </c>
      <c r="N114" s="47">
        <f t="shared" si="13"/>
        <v>0</v>
      </c>
      <c r="O114" s="48">
        <f t="shared" si="14"/>
        <v>0</v>
      </c>
      <c r="P114" s="123"/>
      <c r="T114" s="125"/>
      <c r="U114" s="125"/>
      <c r="V114" s="125"/>
    </row>
    <row r="115" spans="1:22" s="119" customFormat="1" hidden="1">
      <c r="A115" s="116">
        <v>0</v>
      </c>
      <c r="B115" s="116">
        <v>0</v>
      </c>
      <c r="C115" s="107" t="s">
        <v>160</v>
      </c>
      <c r="D115" s="108" t="s">
        <v>130</v>
      </c>
      <c r="E115" s="108" t="s">
        <v>131</v>
      </c>
      <c r="F115" s="108" t="s">
        <v>161</v>
      </c>
      <c r="G115" s="109" t="s">
        <v>118</v>
      </c>
      <c r="H115" s="110">
        <v>271</v>
      </c>
      <c r="I115" s="111">
        <v>197</v>
      </c>
      <c r="J115" s="109">
        <v>60</v>
      </c>
      <c r="K115" s="109">
        <v>30</v>
      </c>
      <c r="L115" s="106"/>
      <c r="M115" s="113" t="s">
        <v>40</v>
      </c>
      <c r="N115" s="47">
        <f>L115/K115</f>
        <v>0</v>
      </c>
      <c r="O115" s="48">
        <f>IF(L115&gt;=J115,I115*L115,I115*L115*1.05)</f>
        <v>0</v>
      </c>
      <c r="P115" s="118"/>
      <c r="T115" s="120"/>
      <c r="U115" s="120"/>
      <c r="V115" s="120"/>
    </row>
    <row r="116" spans="1:22" s="124" customFormat="1">
      <c r="A116" s="40">
        <v>60</v>
      </c>
      <c r="B116" s="40">
        <v>0</v>
      </c>
      <c r="C116" s="41" t="s">
        <v>796</v>
      </c>
      <c r="D116" s="42" t="s">
        <v>130</v>
      </c>
      <c r="E116" s="42" t="s">
        <v>131</v>
      </c>
      <c r="F116" s="42" t="s">
        <v>797</v>
      </c>
      <c r="G116" s="43" t="s">
        <v>39</v>
      </c>
      <c r="H116" s="49">
        <v>270</v>
      </c>
      <c r="I116" s="49"/>
      <c r="J116" s="43">
        <v>48</v>
      </c>
      <c r="K116" s="43">
        <v>24</v>
      </c>
      <c r="L116" s="106"/>
      <c r="M116" s="46" t="s">
        <v>63</v>
      </c>
      <c r="N116" s="47">
        <f t="shared" ref="N116" si="15">L116/K116</f>
        <v>0</v>
      </c>
      <c r="O116" s="48">
        <f>IF(L116&gt;=J116,H116*L116,H116*L116*1.05)</f>
        <v>0</v>
      </c>
      <c r="P116" s="123"/>
      <c r="T116" s="125"/>
      <c r="U116" s="125"/>
      <c r="V116" s="125"/>
    </row>
    <row r="117" spans="1:22" s="119" customFormat="1" hidden="1">
      <c r="A117" s="116">
        <v>0</v>
      </c>
      <c r="B117" s="116">
        <v>0</v>
      </c>
      <c r="C117" s="107" t="s">
        <v>162</v>
      </c>
      <c r="D117" s="108" t="s">
        <v>130</v>
      </c>
      <c r="E117" s="108" t="s">
        <v>131</v>
      </c>
      <c r="F117" s="108" t="s">
        <v>163</v>
      </c>
      <c r="G117" s="109" t="s">
        <v>39</v>
      </c>
      <c r="H117" s="110">
        <v>365</v>
      </c>
      <c r="I117" s="111">
        <v>215</v>
      </c>
      <c r="J117" s="109">
        <v>48</v>
      </c>
      <c r="K117" s="109">
        <v>24</v>
      </c>
      <c r="L117" s="106"/>
      <c r="M117" s="113" t="s">
        <v>40</v>
      </c>
      <c r="N117" s="47">
        <f>L117/K117</f>
        <v>0</v>
      </c>
      <c r="O117" s="48">
        <f>IF(L117&gt;=J117,I117*L117,I117*L117*1.05)</f>
        <v>0</v>
      </c>
      <c r="P117" s="118"/>
      <c r="T117" s="120"/>
      <c r="U117" s="120"/>
      <c r="V117" s="120"/>
    </row>
    <row r="118" spans="1:22" s="119" customFormat="1" hidden="1">
      <c r="A118" s="116">
        <v>0</v>
      </c>
      <c r="B118" s="116">
        <v>0</v>
      </c>
      <c r="C118" s="107" t="s">
        <v>164</v>
      </c>
      <c r="D118" s="108" t="s">
        <v>130</v>
      </c>
      <c r="E118" s="108" t="s">
        <v>131</v>
      </c>
      <c r="F118" s="108" t="s">
        <v>165</v>
      </c>
      <c r="G118" s="109" t="s">
        <v>39</v>
      </c>
      <c r="H118" s="111">
        <v>255</v>
      </c>
      <c r="I118" s="111"/>
      <c r="J118" s="109">
        <v>48</v>
      </c>
      <c r="K118" s="109">
        <v>24</v>
      </c>
      <c r="L118" s="106"/>
      <c r="M118" s="117" t="s">
        <v>63</v>
      </c>
      <c r="N118" s="47">
        <f t="shared" ref="N118:N119" si="16">L118/K118</f>
        <v>0</v>
      </c>
      <c r="O118" s="48">
        <f t="shared" ref="O118:O119" si="17">IF(L118&gt;=J118,H118*L118,H118*L118*1.05)</f>
        <v>0</v>
      </c>
      <c r="P118" s="118"/>
      <c r="T118" s="120"/>
      <c r="U118" s="120"/>
      <c r="V118" s="120"/>
    </row>
    <row r="119" spans="1:22" s="119" customFormat="1" hidden="1">
      <c r="A119" s="116">
        <v>0</v>
      </c>
      <c r="B119" s="116">
        <v>0</v>
      </c>
      <c r="C119" s="107" t="s">
        <v>166</v>
      </c>
      <c r="D119" s="108" t="s">
        <v>130</v>
      </c>
      <c r="E119" s="108" t="s">
        <v>131</v>
      </c>
      <c r="F119" s="108" t="s">
        <v>167</v>
      </c>
      <c r="G119" s="109" t="s">
        <v>39</v>
      </c>
      <c r="H119" s="111">
        <v>215</v>
      </c>
      <c r="I119" s="111"/>
      <c r="J119" s="109">
        <v>48</v>
      </c>
      <c r="K119" s="109">
        <v>24</v>
      </c>
      <c r="L119" s="106"/>
      <c r="M119" s="113" t="s">
        <v>63</v>
      </c>
      <c r="N119" s="47">
        <f t="shared" si="16"/>
        <v>0</v>
      </c>
      <c r="O119" s="48">
        <f t="shared" si="17"/>
        <v>0</v>
      </c>
      <c r="P119" s="118"/>
      <c r="T119" s="120"/>
      <c r="U119" s="120"/>
      <c r="V119" s="120"/>
    </row>
    <row r="120" spans="1:22" s="119" customFormat="1" hidden="1">
      <c r="A120" s="116">
        <v>0</v>
      </c>
      <c r="B120" s="116">
        <v>0</v>
      </c>
      <c r="C120" s="107" t="s">
        <v>168</v>
      </c>
      <c r="D120" s="108" t="s">
        <v>130</v>
      </c>
      <c r="E120" s="108" t="s">
        <v>131</v>
      </c>
      <c r="F120" s="108" t="s">
        <v>169</v>
      </c>
      <c r="G120" s="109" t="s">
        <v>118</v>
      </c>
      <c r="H120" s="110">
        <v>291</v>
      </c>
      <c r="I120" s="111">
        <v>197</v>
      </c>
      <c r="J120" s="109">
        <v>60</v>
      </c>
      <c r="K120" s="109">
        <v>30</v>
      </c>
      <c r="L120" s="106"/>
      <c r="M120" s="113" t="s">
        <v>63</v>
      </c>
      <c r="N120" s="47">
        <f>L120/K120</f>
        <v>0</v>
      </c>
      <c r="O120" s="48">
        <f>IF(L120&gt;=J120,I120*L120,I120*L120*1.05)</f>
        <v>0</v>
      </c>
      <c r="P120" s="118"/>
      <c r="T120" s="120"/>
      <c r="U120" s="120"/>
      <c r="V120" s="120"/>
    </row>
    <row r="121" spans="1:22" s="124" customFormat="1">
      <c r="A121" s="40">
        <v>0</v>
      </c>
      <c r="B121" s="40">
        <v>78</v>
      </c>
      <c r="C121" s="41" t="s">
        <v>170</v>
      </c>
      <c r="D121" s="42" t="s">
        <v>130</v>
      </c>
      <c r="E121" s="42" t="s">
        <v>131</v>
      </c>
      <c r="F121" s="42" t="s">
        <v>169</v>
      </c>
      <c r="G121" s="43" t="s">
        <v>39</v>
      </c>
      <c r="H121" s="49">
        <v>215</v>
      </c>
      <c r="I121" s="49"/>
      <c r="J121" s="43">
        <v>48</v>
      </c>
      <c r="K121" s="43">
        <v>24</v>
      </c>
      <c r="L121" s="106"/>
      <c r="M121" s="128" t="s">
        <v>851</v>
      </c>
      <c r="N121" s="47">
        <f t="shared" ref="N121:N125" si="18">L121/K121</f>
        <v>0</v>
      </c>
      <c r="O121" s="48">
        <f>IF(L121&gt;=J121,H121*L121,H121*L121*1.05)</f>
        <v>0</v>
      </c>
      <c r="P121" s="123"/>
      <c r="T121" s="125"/>
      <c r="U121" s="125"/>
      <c r="V121" s="125"/>
    </row>
    <row r="122" spans="1:22" s="119" customFormat="1" hidden="1">
      <c r="A122" s="116">
        <v>0</v>
      </c>
      <c r="B122" s="116">
        <v>0</v>
      </c>
      <c r="C122" s="107" t="s">
        <v>171</v>
      </c>
      <c r="D122" s="108" t="s">
        <v>130</v>
      </c>
      <c r="E122" s="108" t="s">
        <v>131</v>
      </c>
      <c r="F122" s="108" t="s">
        <v>172</v>
      </c>
      <c r="G122" s="109" t="s">
        <v>118</v>
      </c>
      <c r="H122" s="110">
        <v>291</v>
      </c>
      <c r="I122" s="111">
        <v>197</v>
      </c>
      <c r="J122" s="109">
        <v>60</v>
      </c>
      <c r="K122" s="109">
        <v>30</v>
      </c>
      <c r="L122" s="106"/>
      <c r="M122" s="113" t="s">
        <v>40</v>
      </c>
      <c r="N122" s="47">
        <f t="shared" si="18"/>
        <v>0</v>
      </c>
      <c r="O122" s="48">
        <f t="shared" ref="O122:O125" si="19">IF(L122&gt;=J122,I122*L122,I122*L122*1.05)</f>
        <v>0</v>
      </c>
      <c r="P122" s="118"/>
      <c r="T122" s="120"/>
      <c r="U122" s="120"/>
      <c r="V122" s="120"/>
    </row>
    <row r="123" spans="1:22" s="119" customFormat="1" hidden="1">
      <c r="A123" s="116">
        <v>0</v>
      </c>
      <c r="B123" s="116">
        <v>0</v>
      </c>
      <c r="C123" s="107" t="s">
        <v>173</v>
      </c>
      <c r="D123" s="108" t="s">
        <v>130</v>
      </c>
      <c r="E123" s="108" t="s">
        <v>131</v>
      </c>
      <c r="F123" s="108" t="s">
        <v>174</v>
      </c>
      <c r="G123" s="109" t="s">
        <v>175</v>
      </c>
      <c r="H123" s="110">
        <v>435</v>
      </c>
      <c r="I123" s="111">
        <v>291</v>
      </c>
      <c r="J123" s="109">
        <v>32</v>
      </c>
      <c r="K123" s="109">
        <v>16</v>
      </c>
      <c r="L123" s="106"/>
      <c r="M123" s="113" t="s">
        <v>63</v>
      </c>
      <c r="N123" s="47">
        <f t="shared" si="18"/>
        <v>0</v>
      </c>
      <c r="O123" s="48">
        <f t="shared" si="19"/>
        <v>0</v>
      </c>
      <c r="P123" s="118"/>
      <c r="T123" s="120"/>
      <c r="U123" s="120"/>
      <c r="V123" s="120"/>
    </row>
    <row r="124" spans="1:22" s="8" customFormat="1">
      <c r="A124" s="40">
        <v>20</v>
      </c>
      <c r="B124" s="40">
        <v>0</v>
      </c>
      <c r="C124" s="41" t="s">
        <v>176</v>
      </c>
      <c r="D124" s="42" t="s">
        <v>130</v>
      </c>
      <c r="E124" s="42" t="s">
        <v>131</v>
      </c>
      <c r="F124" s="42" t="s">
        <v>177</v>
      </c>
      <c r="G124" s="43" t="s">
        <v>118</v>
      </c>
      <c r="H124" s="44">
        <v>337</v>
      </c>
      <c r="I124" s="45">
        <v>197</v>
      </c>
      <c r="J124" s="51">
        <v>20</v>
      </c>
      <c r="K124" s="51">
        <v>20</v>
      </c>
      <c r="L124" s="106"/>
      <c r="M124" s="46" t="s">
        <v>63</v>
      </c>
      <c r="N124" s="47">
        <f t="shared" si="18"/>
        <v>0</v>
      </c>
      <c r="O124" s="48">
        <f t="shared" si="19"/>
        <v>0</v>
      </c>
      <c r="P124" s="50"/>
      <c r="T124" s="9"/>
      <c r="U124" s="9"/>
      <c r="V124" s="9"/>
    </row>
    <row r="125" spans="1:22" s="119" customFormat="1" hidden="1">
      <c r="A125" s="116">
        <v>0</v>
      </c>
      <c r="B125" s="116">
        <v>0</v>
      </c>
      <c r="C125" s="107" t="s">
        <v>178</v>
      </c>
      <c r="D125" s="108" t="s">
        <v>130</v>
      </c>
      <c r="E125" s="108" t="s">
        <v>131</v>
      </c>
      <c r="F125" s="108" t="s">
        <v>177</v>
      </c>
      <c r="G125" s="109" t="s">
        <v>39</v>
      </c>
      <c r="H125" s="110">
        <v>271</v>
      </c>
      <c r="I125" s="111">
        <v>205</v>
      </c>
      <c r="J125" s="112">
        <v>4</v>
      </c>
      <c r="K125" s="112">
        <v>4</v>
      </c>
      <c r="L125" s="106"/>
      <c r="M125" s="113" t="s">
        <v>63</v>
      </c>
      <c r="N125" s="47">
        <f t="shared" si="18"/>
        <v>0</v>
      </c>
      <c r="O125" s="48">
        <f t="shared" si="19"/>
        <v>0</v>
      </c>
      <c r="P125" s="118"/>
      <c r="T125" s="120"/>
      <c r="U125" s="120"/>
      <c r="V125" s="120"/>
    </row>
    <row r="126" spans="1:22" s="124" customFormat="1">
      <c r="A126" s="40">
        <v>0</v>
      </c>
      <c r="B126" s="40" t="s">
        <v>850</v>
      </c>
      <c r="C126" s="41" t="s">
        <v>823</v>
      </c>
      <c r="D126" s="42" t="s">
        <v>130</v>
      </c>
      <c r="E126" s="42" t="s">
        <v>131</v>
      </c>
      <c r="F126" s="42" t="s">
        <v>177</v>
      </c>
      <c r="G126" s="43" t="s">
        <v>39</v>
      </c>
      <c r="H126" s="49">
        <v>243</v>
      </c>
      <c r="I126" s="49"/>
      <c r="J126" s="43">
        <v>48</v>
      </c>
      <c r="K126" s="43">
        <v>24</v>
      </c>
      <c r="L126" s="106"/>
      <c r="M126" s="128" t="s">
        <v>851</v>
      </c>
      <c r="N126" s="47">
        <f t="shared" ref="N126:N128" si="20">L126/K126</f>
        <v>0</v>
      </c>
      <c r="O126" s="48">
        <f t="shared" ref="O126:O128" si="21">IF(L126&gt;=J126,H126*L126,H126*L126*1.05)</f>
        <v>0</v>
      </c>
      <c r="P126" s="123"/>
      <c r="T126" s="125"/>
      <c r="U126" s="125"/>
      <c r="V126" s="125"/>
    </row>
    <row r="127" spans="1:22" s="124" customFormat="1">
      <c r="A127" s="40">
        <v>0</v>
      </c>
      <c r="B127" s="40" t="s">
        <v>850</v>
      </c>
      <c r="C127" s="41" t="s">
        <v>179</v>
      </c>
      <c r="D127" s="42" t="s">
        <v>130</v>
      </c>
      <c r="E127" s="42" t="s">
        <v>131</v>
      </c>
      <c r="F127" s="42" t="s">
        <v>180</v>
      </c>
      <c r="G127" s="43" t="s">
        <v>39</v>
      </c>
      <c r="H127" s="49">
        <v>215</v>
      </c>
      <c r="I127" s="49"/>
      <c r="J127" s="43">
        <v>48</v>
      </c>
      <c r="K127" s="43">
        <v>24</v>
      </c>
      <c r="L127" s="106"/>
      <c r="M127" s="128" t="s">
        <v>851</v>
      </c>
      <c r="N127" s="47">
        <f t="shared" si="20"/>
        <v>0</v>
      </c>
      <c r="O127" s="48">
        <f t="shared" si="21"/>
        <v>0</v>
      </c>
      <c r="P127" s="123"/>
      <c r="T127" s="125"/>
      <c r="U127" s="125"/>
      <c r="V127" s="125"/>
    </row>
    <row r="128" spans="1:22" s="124" customFormat="1">
      <c r="A128" s="40">
        <v>24</v>
      </c>
      <c r="B128" s="40" t="s">
        <v>850</v>
      </c>
      <c r="C128" s="41" t="s">
        <v>181</v>
      </c>
      <c r="D128" s="42" t="s">
        <v>130</v>
      </c>
      <c r="E128" s="42" t="s">
        <v>131</v>
      </c>
      <c r="F128" s="42" t="s">
        <v>182</v>
      </c>
      <c r="G128" s="43" t="s">
        <v>39</v>
      </c>
      <c r="H128" s="49">
        <v>197</v>
      </c>
      <c r="I128" s="49"/>
      <c r="J128" s="43">
        <v>48</v>
      </c>
      <c r="K128" s="43">
        <v>24</v>
      </c>
      <c r="L128" s="106"/>
      <c r="M128" s="46" t="s">
        <v>63</v>
      </c>
      <c r="N128" s="47">
        <f t="shared" si="20"/>
        <v>0</v>
      </c>
      <c r="O128" s="48">
        <f t="shared" si="21"/>
        <v>0</v>
      </c>
      <c r="P128" s="123"/>
      <c r="T128" s="125"/>
      <c r="U128" s="125"/>
      <c r="V128" s="125"/>
    </row>
    <row r="129" spans="1:22" s="8" customFormat="1">
      <c r="A129" s="40" t="s">
        <v>850</v>
      </c>
      <c r="B129" s="40">
        <v>0</v>
      </c>
      <c r="C129" s="41" t="s">
        <v>183</v>
      </c>
      <c r="D129" s="42" t="s">
        <v>130</v>
      </c>
      <c r="E129" s="42" t="s">
        <v>131</v>
      </c>
      <c r="F129" s="42" t="s">
        <v>182</v>
      </c>
      <c r="G129" s="43" t="s">
        <v>118</v>
      </c>
      <c r="H129" s="44">
        <v>211</v>
      </c>
      <c r="I129" s="45">
        <v>141</v>
      </c>
      <c r="J129" s="43">
        <v>60</v>
      </c>
      <c r="K129" s="43">
        <v>30</v>
      </c>
      <c r="L129" s="106"/>
      <c r="M129" s="46" t="s">
        <v>63</v>
      </c>
      <c r="N129" s="47">
        <f>L129/K129</f>
        <v>0</v>
      </c>
      <c r="O129" s="48">
        <f>IF(L129&gt;=J129,I129*L129,I129*L129*1.05)</f>
        <v>0</v>
      </c>
      <c r="P129" s="50"/>
      <c r="T129" s="9"/>
      <c r="U129" s="9"/>
      <c r="V129" s="9"/>
    </row>
    <row r="130" spans="1:22" s="124" customFormat="1">
      <c r="A130" s="40">
        <v>0</v>
      </c>
      <c r="B130" s="40" t="s">
        <v>850</v>
      </c>
      <c r="C130" s="41" t="s">
        <v>184</v>
      </c>
      <c r="D130" s="42" t="s">
        <v>130</v>
      </c>
      <c r="E130" s="42" t="s">
        <v>131</v>
      </c>
      <c r="F130" s="42" t="s">
        <v>185</v>
      </c>
      <c r="G130" s="43" t="s">
        <v>39</v>
      </c>
      <c r="H130" s="49">
        <v>164</v>
      </c>
      <c r="I130" s="49"/>
      <c r="J130" s="43">
        <v>48</v>
      </c>
      <c r="K130" s="43">
        <v>24</v>
      </c>
      <c r="L130" s="106"/>
      <c r="M130" s="128" t="s">
        <v>851</v>
      </c>
      <c r="N130" s="47">
        <f t="shared" ref="N130:N131" si="22">L130/K130</f>
        <v>0</v>
      </c>
      <c r="O130" s="48">
        <f t="shared" ref="O130:O131" si="23">IF(L130&gt;=J130,H130*L130,H130*L130*1.05)</f>
        <v>0</v>
      </c>
      <c r="P130" s="123"/>
      <c r="T130" s="125"/>
      <c r="U130" s="125"/>
      <c r="V130" s="125"/>
    </row>
    <row r="131" spans="1:22" s="124" customFormat="1">
      <c r="A131" s="40">
        <v>0</v>
      </c>
      <c r="B131" s="40" t="s">
        <v>850</v>
      </c>
      <c r="C131" s="41" t="s">
        <v>186</v>
      </c>
      <c r="D131" s="42" t="s">
        <v>130</v>
      </c>
      <c r="E131" s="42" t="s">
        <v>131</v>
      </c>
      <c r="F131" s="42" t="s">
        <v>187</v>
      </c>
      <c r="G131" s="43" t="s">
        <v>39</v>
      </c>
      <c r="H131" s="49">
        <v>141</v>
      </c>
      <c r="I131" s="49"/>
      <c r="J131" s="43">
        <v>48</v>
      </c>
      <c r="K131" s="43">
        <v>24</v>
      </c>
      <c r="L131" s="106"/>
      <c r="M131" s="128" t="s">
        <v>851</v>
      </c>
      <c r="N131" s="47">
        <f t="shared" si="22"/>
        <v>0</v>
      </c>
      <c r="O131" s="48">
        <f t="shared" si="23"/>
        <v>0</v>
      </c>
      <c r="P131" s="123"/>
      <c r="T131" s="125"/>
      <c r="U131" s="125"/>
      <c r="V131" s="125"/>
    </row>
    <row r="132" spans="1:22" s="119" customFormat="1" hidden="1">
      <c r="A132" s="116">
        <v>0</v>
      </c>
      <c r="B132" s="116">
        <v>0</v>
      </c>
      <c r="C132" s="107" t="s">
        <v>188</v>
      </c>
      <c r="D132" s="108" t="s">
        <v>130</v>
      </c>
      <c r="E132" s="108" t="s">
        <v>131</v>
      </c>
      <c r="F132" s="108" t="s">
        <v>189</v>
      </c>
      <c r="G132" s="109" t="s">
        <v>39</v>
      </c>
      <c r="H132" s="110">
        <v>465</v>
      </c>
      <c r="I132" s="111">
        <v>255</v>
      </c>
      <c r="J132" s="109">
        <v>24</v>
      </c>
      <c r="K132" s="109">
        <v>24</v>
      </c>
      <c r="L132" s="106"/>
      <c r="M132" s="113" t="s">
        <v>40</v>
      </c>
      <c r="N132" s="47">
        <f>L132/K132</f>
        <v>0</v>
      </c>
      <c r="O132" s="48">
        <f>IF(L132&gt;=J132,I132*L132,I132*L132*1.05)</f>
        <v>0</v>
      </c>
      <c r="P132" s="118"/>
      <c r="T132" s="120"/>
      <c r="U132" s="120"/>
      <c r="V132" s="120"/>
    </row>
    <row r="133" spans="1:22" s="124" customFormat="1">
      <c r="A133" s="40">
        <v>0</v>
      </c>
      <c r="B133" s="40" t="s">
        <v>850</v>
      </c>
      <c r="C133" s="41" t="s">
        <v>190</v>
      </c>
      <c r="D133" s="42" t="s">
        <v>130</v>
      </c>
      <c r="E133" s="42" t="s">
        <v>131</v>
      </c>
      <c r="F133" s="42" t="s">
        <v>191</v>
      </c>
      <c r="G133" s="43" t="s">
        <v>39</v>
      </c>
      <c r="H133" s="49">
        <v>251</v>
      </c>
      <c r="I133" s="49"/>
      <c r="J133" s="43">
        <v>48</v>
      </c>
      <c r="K133" s="43">
        <v>24</v>
      </c>
      <c r="L133" s="106"/>
      <c r="M133" s="128" t="s">
        <v>851</v>
      </c>
      <c r="N133" s="47">
        <f t="shared" ref="N133:N138" si="24">L133/K133</f>
        <v>0</v>
      </c>
      <c r="O133" s="48">
        <f t="shared" ref="O133:O134" si="25">IF(L133&gt;=J133,H133*L133,H133*L133*1.05)</f>
        <v>0</v>
      </c>
      <c r="P133" s="123"/>
      <c r="T133" s="125"/>
      <c r="U133" s="125"/>
      <c r="V133" s="125"/>
    </row>
    <row r="134" spans="1:22" s="8" customFormat="1">
      <c r="A134" s="40" t="s">
        <v>850</v>
      </c>
      <c r="B134" s="40">
        <v>0</v>
      </c>
      <c r="C134" s="41" t="s">
        <v>192</v>
      </c>
      <c r="D134" s="42" t="s">
        <v>130</v>
      </c>
      <c r="E134" s="42" t="s">
        <v>131</v>
      </c>
      <c r="F134" s="42" t="s">
        <v>191</v>
      </c>
      <c r="G134" s="43" t="s">
        <v>39</v>
      </c>
      <c r="H134" s="49">
        <v>294</v>
      </c>
      <c r="I134" s="45"/>
      <c r="J134" s="43">
        <v>40</v>
      </c>
      <c r="K134" s="43">
        <v>20</v>
      </c>
      <c r="L134" s="106"/>
      <c r="M134" s="46" t="s">
        <v>63</v>
      </c>
      <c r="N134" s="47">
        <f t="shared" si="24"/>
        <v>0</v>
      </c>
      <c r="O134" s="48">
        <f t="shared" si="25"/>
        <v>0</v>
      </c>
      <c r="P134" s="50"/>
      <c r="T134" s="9"/>
      <c r="U134" s="9"/>
      <c r="V134" s="9"/>
    </row>
    <row r="135" spans="1:22" s="8" customFormat="1">
      <c r="A135" s="40" t="s">
        <v>850</v>
      </c>
      <c r="B135" s="40">
        <v>0</v>
      </c>
      <c r="C135" s="41" t="s">
        <v>193</v>
      </c>
      <c r="D135" s="42" t="s">
        <v>130</v>
      </c>
      <c r="E135" s="42" t="s">
        <v>131</v>
      </c>
      <c r="F135" s="42" t="s">
        <v>194</v>
      </c>
      <c r="G135" s="43" t="s">
        <v>118</v>
      </c>
      <c r="H135" s="44">
        <v>271</v>
      </c>
      <c r="I135" s="45">
        <v>197</v>
      </c>
      <c r="J135" s="43">
        <v>60</v>
      </c>
      <c r="K135" s="43">
        <v>30</v>
      </c>
      <c r="L135" s="106"/>
      <c r="M135" s="46" t="s">
        <v>63</v>
      </c>
      <c r="N135" s="47">
        <f t="shared" si="24"/>
        <v>0</v>
      </c>
      <c r="O135" s="48">
        <f t="shared" ref="O135:O138" si="26">IF(L135&gt;=J135,I135*L135,I135*L135*1.05)</f>
        <v>0</v>
      </c>
      <c r="P135" s="50"/>
      <c r="T135" s="9"/>
      <c r="U135" s="9"/>
      <c r="V135" s="9"/>
    </row>
    <row r="136" spans="1:22" s="8" customFormat="1">
      <c r="A136" s="40" t="s">
        <v>850</v>
      </c>
      <c r="B136" s="40">
        <v>0</v>
      </c>
      <c r="C136" s="41" t="s">
        <v>195</v>
      </c>
      <c r="D136" s="42" t="s">
        <v>130</v>
      </c>
      <c r="E136" s="42" t="s">
        <v>131</v>
      </c>
      <c r="F136" s="42" t="s">
        <v>196</v>
      </c>
      <c r="G136" s="43" t="s">
        <v>39</v>
      </c>
      <c r="H136" s="44">
        <v>231</v>
      </c>
      <c r="I136" s="45">
        <v>205</v>
      </c>
      <c r="J136" s="43">
        <v>48</v>
      </c>
      <c r="K136" s="43">
        <v>24</v>
      </c>
      <c r="L136" s="106"/>
      <c r="M136" s="46" t="s">
        <v>63</v>
      </c>
      <c r="N136" s="47">
        <f t="shared" si="24"/>
        <v>0</v>
      </c>
      <c r="O136" s="48">
        <f t="shared" si="26"/>
        <v>0</v>
      </c>
      <c r="P136" s="50"/>
      <c r="T136" s="9"/>
      <c r="U136" s="9"/>
      <c r="V136" s="9"/>
    </row>
    <row r="137" spans="1:22" s="8" customFormat="1">
      <c r="A137" s="40" t="s">
        <v>850</v>
      </c>
      <c r="B137" s="40">
        <v>0</v>
      </c>
      <c r="C137" s="41" t="s">
        <v>197</v>
      </c>
      <c r="D137" s="42" t="s">
        <v>130</v>
      </c>
      <c r="E137" s="42" t="s">
        <v>131</v>
      </c>
      <c r="F137" s="42" t="s">
        <v>196</v>
      </c>
      <c r="G137" s="43" t="s">
        <v>39</v>
      </c>
      <c r="H137" s="44">
        <v>231</v>
      </c>
      <c r="I137" s="45">
        <v>205</v>
      </c>
      <c r="J137" s="43">
        <v>48</v>
      </c>
      <c r="K137" s="43">
        <v>24</v>
      </c>
      <c r="L137" s="106"/>
      <c r="M137" s="46" t="s">
        <v>63</v>
      </c>
      <c r="N137" s="47">
        <f t="shared" si="24"/>
        <v>0</v>
      </c>
      <c r="O137" s="48">
        <f t="shared" si="26"/>
        <v>0</v>
      </c>
      <c r="P137" s="50"/>
      <c r="T137" s="9"/>
      <c r="U137" s="9"/>
      <c r="V137" s="9"/>
    </row>
    <row r="138" spans="1:22" s="8" customFormat="1">
      <c r="A138" s="40">
        <v>52</v>
      </c>
      <c r="B138" s="40">
        <v>0</v>
      </c>
      <c r="C138" s="41" t="s">
        <v>198</v>
      </c>
      <c r="D138" s="42" t="s">
        <v>130</v>
      </c>
      <c r="E138" s="42" t="s">
        <v>131</v>
      </c>
      <c r="F138" s="42" t="s">
        <v>199</v>
      </c>
      <c r="G138" s="43" t="s">
        <v>118</v>
      </c>
      <c r="H138" s="44">
        <v>337</v>
      </c>
      <c r="I138" s="45">
        <v>205</v>
      </c>
      <c r="J138" s="43">
        <v>52</v>
      </c>
      <c r="K138" s="43">
        <v>30</v>
      </c>
      <c r="L138" s="106"/>
      <c r="M138" s="46" t="s">
        <v>63</v>
      </c>
      <c r="N138" s="47">
        <f t="shared" si="24"/>
        <v>0</v>
      </c>
      <c r="O138" s="48">
        <f t="shared" si="26"/>
        <v>0</v>
      </c>
      <c r="P138" s="50"/>
      <c r="T138" s="9"/>
      <c r="U138" s="9"/>
      <c r="V138" s="9"/>
    </row>
    <row r="139" spans="1:22" s="8" customFormat="1">
      <c r="A139" s="40">
        <v>24</v>
      </c>
      <c r="B139" s="40">
        <v>0</v>
      </c>
      <c r="C139" s="41" t="s">
        <v>789</v>
      </c>
      <c r="D139" s="42" t="s">
        <v>130</v>
      </c>
      <c r="E139" s="42" t="s">
        <v>131</v>
      </c>
      <c r="F139" s="42" t="s">
        <v>792</v>
      </c>
      <c r="G139" s="43" t="s">
        <v>39</v>
      </c>
      <c r="H139" s="49">
        <v>261</v>
      </c>
      <c r="I139" s="45"/>
      <c r="J139" s="43">
        <v>24</v>
      </c>
      <c r="K139" s="43">
        <v>24</v>
      </c>
      <c r="L139" s="106"/>
      <c r="M139" s="46" t="s">
        <v>63</v>
      </c>
      <c r="N139" s="47">
        <f t="shared" ref="N139:N214" si="27">L139/K139</f>
        <v>0</v>
      </c>
      <c r="O139" s="48">
        <f t="shared" ref="O139:O142" si="28">IF(L139&gt;=J139,H139*L139,H139*L139*1.05)</f>
        <v>0</v>
      </c>
      <c r="P139" s="50"/>
      <c r="T139" s="9"/>
      <c r="U139" s="9"/>
      <c r="V139" s="9"/>
    </row>
    <row r="140" spans="1:22" s="124" customFormat="1">
      <c r="A140" s="40">
        <v>0</v>
      </c>
      <c r="B140" s="40" t="s">
        <v>850</v>
      </c>
      <c r="C140" s="41" t="s">
        <v>200</v>
      </c>
      <c r="D140" s="42" t="s">
        <v>130</v>
      </c>
      <c r="E140" s="42" t="s">
        <v>131</v>
      </c>
      <c r="F140" s="42" t="s">
        <v>201</v>
      </c>
      <c r="G140" s="43" t="s">
        <v>39</v>
      </c>
      <c r="H140" s="49">
        <v>281</v>
      </c>
      <c r="I140" s="49"/>
      <c r="J140" s="43">
        <v>48</v>
      </c>
      <c r="K140" s="43">
        <v>24</v>
      </c>
      <c r="L140" s="106"/>
      <c r="M140" s="128" t="s">
        <v>851</v>
      </c>
      <c r="N140" s="47">
        <f t="shared" si="27"/>
        <v>0</v>
      </c>
      <c r="O140" s="48">
        <f t="shared" si="28"/>
        <v>0</v>
      </c>
      <c r="P140" s="123"/>
      <c r="T140" s="125"/>
      <c r="U140" s="125"/>
      <c r="V140" s="125"/>
    </row>
    <row r="141" spans="1:22" s="124" customFormat="1">
      <c r="A141" s="40">
        <v>0</v>
      </c>
      <c r="B141" s="40" t="s">
        <v>850</v>
      </c>
      <c r="C141" s="41" t="s">
        <v>202</v>
      </c>
      <c r="D141" s="42" t="s">
        <v>130</v>
      </c>
      <c r="E141" s="42" t="s">
        <v>131</v>
      </c>
      <c r="F141" s="42" t="s">
        <v>203</v>
      </c>
      <c r="G141" s="43" t="s">
        <v>39</v>
      </c>
      <c r="H141" s="49">
        <v>141</v>
      </c>
      <c r="I141" s="49"/>
      <c r="J141" s="43">
        <v>48</v>
      </c>
      <c r="K141" s="43">
        <v>24</v>
      </c>
      <c r="L141" s="106"/>
      <c r="M141" s="128" t="s">
        <v>851</v>
      </c>
      <c r="N141" s="47">
        <f t="shared" si="27"/>
        <v>0</v>
      </c>
      <c r="O141" s="48">
        <f t="shared" si="28"/>
        <v>0</v>
      </c>
      <c r="P141" s="123"/>
      <c r="T141" s="125"/>
      <c r="U141" s="125"/>
      <c r="V141" s="125"/>
    </row>
    <row r="142" spans="1:22" s="124" customFormat="1">
      <c r="A142" s="40">
        <v>0</v>
      </c>
      <c r="B142" s="40" t="s">
        <v>850</v>
      </c>
      <c r="C142" s="41" t="s">
        <v>204</v>
      </c>
      <c r="D142" s="42" t="s">
        <v>130</v>
      </c>
      <c r="E142" s="42" t="s">
        <v>131</v>
      </c>
      <c r="F142" s="42" t="s">
        <v>205</v>
      </c>
      <c r="G142" s="43" t="s">
        <v>39</v>
      </c>
      <c r="H142" s="49">
        <v>362</v>
      </c>
      <c r="I142" s="49"/>
      <c r="J142" s="43">
        <v>48</v>
      </c>
      <c r="K142" s="43">
        <v>24</v>
      </c>
      <c r="L142" s="106"/>
      <c r="M142" s="128" t="s">
        <v>851</v>
      </c>
      <c r="N142" s="47">
        <f t="shared" si="27"/>
        <v>0</v>
      </c>
      <c r="O142" s="48">
        <f t="shared" si="28"/>
        <v>0</v>
      </c>
      <c r="P142" s="123"/>
      <c r="T142" s="125"/>
      <c r="U142" s="125"/>
      <c r="V142" s="125"/>
    </row>
    <row r="143" spans="1:22" s="119" customFormat="1" hidden="1">
      <c r="A143" s="116">
        <v>0</v>
      </c>
      <c r="B143" s="116">
        <v>0</v>
      </c>
      <c r="C143" s="107" t="s">
        <v>206</v>
      </c>
      <c r="D143" s="108" t="s">
        <v>130</v>
      </c>
      <c r="E143" s="108" t="s">
        <v>131</v>
      </c>
      <c r="F143" s="108" t="s">
        <v>205</v>
      </c>
      <c r="G143" s="109" t="s">
        <v>39</v>
      </c>
      <c r="H143" s="110">
        <v>337</v>
      </c>
      <c r="I143" s="111">
        <v>197</v>
      </c>
      <c r="J143" s="109">
        <v>48</v>
      </c>
      <c r="K143" s="109">
        <v>24</v>
      </c>
      <c r="L143" s="106"/>
      <c r="M143" s="113" t="s">
        <v>63</v>
      </c>
      <c r="N143" s="47">
        <f>L143/K143</f>
        <v>0</v>
      </c>
      <c r="O143" s="48">
        <f>IF(L143&gt;=J143,I143*L143,I143*L143*1.05)</f>
        <v>0</v>
      </c>
      <c r="P143" s="118"/>
      <c r="T143" s="120"/>
      <c r="U143" s="120"/>
      <c r="V143" s="120"/>
    </row>
    <row r="144" spans="1:22" s="124" customFormat="1">
      <c r="A144" s="40">
        <v>33</v>
      </c>
      <c r="B144" s="40" t="s">
        <v>850</v>
      </c>
      <c r="C144" s="41" t="s">
        <v>798</v>
      </c>
      <c r="D144" s="42" t="s">
        <v>130</v>
      </c>
      <c r="E144" s="42" t="s">
        <v>131</v>
      </c>
      <c r="F144" s="42" t="s">
        <v>799</v>
      </c>
      <c r="G144" s="43" t="s">
        <v>39</v>
      </c>
      <c r="H144" s="49">
        <v>243</v>
      </c>
      <c r="I144" s="49"/>
      <c r="J144" s="43">
        <v>48</v>
      </c>
      <c r="K144" s="43">
        <v>24</v>
      </c>
      <c r="L144" s="106"/>
      <c r="M144" s="46" t="s">
        <v>63</v>
      </c>
      <c r="N144" s="47">
        <f t="shared" si="27"/>
        <v>0</v>
      </c>
      <c r="O144" s="48">
        <f t="shared" ref="O144:O149" si="29">IF(L144&gt;=J144,H144*L144,H144*L144*1.05)</f>
        <v>0</v>
      </c>
      <c r="P144" s="123"/>
      <c r="T144" s="125"/>
      <c r="U144" s="125"/>
      <c r="V144" s="125"/>
    </row>
    <row r="145" spans="1:22" s="124" customFormat="1">
      <c r="A145" s="40">
        <v>37</v>
      </c>
      <c r="B145" s="40" t="s">
        <v>850</v>
      </c>
      <c r="C145" s="41" t="s">
        <v>800</v>
      </c>
      <c r="D145" s="42" t="s">
        <v>130</v>
      </c>
      <c r="E145" s="42" t="s">
        <v>131</v>
      </c>
      <c r="F145" s="42" t="s">
        <v>802</v>
      </c>
      <c r="G145" s="43" t="s">
        <v>39</v>
      </c>
      <c r="H145" s="49">
        <v>243</v>
      </c>
      <c r="I145" s="49"/>
      <c r="J145" s="43">
        <v>48</v>
      </c>
      <c r="K145" s="43">
        <v>24</v>
      </c>
      <c r="L145" s="106"/>
      <c r="M145" s="46" t="s">
        <v>63</v>
      </c>
      <c r="N145" s="47">
        <f t="shared" si="27"/>
        <v>0</v>
      </c>
      <c r="O145" s="48">
        <f t="shared" si="29"/>
        <v>0</v>
      </c>
      <c r="P145" s="123"/>
      <c r="T145" s="125"/>
      <c r="U145" s="125"/>
      <c r="V145" s="125"/>
    </row>
    <row r="146" spans="1:22" s="124" customFormat="1">
      <c r="A146" s="40">
        <v>0</v>
      </c>
      <c r="B146" s="40" t="s">
        <v>850</v>
      </c>
      <c r="C146" s="41" t="s">
        <v>824</v>
      </c>
      <c r="D146" s="42" t="s">
        <v>130</v>
      </c>
      <c r="E146" s="42" t="s">
        <v>131</v>
      </c>
      <c r="F146" s="42" t="s">
        <v>825</v>
      </c>
      <c r="G146" s="43" t="s">
        <v>39</v>
      </c>
      <c r="H146" s="49">
        <v>243</v>
      </c>
      <c r="I146" s="49"/>
      <c r="J146" s="43">
        <v>48</v>
      </c>
      <c r="K146" s="43">
        <v>24</v>
      </c>
      <c r="L146" s="106"/>
      <c r="M146" s="128" t="s">
        <v>851</v>
      </c>
      <c r="N146" s="47">
        <f t="shared" si="27"/>
        <v>0</v>
      </c>
      <c r="O146" s="48">
        <f t="shared" si="29"/>
        <v>0</v>
      </c>
      <c r="P146" s="123"/>
      <c r="T146" s="125"/>
      <c r="U146" s="125"/>
      <c r="V146" s="125"/>
    </row>
    <row r="147" spans="1:22" s="124" customFormat="1">
      <c r="A147" s="40">
        <v>0</v>
      </c>
      <c r="B147" s="40">
        <v>100</v>
      </c>
      <c r="C147" s="41" t="s">
        <v>826</v>
      </c>
      <c r="D147" s="42" t="s">
        <v>130</v>
      </c>
      <c r="E147" s="42" t="s">
        <v>131</v>
      </c>
      <c r="F147" s="42" t="s">
        <v>803</v>
      </c>
      <c r="G147" s="43" t="s">
        <v>39</v>
      </c>
      <c r="H147" s="49">
        <v>243</v>
      </c>
      <c r="I147" s="49"/>
      <c r="J147" s="43">
        <v>48</v>
      </c>
      <c r="K147" s="43">
        <v>24</v>
      </c>
      <c r="L147" s="106"/>
      <c r="M147" s="128" t="s">
        <v>851</v>
      </c>
      <c r="N147" s="47">
        <f t="shared" si="27"/>
        <v>0</v>
      </c>
      <c r="O147" s="48">
        <f t="shared" si="29"/>
        <v>0</v>
      </c>
      <c r="P147" s="123"/>
      <c r="T147" s="125"/>
      <c r="U147" s="125"/>
      <c r="V147" s="125"/>
    </row>
    <row r="148" spans="1:22" s="124" customFormat="1">
      <c r="A148" s="40">
        <v>30</v>
      </c>
      <c r="B148" s="40">
        <v>0</v>
      </c>
      <c r="C148" s="41" t="s">
        <v>801</v>
      </c>
      <c r="D148" s="42" t="s">
        <v>130</v>
      </c>
      <c r="E148" s="42" t="s">
        <v>131</v>
      </c>
      <c r="F148" s="42" t="s">
        <v>803</v>
      </c>
      <c r="G148" s="43" t="s">
        <v>39</v>
      </c>
      <c r="H148" s="49">
        <v>243</v>
      </c>
      <c r="I148" s="49"/>
      <c r="J148" s="43">
        <v>30</v>
      </c>
      <c r="K148" s="43">
        <v>30</v>
      </c>
      <c r="L148" s="106"/>
      <c r="M148" s="46" t="s">
        <v>63</v>
      </c>
      <c r="N148" s="47">
        <f t="shared" si="27"/>
        <v>0</v>
      </c>
      <c r="O148" s="48">
        <f t="shared" si="29"/>
        <v>0</v>
      </c>
      <c r="P148" s="123"/>
      <c r="T148" s="125"/>
      <c r="U148" s="125"/>
      <c r="V148" s="125"/>
    </row>
    <row r="149" spans="1:22" s="124" customFormat="1">
      <c r="A149" s="40">
        <v>0</v>
      </c>
      <c r="B149" s="40" t="s">
        <v>850</v>
      </c>
      <c r="C149" s="41" t="s">
        <v>207</v>
      </c>
      <c r="D149" s="42" t="s">
        <v>130</v>
      </c>
      <c r="E149" s="42" t="s">
        <v>131</v>
      </c>
      <c r="F149" s="42" t="s">
        <v>208</v>
      </c>
      <c r="G149" s="43" t="s">
        <v>39</v>
      </c>
      <c r="H149" s="49">
        <v>362</v>
      </c>
      <c r="I149" s="49"/>
      <c r="J149" s="43">
        <v>48</v>
      </c>
      <c r="K149" s="43">
        <v>24</v>
      </c>
      <c r="L149" s="106"/>
      <c r="M149" s="128" t="s">
        <v>851</v>
      </c>
      <c r="N149" s="47">
        <f t="shared" si="27"/>
        <v>0</v>
      </c>
      <c r="O149" s="48">
        <f t="shared" si="29"/>
        <v>0</v>
      </c>
      <c r="P149" s="123"/>
      <c r="T149" s="125"/>
      <c r="U149" s="125"/>
      <c r="V149" s="125"/>
    </row>
    <row r="150" spans="1:22" s="8" customFormat="1">
      <c r="A150" s="40">
        <v>22</v>
      </c>
      <c r="B150" s="40">
        <v>0</v>
      </c>
      <c r="C150" s="41" t="s">
        <v>209</v>
      </c>
      <c r="D150" s="42" t="s">
        <v>130</v>
      </c>
      <c r="E150" s="42" t="s">
        <v>131</v>
      </c>
      <c r="F150" s="42" t="s">
        <v>208</v>
      </c>
      <c r="G150" s="43" t="s">
        <v>175</v>
      </c>
      <c r="H150" s="44">
        <v>457</v>
      </c>
      <c r="I150" s="45">
        <v>319</v>
      </c>
      <c r="J150" s="43">
        <v>22</v>
      </c>
      <c r="K150" s="43">
        <v>22</v>
      </c>
      <c r="L150" s="106"/>
      <c r="M150" s="46" t="s">
        <v>63</v>
      </c>
      <c r="N150" s="47">
        <f>L150/K150</f>
        <v>0</v>
      </c>
      <c r="O150" s="48">
        <f>IF(L150&gt;=J150,I150*L150,I150*L150*1.05)</f>
        <v>0</v>
      </c>
      <c r="P150" s="50"/>
      <c r="T150" s="9"/>
      <c r="U150" s="9"/>
      <c r="V150" s="9"/>
    </row>
    <row r="151" spans="1:22" s="124" customFormat="1">
      <c r="A151" s="40">
        <v>0</v>
      </c>
      <c r="B151" s="40" t="s">
        <v>850</v>
      </c>
      <c r="C151" s="41" t="s">
        <v>210</v>
      </c>
      <c r="D151" s="42" t="s">
        <v>211</v>
      </c>
      <c r="E151" s="42" t="s">
        <v>212</v>
      </c>
      <c r="F151" s="42" t="s">
        <v>213</v>
      </c>
      <c r="G151" s="43" t="s">
        <v>39</v>
      </c>
      <c r="H151" s="49">
        <v>182</v>
      </c>
      <c r="I151" s="49"/>
      <c r="J151" s="43">
        <v>48</v>
      </c>
      <c r="K151" s="43">
        <v>24</v>
      </c>
      <c r="L151" s="106"/>
      <c r="M151" s="128" t="s">
        <v>851</v>
      </c>
      <c r="N151" s="47">
        <f t="shared" si="27"/>
        <v>0</v>
      </c>
      <c r="O151" s="48">
        <f t="shared" ref="O151:O171" si="30">IF(L151&gt;=J151,H151*L151,H151*L151*1.05)</f>
        <v>0</v>
      </c>
      <c r="P151" s="123"/>
      <c r="T151" s="125"/>
      <c r="U151" s="125"/>
      <c r="V151" s="125"/>
    </row>
    <row r="152" spans="1:22" s="124" customFormat="1">
      <c r="A152" s="40">
        <v>0</v>
      </c>
      <c r="B152" s="40" t="s">
        <v>850</v>
      </c>
      <c r="C152" s="41" t="s">
        <v>828</v>
      </c>
      <c r="D152" s="42" t="s">
        <v>211</v>
      </c>
      <c r="E152" s="42" t="s">
        <v>212</v>
      </c>
      <c r="F152" s="42" t="s">
        <v>827</v>
      </c>
      <c r="G152" s="43" t="s">
        <v>39</v>
      </c>
      <c r="H152" s="49">
        <v>130</v>
      </c>
      <c r="I152" s="49"/>
      <c r="J152" s="43">
        <v>48</v>
      </c>
      <c r="K152" s="43">
        <v>24</v>
      </c>
      <c r="L152" s="106"/>
      <c r="M152" s="128" t="s">
        <v>851</v>
      </c>
      <c r="N152" s="47">
        <f t="shared" si="27"/>
        <v>0</v>
      </c>
      <c r="O152" s="48">
        <f t="shared" si="30"/>
        <v>0</v>
      </c>
      <c r="P152" s="123"/>
      <c r="T152" s="125"/>
      <c r="U152" s="125"/>
      <c r="V152" s="125"/>
    </row>
    <row r="153" spans="1:22" s="124" customFormat="1">
      <c r="A153" s="40">
        <v>0</v>
      </c>
      <c r="B153" s="40" t="s">
        <v>850</v>
      </c>
      <c r="C153" s="41" t="s">
        <v>214</v>
      </c>
      <c r="D153" s="42" t="s">
        <v>211</v>
      </c>
      <c r="E153" s="42" t="s">
        <v>212</v>
      </c>
      <c r="F153" s="42" t="s">
        <v>215</v>
      </c>
      <c r="G153" s="43" t="s">
        <v>39</v>
      </c>
      <c r="H153" s="49">
        <v>175</v>
      </c>
      <c r="I153" s="49"/>
      <c r="J153" s="43">
        <v>48</v>
      </c>
      <c r="K153" s="43">
        <v>24</v>
      </c>
      <c r="L153" s="106"/>
      <c r="M153" s="128" t="s">
        <v>851</v>
      </c>
      <c r="N153" s="47">
        <f t="shared" si="27"/>
        <v>0</v>
      </c>
      <c r="O153" s="48">
        <f t="shared" si="30"/>
        <v>0</v>
      </c>
      <c r="P153" s="123"/>
      <c r="T153" s="125"/>
      <c r="U153" s="125"/>
      <c r="V153" s="125"/>
    </row>
    <row r="154" spans="1:22" s="124" customFormat="1">
      <c r="A154" s="40">
        <v>0</v>
      </c>
      <c r="B154" s="40" t="s">
        <v>850</v>
      </c>
      <c r="C154" s="41" t="s">
        <v>830</v>
      </c>
      <c r="D154" s="42" t="s">
        <v>211</v>
      </c>
      <c r="E154" s="42" t="s">
        <v>212</v>
      </c>
      <c r="F154" s="42" t="s">
        <v>829</v>
      </c>
      <c r="G154" s="43" t="s">
        <v>39</v>
      </c>
      <c r="H154" s="49">
        <v>130</v>
      </c>
      <c r="I154" s="49"/>
      <c r="J154" s="43">
        <v>48</v>
      </c>
      <c r="K154" s="43">
        <v>24</v>
      </c>
      <c r="L154" s="106"/>
      <c r="M154" s="128" t="s">
        <v>851</v>
      </c>
      <c r="N154" s="47">
        <f t="shared" si="27"/>
        <v>0</v>
      </c>
      <c r="O154" s="48">
        <f t="shared" si="30"/>
        <v>0</v>
      </c>
      <c r="P154" s="123"/>
      <c r="T154" s="125"/>
      <c r="U154" s="125"/>
      <c r="V154" s="125"/>
    </row>
    <row r="155" spans="1:22" s="119" customFormat="1" hidden="1">
      <c r="A155" s="116">
        <v>0</v>
      </c>
      <c r="B155" s="116">
        <v>0</v>
      </c>
      <c r="C155" s="107" t="s">
        <v>216</v>
      </c>
      <c r="D155" s="108" t="s">
        <v>217</v>
      </c>
      <c r="E155" s="108" t="s">
        <v>218</v>
      </c>
      <c r="F155" s="108" t="s">
        <v>219</v>
      </c>
      <c r="G155" s="109" t="s">
        <v>39</v>
      </c>
      <c r="H155" s="111">
        <v>175</v>
      </c>
      <c r="I155" s="111"/>
      <c r="J155" s="109">
        <v>48</v>
      </c>
      <c r="K155" s="109">
        <v>24</v>
      </c>
      <c r="L155" s="106"/>
      <c r="M155" s="117" t="s">
        <v>63</v>
      </c>
      <c r="N155" s="47">
        <f t="shared" si="27"/>
        <v>0</v>
      </c>
      <c r="O155" s="48">
        <f t="shared" si="30"/>
        <v>0</v>
      </c>
      <c r="P155" s="118"/>
      <c r="T155" s="120"/>
      <c r="U155" s="120"/>
      <c r="V155" s="120"/>
    </row>
    <row r="156" spans="1:22" s="124" customFormat="1">
      <c r="A156" s="40">
        <v>0</v>
      </c>
      <c r="B156" s="40" t="s">
        <v>850</v>
      </c>
      <c r="C156" s="41" t="s">
        <v>220</v>
      </c>
      <c r="D156" s="42" t="s">
        <v>221</v>
      </c>
      <c r="E156" s="42" t="s">
        <v>222</v>
      </c>
      <c r="F156" s="42" t="s">
        <v>223</v>
      </c>
      <c r="G156" s="43" t="s">
        <v>39</v>
      </c>
      <c r="H156" s="49">
        <v>228</v>
      </c>
      <c r="I156" s="49"/>
      <c r="J156" s="43">
        <v>48</v>
      </c>
      <c r="K156" s="43">
        <v>24</v>
      </c>
      <c r="L156" s="106"/>
      <c r="M156" s="128" t="s">
        <v>851</v>
      </c>
      <c r="N156" s="47">
        <f t="shared" si="27"/>
        <v>0</v>
      </c>
      <c r="O156" s="48">
        <f t="shared" si="30"/>
        <v>0</v>
      </c>
      <c r="P156" s="123"/>
      <c r="T156" s="125"/>
      <c r="U156" s="125"/>
      <c r="V156" s="125"/>
    </row>
    <row r="157" spans="1:22" s="124" customFormat="1">
      <c r="A157" s="40">
        <v>0</v>
      </c>
      <c r="B157" s="40">
        <v>52</v>
      </c>
      <c r="C157" s="41" t="s">
        <v>224</v>
      </c>
      <c r="D157" s="42" t="s">
        <v>217</v>
      </c>
      <c r="E157" s="42" t="s">
        <v>222</v>
      </c>
      <c r="F157" s="42" t="s">
        <v>225</v>
      </c>
      <c r="G157" s="43" t="s">
        <v>39</v>
      </c>
      <c r="H157" s="49">
        <v>161</v>
      </c>
      <c r="I157" s="49"/>
      <c r="J157" s="43">
        <v>48</v>
      </c>
      <c r="K157" s="43">
        <v>24</v>
      </c>
      <c r="L157" s="106"/>
      <c r="M157" s="128" t="s">
        <v>851</v>
      </c>
      <c r="N157" s="47">
        <f t="shared" si="27"/>
        <v>0</v>
      </c>
      <c r="O157" s="48">
        <f t="shared" si="30"/>
        <v>0</v>
      </c>
      <c r="P157" s="123"/>
      <c r="T157" s="125"/>
      <c r="U157" s="125"/>
      <c r="V157" s="125"/>
    </row>
    <row r="158" spans="1:22" s="124" customFormat="1">
      <c r="A158" s="40">
        <v>0</v>
      </c>
      <c r="B158" s="40">
        <v>52</v>
      </c>
      <c r="C158" s="41" t="s">
        <v>226</v>
      </c>
      <c r="D158" s="42" t="s">
        <v>227</v>
      </c>
      <c r="E158" s="42" t="s">
        <v>228</v>
      </c>
      <c r="F158" s="42" t="s">
        <v>229</v>
      </c>
      <c r="G158" s="43" t="s">
        <v>39</v>
      </c>
      <c r="H158" s="49">
        <v>251</v>
      </c>
      <c r="I158" s="49"/>
      <c r="J158" s="43">
        <v>48</v>
      </c>
      <c r="K158" s="43">
        <v>24</v>
      </c>
      <c r="L158" s="106"/>
      <c r="M158" s="128" t="s">
        <v>851</v>
      </c>
      <c r="N158" s="47">
        <f t="shared" si="27"/>
        <v>0</v>
      </c>
      <c r="O158" s="48">
        <f t="shared" si="30"/>
        <v>0</v>
      </c>
      <c r="P158" s="123"/>
      <c r="T158" s="125"/>
      <c r="U158" s="125"/>
      <c r="V158" s="125"/>
    </row>
    <row r="159" spans="1:22" s="124" customFormat="1">
      <c r="A159" s="40">
        <v>0</v>
      </c>
      <c r="B159" s="40">
        <v>52</v>
      </c>
      <c r="C159" s="41" t="s">
        <v>230</v>
      </c>
      <c r="D159" s="42" t="s">
        <v>231</v>
      </c>
      <c r="E159" s="42" t="s">
        <v>232</v>
      </c>
      <c r="F159" s="42" t="s">
        <v>233</v>
      </c>
      <c r="G159" s="43" t="s">
        <v>39</v>
      </c>
      <c r="H159" s="49">
        <v>153</v>
      </c>
      <c r="I159" s="49"/>
      <c r="J159" s="43">
        <v>48</v>
      </c>
      <c r="K159" s="43">
        <v>24</v>
      </c>
      <c r="L159" s="106"/>
      <c r="M159" s="128" t="s">
        <v>851</v>
      </c>
      <c r="N159" s="47">
        <f t="shared" si="27"/>
        <v>0</v>
      </c>
      <c r="O159" s="48">
        <f t="shared" si="30"/>
        <v>0</v>
      </c>
      <c r="P159" s="123"/>
      <c r="T159" s="125"/>
      <c r="U159" s="125"/>
      <c r="V159" s="125"/>
    </row>
    <row r="160" spans="1:22" s="124" customFormat="1">
      <c r="A160" s="40">
        <v>0</v>
      </c>
      <c r="B160" s="40" t="s">
        <v>850</v>
      </c>
      <c r="C160" s="41" t="s">
        <v>234</v>
      </c>
      <c r="D160" s="42" t="s">
        <v>235</v>
      </c>
      <c r="E160" s="42" t="s">
        <v>236</v>
      </c>
      <c r="F160" s="42" t="s">
        <v>237</v>
      </c>
      <c r="G160" s="43" t="s">
        <v>39</v>
      </c>
      <c r="H160" s="49">
        <v>153</v>
      </c>
      <c r="I160" s="49"/>
      <c r="J160" s="43">
        <v>48</v>
      </c>
      <c r="K160" s="43">
        <v>24</v>
      </c>
      <c r="L160" s="106"/>
      <c r="M160" s="128" t="s">
        <v>851</v>
      </c>
      <c r="N160" s="47">
        <f t="shared" si="27"/>
        <v>0</v>
      </c>
      <c r="O160" s="48">
        <f t="shared" si="30"/>
        <v>0</v>
      </c>
      <c r="P160" s="123"/>
      <c r="T160" s="125"/>
      <c r="U160" s="125"/>
      <c r="V160" s="125"/>
    </row>
    <row r="161" spans="1:22" s="124" customFormat="1">
      <c r="A161" s="40">
        <v>0</v>
      </c>
      <c r="B161" s="40" t="s">
        <v>850</v>
      </c>
      <c r="C161" s="41" t="s">
        <v>831</v>
      </c>
      <c r="D161" s="42" t="s">
        <v>833</v>
      </c>
      <c r="E161" s="42" t="s">
        <v>832</v>
      </c>
      <c r="F161" s="42" t="s">
        <v>448</v>
      </c>
      <c r="G161" s="43" t="s">
        <v>39</v>
      </c>
      <c r="H161" s="49">
        <v>131</v>
      </c>
      <c r="I161" s="49"/>
      <c r="J161" s="43">
        <v>48</v>
      </c>
      <c r="K161" s="43">
        <v>24</v>
      </c>
      <c r="L161" s="106"/>
      <c r="M161" s="128" t="s">
        <v>851</v>
      </c>
      <c r="N161" s="47">
        <f t="shared" si="27"/>
        <v>0</v>
      </c>
      <c r="O161" s="48">
        <f t="shared" si="30"/>
        <v>0</v>
      </c>
      <c r="P161" s="123"/>
      <c r="T161" s="125"/>
      <c r="U161" s="125"/>
      <c r="V161" s="125"/>
    </row>
    <row r="162" spans="1:22" s="124" customFormat="1">
      <c r="A162" s="40">
        <v>0</v>
      </c>
      <c r="B162" s="40" t="s">
        <v>850</v>
      </c>
      <c r="C162" s="41" t="s">
        <v>834</v>
      </c>
      <c r="D162" s="42" t="s">
        <v>835</v>
      </c>
      <c r="E162" s="42" t="s">
        <v>836</v>
      </c>
      <c r="F162" s="42"/>
      <c r="G162" s="43" t="s">
        <v>39</v>
      </c>
      <c r="H162" s="49">
        <v>99</v>
      </c>
      <c r="I162" s="49"/>
      <c r="J162" s="43">
        <v>48</v>
      </c>
      <c r="K162" s="43">
        <v>24</v>
      </c>
      <c r="L162" s="106"/>
      <c r="M162" s="128" t="s">
        <v>851</v>
      </c>
      <c r="N162" s="47">
        <f t="shared" si="27"/>
        <v>0</v>
      </c>
      <c r="O162" s="48">
        <f t="shared" si="30"/>
        <v>0</v>
      </c>
      <c r="P162" s="123"/>
      <c r="T162" s="125"/>
      <c r="U162" s="125"/>
      <c r="V162" s="125"/>
    </row>
    <row r="163" spans="1:22" s="124" customFormat="1">
      <c r="A163" s="40">
        <v>0</v>
      </c>
      <c r="B163" s="40">
        <v>78</v>
      </c>
      <c r="C163" s="41" t="s">
        <v>238</v>
      </c>
      <c r="D163" s="42" t="s">
        <v>239</v>
      </c>
      <c r="E163" s="42" t="s">
        <v>240</v>
      </c>
      <c r="F163" s="42" t="s">
        <v>241</v>
      </c>
      <c r="G163" s="43" t="s">
        <v>39</v>
      </c>
      <c r="H163" s="49">
        <v>153</v>
      </c>
      <c r="I163" s="49"/>
      <c r="J163" s="43">
        <v>48</v>
      </c>
      <c r="K163" s="43">
        <v>24</v>
      </c>
      <c r="L163" s="106"/>
      <c r="M163" s="128" t="s">
        <v>851</v>
      </c>
      <c r="N163" s="47">
        <f t="shared" si="27"/>
        <v>0</v>
      </c>
      <c r="O163" s="48">
        <f t="shared" si="30"/>
        <v>0</v>
      </c>
      <c r="P163" s="123"/>
      <c r="T163" s="125"/>
      <c r="U163" s="125"/>
      <c r="V163" s="125"/>
    </row>
    <row r="164" spans="1:22" s="124" customFormat="1">
      <c r="A164" s="40">
        <v>0</v>
      </c>
      <c r="B164" s="40">
        <v>76</v>
      </c>
      <c r="C164" s="41" t="s">
        <v>242</v>
      </c>
      <c r="D164" s="42" t="s">
        <v>243</v>
      </c>
      <c r="E164" s="42" t="s">
        <v>244</v>
      </c>
      <c r="F164" s="42" t="s">
        <v>245</v>
      </c>
      <c r="G164" s="43" t="s">
        <v>39</v>
      </c>
      <c r="H164" s="49">
        <v>153</v>
      </c>
      <c r="I164" s="49"/>
      <c r="J164" s="43">
        <v>48</v>
      </c>
      <c r="K164" s="43">
        <v>24</v>
      </c>
      <c r="L164" s="106"/>
      <c r="M164" s="128" t="s">
        <v>851</v>
      </c>
      <c r="N164" s="47">
        <f t="shared" si="27"/>
        <v>0</v>
      </c>
      <c r="O164" s="48">
        <f t="shared" si="30"/>
        <v>0</v>
      </c>
      <c r="P164" s="123"/>
      <c r="T164" s="125"/>
      <c r="U164" s="125"/>
      <c r="V164" s="125"/>
    </row>
    <row r="165" spans="1:22" s="119" customFormat="1" hidden="1">
      <c r="A165" s="116">
        <v>0</v>
      </c>
      <c r="B165" s="116">
        <v>0</v>
      </c>
      <c r="C165" s="107" t="s">
        <v>246</v>
      </c>
      <c r="D165" s="108" t="s">
        <v>247</v>
      </c>
      <c r="E165" s="108" t="s">
        <v>248</v>
      </c>
      <c r="F165" s="108" t="s">
        <v>249</v>
      </c>
      <c r="G165" s="109" t="s">
        <v>39</v>
      </c>
      <c r="H165" s="111">
        <v>153</v>
      </c>
      <c r="I165" s="111"/>
      <c r="J165" s="109">
        <v>48</v>
      </c>
      <c r="K165" s="109">
        <v>24</v>
      </c>
      <c r="L165" s="106"/>
      <c r="M165" s="117" t="s">
        <v>63</v>
      </c>
      <c r="N165" s="47">
        <f t="shared" si="27"/>
        <v>0</v>
      </c>
      <c r="O165" s="48">
        <f t="shared" si="30"/>
        <v>0</v>
      </c>
      <c r="P165" s="118"/>
      <c r="T165" s="120"/>
      <c r="U165" s="120"/>
      <c r="V165" s="120"/>
    </row>
    <row r="166" spans="1:22" s="124" customFormat="1">
      <c r="A166" s="40">
        <v>0</v>
      </c>
      <c r="B166" s="40" t="s">
        <v>850</v>
      </c>
      <c r="C166" s="41" t="s">
        <v>837</v>
      </c>
      <c r="D166" s="42" t="s">
        <v>247</v>
      </c>
      <c r="E166" s="42" t="s">
        <v>248</v>
      </c>
      <c r="F166" s="42" t="s">
        <v>249</v>
      </c>
      <c r="G166" s="43" t="s">
        <v>39</v>
      </c>
      <c r="H166" s="49">
        <v>153</v>
      </c>
      <c r="I166" s="49"/>
      <c r="J166" s="43">
        <v>48</v>
      </c>
      <c r="K166" s="43">
        <v>24</v>
      </c>
      <c r="L166" s="106"/>
      <c r="M166" s="128" t="s">
        <v>851</v>
      </c>
      <c r="N166" s="47">
        <f t="shared" si="27"/>
        <v>0</v>
      </c>
      <c r="O166" s="48">
        <f t="shared" si="30"/>
        <v>0</v>
      </c>
      <c r="P166" s="123"/>
      <c r="T166" s="125"/>
      <c r="U166" s="125"/>
      <c r="V166" s="125"/>
    </row>
    <row r="167" spans="1:22" s="124" customFormat="1">
      <c r="A167" s="40">
        <v>0</v>
      </c>
      <c r="B167" s="40" t="s">
        <v>850</v>
      </c>
      <c r="C167" s="41" t="s">
        <v>838</v>
      </c>
      <c r="D167" s="42" t="s">
        <v>840</v>
      </c>
      <c r="E167" s="42" t="s">
        <v>839</v>
      </c>
      <c r="F167" s="42"/>
      <c r="G167" s="43" t="s">
        <v>39</v>
      </c>
      <c r="H167" s="49">
        <v>99</v>
      </c>
      <c r="I167" s="49"/>
      <c r="J167" s="43">
        <v>48</v>
      </c>
      <c r="K167" s="43">
        <v>24</v>
      </c>
      <c r="L167" s="106"/>
      <c r="M167" s="128" t="s">
        <v>851</v>
      </c>
      <c r="N167" s="47">
        <f t="shared" si="27"/>
        <v>0</v>
      </c>
      <c r="O167" s="48">
        <f t="shared" si="30"/>
        <v>0</v>
      </c>
      <c r="P167" s="123"/>
      <c r="T167" s="125"/>
      <c r="U167" s="125"/>
      <c r="V167" s="125"/>
    </row>
    <row r="168" spans="1:22" s="124" customFormat="1">
      <c r="A168" s="40">
        <v>0</v>
      </c>
      <c r="B168" s="40" t="s">
        <v>850</v>
      </c>
      <c r="C168" s="41" t="s">
        <v>250</v>
      </c>
      <c r="D168" s="42" t="s">
        <v>251</v>
      </c>
      <c r="E168" s="42" t="s">
        <v>252</v>
      </c>
      <c r="F168" s="42" t="s">
        <v>253</v>
      </c>
      <c r="G168" s="43" t="s">
        <v>39</v>
      </c>
      <c r="H168" s="49">
        <v>135</v>
      </c>
      <c r="I168" s="49"/>
      <c r="J168" s="43">
        <v>48</v>
      </c>
      <c r="K168" s="43">
        <v>24</v>
      </c>
      <c r="L168" s="106"/>
      <c r="M168" s="128" t="s">
        <v>851</v>
      </c>
      <c r="N168" s="47">
        <f t="shared" si="27"/>
        <v>0</v>
      </c>
      <c r="O168" s="48">
        <f t="shared" si="30"/>
        <v>0</v>
      </c>
      <c r="P168" s="123"/>
      <c r="T168" s="125"/>
      <c r="U168" s="125"/>
      <c r="V168" s="125"/>
    </row>
    <row r="169" spans="1:22" s="124" customFormat="1">
      <c r="A169" s="40">
        <v>0</v>
      </c>
      <c r="B169" s="40" t="s">
        <v>850</v>
      </c>
      <c r="C169" s="41" t="s">
        <v>254</v>
      </c>
      <c r="D169" s="42" t="s">
        <v>255</v>
      </c>
      <c r="E169" s="42" t="s">
        <v>256</v>
      </c>
      <c r="F169" s="42" t="s">
        <v>257</v>
      </c>
      <c r="G169" s="43" t="s">
        <v>39</v>
      </c>
      <c r="H169" s="49">
        <v>293</v>
      </c>
      <c r="I169" s="49"/>
      <c r="J169" s="43">
        <v>48</v>
      </c>
      <c r="K169" s="43">
        <v>24</v>
      </c>
      <c r="L169" s="106"/>
      <c r="M169" s="128" t="s">
        <v>851</v>
      </c>
      <c r="N169" s="47">
        <f t="shared" si="27"/>
        <v>0</v>
      </c>
      <c r="O169" s="48">
        <f t="shared" si="30"/>
        <v>0</v>
      </c>
      <c r="P169" s="123"/>
      <c r="T169" s="125"/>
      <c r="U169" s="125"/>
      <c r="V169" s="125"/>
    </row>
    <row r="170" spans="1:22" s="119" customFormat="1" hidden="1">
      <c r="A170" s="116">
        <v>0</v>
      </c>
      <c r="B170" s="116">
        <v>0</v>
      </c>
      <c r="C170" s="107" t="s">
        <v>258</v>
      </c>
      <c r="D170" s="108" t="s">
        <v>259</v>
      </c>
      <c r="E170" s="108" t="s">
        <v>260</v>
      </c>
      <c r="F170" s="108" t="s">
        <v>261</v>
      </c>
      <c r="G170" s="109" t="s">
        <v>39</v>
      </c>
      <c r="H170" s="111">
        <v>167</v>
      </c>
      <c r="I170" s="111"/>
      <c r="J170" s="109">
        <v>48</v>
      </c>
      <c r="K170" s="109">
        <v>24</v>
      </c>
      <c r="L170" s="106"/>
      <c r="M170" s="117" t="s">
        <v>63</v>
      </c>
      <c r="N170" s="47">
        <f t="shared" si="27"/>
        <v>0</v>
      </c>
      <c r="O170" s="48">
        <f t="shared" si="30"/>
        <v>0</v>
      </c>
      <c r="P170" s="118"/>
      <c r="T170" s="120"/>
      <c r="U170" s="120"/>
      <c r="V170" s="120"/>
    </row>
    <row r="171" spans="1:22" s="124" customFormat="1">
      <c r="A171" s="40">
        <v>0</v>
      </c>
      <c r="B171" s="40" t="s">
        <v>850</v>
      </c>
      <c r="C171" s="41" t="s">
        <v>764</v>
      </c>
      <c r="D171" s="42" t="s">
        <v>263</v>
      </c>
      <c r="E171" s="42" t="s">
        <v>264</v>
      </c>
      <c r="F171" s="42" t="s">
        <v>766</v>
      </c>
      <c r="G171" s="43" t="s">
        <v>39</v>
      </c>
      <c r="H171" s="49">
        <v>99</v>
      </c>
      <c r="I171" s="49"/>
      <c r="J171" s="43">
        <v>48</v>
      </c>
      <c r="K171" s="43">
        <v>24</v>
      </c>
      <c r="L171" s="106"/>
      <c r="M171" s="128" t="s">
        <v>851</v>
      </c>
      <c r="N171" s="47">
        <f t="shared" si="27"/>
        <v>0</v>
      </c>
      <c r="O171" s="48">
        <f t="shared" si="30"/>
        <v>0</v>
      </c>
      <c r="P171" s="123"/>
      <c r="T171" s="125"/>
      <c r="U171" s="125"/>
      <c r="V171" s="125"/>
    </row>
    <row r="172" spans="1:22" s="119" customFormat="1" hidden="1">
      <c r="A172" s="116">
        <v>0</v>
      </c>
      <c r="B172" s="116">
        <v>0</v>
      </c>
      <c r="C172" s="107" t="s">
        <v>790</v>
      </c>
      <c r="D172" s="108" t="s">
        <v>263</v>
      </c>
      <c r="E172" s="108" t="s">
        <v>264</v>
      </c>
      <c r="F172" s="108" t="s">
        <v>521</v>
      </c>
      <c r="G172" s="109" t="s">
        <v>39</v>
      </c>
      <c r="H172" s="110">
        <v>92</v>
      </c>
      <c r="I172" s="111">
        <v>89</v>
      </c>
      <c r="J172" s="109">
        <v>19</v>
      </c>
      <c r="K172" s="109">
        <v>19</v>
      </c>
      <c r="L172" s="106"/>
      <c r="M172" s="113" t="s">
        <v>63</v>
      </c>
      <c r="N172" s="47">
        <f>L172/K172</f>
        <v>0</v>
      </c>
      <c r="O172" s="48">
        <f>IF(L172&gt;=J172,I172*L172,I172*L172*1.05)</f>
        <v>0</v>
      </c>
      <c r="P172" s="118"/>
      <c r="T172" s="120"/>
      <c r="U172" s="120"/>
      <c r="V172" s="120"/>
    </row>
    <row r="173" spans="1:22" s="124" customFormat="1">
      <c r="A173" s="40">
        <v>0</v>
      </c>
      <c r="B173" s="40" t="s">
        <v>850</v>
      </c>
      <c r="C173" s="41" t="s">
        <v>765</v>
      </c>
      <c r="D173" s="42" t="s">
        <v>263</v>
      </c>
      <c r="E173" s="42" t="s">
        <v>264</v>
      </c>
      <c r="F173" s="42" t="s">
        <v>767</v>
      </c>
      <c r="G173" s="43" t="s">
        <v>39</v>
      </c>
      <c r="H173" s="49">
        <v>99</v>
      </c>
      <c r="I173" s="49"/>
      <c r="J173" s="43">
        <v>48</v>
      </c>
      <c r="K173" s="43">
        <v>24</v>
      </c>
      <c r="L173" s="106"/>
      <c r="M173" s="128" t="s">
        <v>851</v>
      </c>
      <c r="N173" s="47">
        <f t="shared" ref="N173:N175" si="31">L173/K173</f>
        <v>0</v>
      </c>
      <c r="O173" s="48">
        <f>IF(L173&gt;=J173,H173*L173,H173*L173*1.05)</f>
        <v>0</v>
      </c>
      <c r="P173" s="123"/>
      <c r="T173" s="125"/>
      <c r="U173" s="125"/>
      <c r="V173" s="125"/>
    </row>
    <row r="174" spans="1:22" s="119" customFormat="1" hidden="1">
      <c r="A174" s="116">
        <v>0</v>
      </c>
      <c r="B174" s="116">
        <v>0</v>
      </c>
      <c r="C174" s="107" t="s">
        <v>262</v>
      </c>
      <c r="D174" s="108" t="s">
        <v>263</v>
      </c>
      <c r="E174" s="108" t="s">
        <v>264</v>
      </c>
      <c r="F174" s="108" t="s">
        <v>265</v>
      </c>
      <c r="G174" s="109" t="s">
        <v>39</v>
      </c>
      <c r="H174" s="110">
        <v>105</v>
      </c>
      <c r="I174" s="111">
        <v>89</v>
      </c>
      <c r="J174" s="112">
        <v>3</v>
      </c>
      <c r="K174" s="112">
        <v>3</v>
      </c>
      <c r="L174" s="106"/>
      <c r="M174" s="113" t="s">
        <v>63</v>
      </c>
      <c r="N174" s="47">
        <f t="shared" si="31"/>
        <v>0</v>
      </c>
      <c r="O174" s="48">
        <f t="shared" ref="O174:O175" si="32">IF(L174&gt;=J174,I174*L174,I174*L174*1.05)</f>
        <v>0</v>
      </c>
      <c r="P174" s="118"/>
      <c r="T174" s="120"/>
      <c r="U174" s="120"/>
      <c r="V174" s="120"/>
    </row>
    <row r="175" spans="1:22" s="8" customFormat="1">
      <c r="A175" s="40" t="s">
        <v>850</v>
      </c>
      <c r="B175" s="40">
        <v>0</v>
      </c>
      <c r="C175" s="41" t="s">
        <v>266</v>
      </c>
      <c r="D175" s="42" t="s">
        <v>263</v>
      </c>
      <c r="E175" s="42" t="s">
        <v>264</v>
      </c>
      <c r="F175" s="42" t="s">
        <v>267</v>
      </c>
      <c r="G175" s="43" t="s">
        <v>39</v>
      </c>
      <c r="H175" s="44">
        <v>80</v>
      </c>
      <c r="I175" s="45">
        <v>79</v>
      </c>
      <c r="J175" s="43">
        <v>48</v>
      </c>
      <c r="K175" s="43">
        <v>24</v>
      </c>
      <c r="L175" s="106"/>
      <c r="M175" s="46" t="s">
        <v>63</v>
      </c>
      <c r="N175" s="47">
        <f t="shared" si="31"/>
        <v>0</v>
      </c>
      <c r="O175" s="48">
        <f t="shared" si="32"/>
        <v>0</v>
      </c>
      <c r="P175" s="50"/>
      <c r="T175" s="9"/>
      <c r="U175" s="9"/>
      <c r="V175" s="9"/>
    </row>
    <row r="176" spans="1:22" s="124" customFormat="1">
      <c r="A176" s="40" t="s">
        <v>850</v>
      </c>
      <c r="B176" s="40">
        <v>0</v>
      </c>
      <c r="C176" s="41" t="s">
        <v>804</v>
      </c>
      <c r="D176" s="42" t="s">
        <v>263</v>
      </c>
      <c r="E176" s="42" t="s">
        <v>264</v>
      </c>
      <c r="F176" s="42" t="s">
        <v>805</v>
      </c>
      <c r="G176" s="43" t="s">
        <v>39</v>
      </c>
      <c r="H176" s="49">
        <v>85</v>
      </c>
      <c r="I176" s="49"/>
      <c r="J176" s="43">
        <v>48</v>
      </c>
      <c r="K176" s="43">
        <v>24</v>
      </c>
      <c r="L176" s="106"/>
      <c r="M176" s="46" t="s">
        <v>63</v>
      </c>
      <c r="N176" s="47">
        <f t="shared" si="27"/>
        <v>0</v>
      </c>
      <c r="O176" s="48">
        <f>IF(L176&gt;=J176,H176*L176,H176*L176*1.05)</f>
        <v>0</v>
      </c>
      <c r="P176" s="123"/>
      <c r="T176" s="125"/>
      <c r="U176" s="125"/>
      <c r="V176" s="125"/>
    </row>
    <row r="177" spans="1:22" s="8" customFormat="1">
      <c r="A177" s="40">
        <v>98</v>
      </c>
      <c r="B177" s="40">
        <v>0</v>
      </c>
      <c r="C177" s="41" t="s">
        <v>268</v>
      </c>
      <c r="D177" s="42" t="s">
        <v>263</v>
      </c>
      <c r="E177" s="42" t="s">
        <v>264</v>
      </c>
      <c r="F177" s="42" t="s">
        <v>269</v>
      </c>
      <c r="G177" s="43" t="s">
        <v>39</v>
      </c>
      <c r="H177" s="44">
        <v>105</v>
      </c>
      <c r="I177" s="45">
        <v>89</v>
      </c>
      <c r="J177" s="43">
        <v>48</v>
      </c>
      <c r="K177" s="43">
        <v>24</v>
      </c>
      <c r="L177" s="106"/>
      <c r="M177" s="46" t="s">
        <v>63</v>
      </c>
      <c r="N177" s="47">
        <f t="shared" si="27"/>
        <v>0</v>
      </c>
      <c r="O177" s="48">
        <f t="shared" ref="O177:O178" si="33">IF(L177&gt;=J177,I177*L177,I177*L177*1.05)</f>
        <v>0</v>
      </c>
      <c r="P177" s="50"/>
      <c r="T177" s="9"/>
      <c r="U177" s="9"/>
      <c r="V177" s="9"/>
    </row>
    <row r="178" spans="1:22" s="8" customFormat="1">
      <c r="A178" s="40" t="s">
        <v>850</v>
      </c>
      <c r="B178" s="40">
        <v>0</v>
      </c>
      <c r="C178" s="41" t="s">
        <v>270</v>
      </c>
      <c r="D178" s="42" t="s">
        <v>263</v>
      </c>
      <c r="E178" s="42" t="s">
        <v>264</v>
      </c>
      <c r="F178" s="42" t="s">
        <v>271</v>
      </c>
      <c r="G178" s="43" t="s">
        <v>39</v>
      </c>
      <c r="H178" s="44">
        <v>92</v>
      </c>
      <c r="I178" s="45">
        <v>89</v>
      </c>
      <c r="J178" s="43">
        <v>48</v>
      </c>
      <c r="K178" s="43">
        <v>24</v>
      </c>
      <c r="L178" s="106"/>
      <c r="M178" s="46" t="s">
        <v>63</v>
      </c>
      <c r="N178" s="47">
        <f t="shared" si="27"/>
        <v>0</v>
      </c>
      <c r="O178" s="48">
        <f t="shared" si="33"/>
        <v>0</v>
      </c>
      <c r="P178" s="50"/>
      <c r="T178" s="9"/>
      <c r="U178" s="9"/>
      <c r="V178" s="9"/>
    </row>
    <row r="179" spans="1:22" s="124" customFormat="1">
      <c r="A179" s="40" t="s">
        <v>850</v>
      </c>
      <c r="B179" s="40">
        <v>0</v>
      </c>
      <c r="C179" s="41" t="s">
        <v>806</v>
      </c>
      <c r="D179" s="42" t="s">
        <v>263</v>
      </c>
      <c r="E179" s="42" t="s">
        <v>264</v>
      </c>
      <c r="F179" s="42" t="s">
        <v>807</v>
      </c>
      <c r="G179" s="43" t="s">
        <v>39</v>
      </c>
      <c r="H179" s="49">
        <v>85</v>
      </c>
      <c r="I179" s="49"/>
      <c r="J179" s="43">
        <v>48</v>
      </c>
      <c r="K179" s="43">
        <v>24</v>
      </c>
      <c r="L179" s="106"/>
      <c r="M179" s="46" t="s">
        <v>63</v>
      </c>
      <c r="N179" s="47">
        <f t="shared" si="27"/>
        <v>0</v>
      </c>
      <c r="O179" s="48">
        <f>IF(L179&gt;=J179,H179*L179,H179*L179*1.05)</f>
        <v>0</v>
      </c>
      <c r="P179" s="123"/>
      <c r="T179" s="125"/>
      <c r="U179" s="125"/>
      <c r="V179" s="125"/>
    </row>
    <row r="180" spans="1:22" s="8" customFormat="1">
      <c r="A180" s="40">
        <v>40</v>
      </c>
      <c r="B180" s="40">
        <v>0</v>
      </c>
      <c r="C180" s="41" t="s">
        <v>272</v>
      </c>
      <c r="D180" s="42" t="s">
        <v>273</v>
      </c>
      <c r="E180" s="42" t="s">
        <v>274</v>
      </c>
      <c r="F180" s="42" t="s">
        <v>275</v>
      </c>
      <c r="G180" s="43" t="s">
        <v>39</v>
      </c>
      <c r="H180" s="44">
        <v>257</v>
      </c>
      <c r="I180" s="45">
        <v>199</v>
      </c>
      <c r="J180" s="43">
        <v>40</v>
      </c>
      <c r="K180" s="43">
        <v>40</v>
      </c>
      <c r="L180" s="106"/>
      <c r="M180" s="46" t="s">
        <v>63</v>
      </c>
      <c r="N180" s="47">
        <f>L180/K180</f>
        <v>0</v>
      </c>
      <c r="O180" s="48">
        <f>IF(L180&gt;=J180,I180*L180,I180*L180*1.05)</f>
        <v>0</v>
      </c>
      <c r="P180" s="50"/>
      <c r="T180" s="9"/>
      <c r="U180" s="9"/>
      <c r="V180" s="9"/>
    </row>
    <row r="181" spans="1:22" s="124" customFormat="1">
      <c r="A181" s="40">
        <v>0</v>
      </c>
      <c r="B181" s="40" t="s">
        <v>850</v>
      </c>
      <c r="C181" s="41" t="s">
        <v>276</v>
      </c>
      <c r="D181" s="42" t="s">
        <v>277</v>
      </c>
      <c r="E181" s="42" t="s">
        <v>278</v>
      </c>
      <c r="F181" s="42" t="s">
        <v>279</v>
      </c>
      <c r="G181" s="43" t="s">
        <v>39</v>
      </c>
      <c r="H181" s="49">
        <v>149</v>
      </c>
      <c r="I181" s="49"/>
      <c r="J181" s="43">
        <v>48</v>
      </c>
      <c r="K181" s="43">
        <v>24</v>
      </c>
      <c r="L181" s="106"/>
      <c r="M181" s="128" t="s">
        <v>851</v>
      </c>
      <c r="N181" s="47">
        <f t="shared" si="27"/>
        <v>0</v>
      </c>
      <c r="O181" s="48">
        <f t="shared" ref="O181:O185" si="34">IF(L181&gt;=J181,H181*L181,H181*L181*1.05)</f>
        <v>0</v>
      </c>
      <c r="P181" s="123"/>
      <c r="T181" s="125"/>
      <c r="U181" s="125"/>
      <c r="V181" s="125"/>
    </row>
    <row r="182" spans="1:22" s="124" customFormat="1">
      <c r="A182" s="40">
        <v>0</v>
      </c>
      <c r="B182" s="40" t="s">
        <v>850</v>
      </c>
      <c r="C182" s="41" t="s">
        <v>280</v>
      </c>
      <c r="D182" s="42" t="s">
        <v>281</v>
      </c>
      <c r="E182" s="42" t="s">
        <v>282</v>
      </c>
      <c r="F182" s="42" t="s">
        <v>283</v>
      </c>
      <c r="G182" s="43" t="s">
        <v>39</v>
      </c>
      <c r="H182" s="49">
        <v>295</v>
      </c>
      <c r="I182" s="49"/>
      <c r="J182" s="43">
        <v>48</v>
      </c>
      <c r="K182" s="43">
        <v>24</v>
      </c>
      <c r="L182" s="106"/>
      <c r="M182" s="128" t="s">
        <v>851</v>
      </c>
      <c r="N182" s="47">
        <f t="shared" si="27"/>
        <v>0</v>
      </c>
      <c r="O182" s="48">
        <f t="shared" si="34"/>
        <v>0</v>
      </c>
      <c r="P182" s="123"/>
      <c r="T182" s="125"/>
      <c r="U182" s="125"/>
      <c r="V182" s="125"/>
    </row>
    <row r="183" spans="1:22" s="8" customFormat="1">
      <c r="A183" s="40" t="s">
        <v>850</v>
      </c>
      <c r="B183" s="40">
        <v>0</v>
      </c>
      <c r="C183" s="41" t="s">
        <v>284</v>
      </c>
      <c r="D183" s="42" t="s">
        <v>285</v>
      </c>
      <c r="E183" s="42" t="s">
        <v>282</v>
      </c>
      <c r="F183" s="42" t="s">
        <v>286</v>
      </c>
      <c r="G183" s="43" t="s">
        <v>39</v>
      </c>
      <c r="H183" s="49">
        <v>135</v>
      </c>
      <c r="I183" s="45"/>
      <c r="J183" s="43">
        <v>48</v>
      </c>
      <c r="K183" s="43">
        <v>24</v>
      </c>
      <c r="L183" s="106"/>
      <c r="M183" s="46" t="s">
        <v>63</v>
      </c>
      <c r="N183" s="47">
        <f t="shared" si="27"/>
        <v>0</v>
      </c>
      <c r="O183" s="48">
        <f t="shared" si="34"/>
        <v>0</v>
      </c>
      <c r="P183" s="50"/>
      <c r="T183" s="9"/>
      <c r="U183" s="9"/>
      <c r="V183" s="9"/>
    </row>
    <row r="184" spans="1:22" s="124" customFormat="1">
      <c r="A184" s="40">
        <v>0</v>
      </c>
      <c r="B184" s="40">
        <v>34</v>
      </c>
      <c r="C184" s="41" t="s">
        <v>287</v>
      </c>
      <c r="D184" s="42" t="s">
        <v>281</v>
      </c>
      <c r="E184" s="42" t="s">
        <v>282</v>
      </c>
      <c r="F184" s="42" t="s">
        <v>288</v>
      </c>
      <c r="G184" s="43" t="s">
        <v>39</v>
      </c>
      <c r="H184" s="49">
        <v>149</v>
      </c>
      <c r="I184" s="49"/>
      <c r="J184" s="43">
        <v>34</v>
      </c>
      <c r="K184" s="43">
        <v>34</v>
      </c>
      <c r="L184" s="106"/>
      <c r="M184" s="128" t="s">
        <v>851</v>
      </c>
      <c r="N184" s="47">
        <f t="shared" si="27"/>
        <v>0</v>
      </c>
      <c r="O184" s="48">
        <f t="shared" si="34"/>
        <v>0</v>
      </c>
      <c r="P184" s="123"/>
      <c r="T184" s="125"/>
      <c r="U184" s="125"/>
      <c r="V184" s="125"/>
    </row>
    <row r="185" spans="1:22" s="124" customFormat="1">
      <c r="A185" s="40">
        <v>0</v>
      </c>
      <c r="B185" s="40" t="s">
        <v>850</v>
      </c>
      <c r="C185" s="41" t="s">
        <v>289</v>
      </c>
      <c r="D185" s="42" t="s">
        <v>285</v>
      </c>
      <c r="E185" s="42" t="s">
        <v>282</v>
      </c>
      <c r="F185" s="42" t="s">
        <v>290</v>
      </c>
      <c r="G185" s="43" t="s">
        <v>39</v>
      </c>
      <c r="H185" s="49">
        <v>135</v>
      </c>
      <c r="I185" s="49"/>
      <c r="J185" s="43">
        <v>48</v>
      </c>
      <c r="K185" s="43">
        <v>24</v>
      </c>
      <c r="L185" s="106"/>
      <c r="M185" s="128" t="s">
        <v>851</v>
      </c>
      <c r="N185" s="47">
        <f t="shared" si="27"/>
        <v>0</v>
      </c>
      <c r="O185" s="48">
        <f t="shared" si="34"/>
        <v>0</v>
      </c>
      <c r="P185" s="123"/>
      <c r="T185" s="125"/>
      <c r="U185" s="125"/>
      <c r="V185" s="125"/>
    </row>
    <row r="186" spans="1:22" s="119" customFormat="1" hidden="1">
      <c r="A186" s="116">
        <v>0</v>
      </c>
      <c r="B186" s="116">
        <v>0</v>
      </c>
      <c r="C186" s="107" t="s">
        <v>291</v>
      </c>
      <c r="D186" s="108" t="s">
        <v>285</v>
      </c>
      <c r="E186" s="108" t="s">
        <v>282</v>
      </c>
      <c r="F186" s="108" t="s">
        <v>292</v>
      </c>
      <c r="G186" s="109" t="s">
        <v>39</v>
      </c>
      <c r="H186" s="110">
        <v>131</v>
      </c>
      <c r="I186" s="111">
        <v>115</v>
      </c>
      <c r="J186" s="109">
        <v>48</v>
      </c>
      <c r="K186" s="109">
        <v>24</v>
      </c>
      <c r="L186" s="106"/>
      <c r="M186" s="113" t="s">
        <v>40</v>
      </c>
      <c r="N186" s="47">
        <f>L186/K186</f>
        <v>0</v>
      </c>
      <c r="O186" s="48">
        <f>IF(L186&gt;=J186,I186*L186,I186*L186*1.05)</f>
        <v>0</v>
      </c>
      <c r="P186" s="118"/>
      <c r="T186" s="120"/>
      <c r="U186" s="120"/>
      <c r="V186" s="120"/>
    </row>
    <row r="187" spans="1:22" s="8" customFormat="1">
      <c r="A187" s="40" t="s">
        <v>850</v>
      </c>
      <c r="B187" s="40">
        <v>0</v>
      </c>
      <c r="C187" s="41" t="s">
        <v>293</v>
      </c>
      <c r="D187" s="42" t="s">
        <v>285</v>
      </c>
      <c r="E187" s="42" t="s">
        <v>282</v>
      </c>
      <c r="F187" s="42" t="s">
        <v>292</v>
      </c>
      <c r="G187" s="43" t="s">
        <v>39</v>
      </c>
      <c r="H187" s="49">
        <v>135</v>
      </c>
      <c r="I187" s="45"/>
      <c r="J187" s="43">
        <v>48</v>
      </c>
      <c r="K187" s="43">
        <v>24</v>
      </c>
      <c r="L187" s="106"/>
      <c r="M187" s="46" t="s">
        <v>63</v>
      </c>
      <c r="N187" s="47">
        <f t="shared" si="27"/>
        <v>0</v>
      </c>
      <c r="O187" s="48">
        <f t="shared" ref="O187:O190" si="35">IF(L187&gt;=J187,H187*L187,H187*L187*1.05)</f>
        <v>0</v>
      </c>
      <c r="P187" s="50"/>
      <c r="T187" s="9"/>
      <c r="U187" s="9"/>
      <c r="V187" s="9"/>
    </row>
    <row r="188" spans="1:22" s="124" customFormat="1">
      <c r="A188" s="40" t="s">
        <v>850</v>
      </c>
      <c r="B188" s="40" t="s">
        <v>850</v>
      </c>
      <c r="C188" s="41" t="s">
        <v>294</v>
      </c>
      <c r="D188" s="42" t="s">
        <v>285</v>
      </c>
      <c r="E188" s="42" t="s">
        <v>282</v>
      </c>
      <c r="F188" s="42" t="s">
        <v>295</v>
      </c>
      <c r="G188" s="43" t="s">
        <v>39</v>
      </c>
      <c r="H188" s="49">
        <v>135</v>
      </c>
      <c r="I188" s="49"/>
      <c r="J188" s="43">
        <v>48</v>
      </c>
      <c r="K188" s="43">
        <v>24</v>
      </c>
      <c r="L188" s="106"/>
      <c r="M188" s="46" t="s">
        <v>63</v>
      </c>
      <c r="N188" s="47">
        <f t="shared" si="27"/>
        <v>0</v>
      </c>
      <c r="O188" s="48">
        <f t="shared" si="35"/>
        <v>0</v>
      </c>
      <c r="P188" s="123"/>
      <c r="T188" s="125"/>
      <c r="U188" s="125"/>
      <c r="V188" s="125"/>
    </row>
    <row r="189" spans="1:22" s="124" customFormat="1">
      <c r="A189" s="40" t="s">
        <v>850</v>
      </c>
      <c r="B189" s="40" t="s">
        <v>850</v>
      </c>
      <c r="C189" s="41" t="s">
        <v>296</v>
      </c>
      <c r="D189" s="42" t="s">
        <v>285</v>
      </c>
      <c r="E189" s="42" t="s">
        <v>282</v>
      </c>
      <c r="F189" s="42" t="s">
        <v>295</v>
      </c>
      <c r="G189" s="43" t="s">
        <v>39</v>
      </c>
      <c r="H189" s="49">
        <v>135</v>
      </c>
      <c r="I189" s="49"/>
      <c r="J189" s="43">
        <v>48</v>
      </c>
      <c r="K189" s="43">
        <v>24</v>
      </c>
      <c r="L189" s="106"/>
      <c r="M189" s="46" t="s">
        <v>63</v>
      </c>
      <c r="N189" s="47">
        <f t="shared" si="27"/>
        <v>0</v>
      </c>
      <c r="O189" s="48">
        <f t="shared" si="35"/>
        <v>0</v>
      </c>
      <c r="P189" s="123"/>
      <c r="T189" s="125"/>
      <c r="U189" s="125"/>
      <c r="V189" s="125"/>
    </row>
    <row r="190" spans="1:22" s="124" customFormat="1">
      <c r="A190" s="40">
        <v>0</v>
      </c>
      <c r="B190" s="40" t="s">
        <v>850</v>
      </c>
      <c r="C190" s="41" t="s">
        <v>297</v>
      </c>
      <c r="D190" s="42" t="s">
        <v>285</v>
      </c>
      <c r="E190" s="42" t="s">
        <v>282</v>
      </c>
      <c r="F190" s="42" t="s">
        <v>298</v>
      </c>
      <c r="G190" s="43" t="s">
        <v>39</v>
      </c>
      <c r="H190" s="49">
        <v>149</v>
      </c>
      <c r="I190" s="49"/>
      <c r="J190" s="43">
        <v>48</v>
      </c>
      <c r="K190" s="43">
        <v>24</v>
      </c>
      <c r="L190" s="106"/>
      <c r="M190" s="128" t="s">
        <v>851</v>
      </c>
      <c r="N190" s="47">
        <f t="shared" si="27"/>
        <v>0</v>
      </c>
      <c r="O190" s="48">
        <f t="shared" si="35"/>
        <v>0</v>
      </c>
      <c r="P190" s="123"/>
      <c r="T190" s="125"/>
      <c r="U190" s="125"/>
      <c r="V190" s="125"/>
    </row>
    <row r="191" spans="1:22" s="119" customFormat="1" hidden="1">
      <c r="A191" s="116">
        <v>0</v>
      </c>
      <c r="B191" s="116">
        <v>0</v>
      </c>
      <c r="C191" s="107" t="s">
        <v>299</v>
      </c>
      <c r="D191" s="108" t="s">
        <v>300</v>
      </c>
      <c r="E191" s="108" t="s">
        <v>301</v>
      </c>
      <c r="F191" s="108"/>
      <c r="G191" s="109" t="s">
        <v>39</v>
      </c>
      <c r="H191" s="110">
        <v>287</v>
      </c>
      <c r="I191" s="111">
        <v>200</v>
      </c>
      <c r="J191" s="109">
        <v>48</v>
      </c>
      <c r="K191" s="109">
        <v>24</v>
      </c>
      <c r="L191" s="106"/>
      <c r="M191" s="113" t="s">
        <v>63</v>
      </c>
      <c r="N191" s="47">
        <f>L191/K191</f>
        <v>0</v>
      </c>
      <c r="O191" s="48">
        <f>IF(L191&gt;=J191,I191*L191,I191*L191*1.05)</f>
        <v>0</v>
      </c>
      <c r="P191" s="118"/>
      <c r="T191" s="120"/>
      <c r="U191" s="120"/>
      <c r="V191" s="120"/>
    </row>
    <row r="192" spans="1:22" s="124" customFormat="1">
      <c r="A192" s="40">
        <v>0</v>
      </c>
      <c r="B192" s="40" t="s">
        <v>850</v>
      </c>
      <c r="C192" s="41" t="s">
        <v>302</v>
      </c>
      <c r="D192" s="42" t="s">
        <v>303</v>
      </c>
      <c r="E192" s="42" t="s">
        <v>304</v>
      </c>
      <c r="F192" s="42" t="s">
        <v>305</v>
      </c>
      <c r="G192" s="43" t="s">
        <v>39</v>
      </c>
      <c r="H192" s="49">
        <v>195</v>
      </c>
      <c r="I192" s="49"/>
      <c r="J192" s="43">
        <v>48</v>
      </c>
      <c r="K192" s="43">
        <v>24</v>
      </c>
      <c r="L192" s="106"/>
      <c r="M192" s="128" t="s">
        <v>851</v>
      </c>
      <c r="N192" s="47">
        <f t="shared" si="27"/>
        <v>0</v>
      </c>
      <c r="O192" s="48">
        <f t="shared" ref="O192:O203" si="36">IF(L192&gt;=J192,H192*L192,H192*L192*1.05)</f>
        <v>0</v>
      </c>
      <c r="P192" s="123"/>
      <c r="R192" s="124" t="s">
        <v>306</v>
      </c>
      <c r="T192" s="125"/>
      <c r="U192" s="125"/>
      <c r="V192" s="125"/>
    </row>
    <row r="193" spans="1:22" s="124" customFormat="1">
      <c r="A193" s="40">
        <v>0</v>
      </c>
      <c r="B193" s="40" t="s">
        <v>850</v>
      </c>
      <c r="C193" s="41" t="s">
        <v>307</v>
      </c>
      <c r="D193" s="42" t="s">
        <v>303</v>
      </c>
      <c r="E193" s="42" t="s">
        <v>304</v>
      </c>
      <c r="F193" s="42" t="s">
        <v>308</v>
      </c>
      <c r="G193" s="43" t="s">
        <v>39</v>
      </c>
      <c r="H193" s="49">
        <v>195</v>
      </c>
      <c r="I193" s="49"/>
      <c r="J193" s="43">
        <v>48</v>
      </c>
      <c r="K193" s="43">
        <v>24</v>
      </c>
      <c r="L193" s="106"/>
      <c r="M193" s="128" t="s">
        <v>851</v>
      </c>
      <c r="N193" s="47">
        <f t="shared" si="27"/>
        <v>0</v>
      </c>
      <c r="O193" s="48">
        <f t="shared" si="36"/>
        <v>0</v>
      </c>
      <c r="P193" s="123"/>
      <c r="T193" s="125"/>
      <c r="U193" s="125"/>
      <c r="V193" s="125"/>
    </row>
    <row r="194" spans="1:22" s="124" customFormat="1">
      <c r="A194" s="122">
        <v>0</v>
      </c>
      <c r="B194" s="122">
        <v>2</v>
      </c>
      <c r="C194" s="41" t="s">
        <v>309</v>
      </c>
      <c r="D194" s="42" t="s">
        <v>303</v>
      </c>
      <c r="E194" s="42" t="s">
        <v>304</v>
      </c>
      <c r="F194" s="42" t="s">
        <v>310</v>
      </c>
      <c r="G194" s="43" t="s">
        <v>39</v>
      </c>
      <c r="H194" s="49">
        <v>195</v>
      </c>
      <c r="I194" s="49"/>
      <c r="J194" s="43">
        <v>2</v>
      </c>
      <c r="K194" s="43">
        <v>2</v>
      </c>
      <c r="L194" s="106"/>
      <c r="M194" s="128" t="s">
        <v>851</v>
      </c>
      <c r="N194" s="47">
        <f t="shared" si="27"/>
        <v>0</v>
      </c>
      <c r="O194" s="48">
        <f t="shared" si="36"/>
        <v>0</v>
      </c>
      <c r="P194" s="123"/>
      <c r="T194" s="125"/>
      <c r="U194" s="125"/>
      <c r="V194" s="125"/>
    </row>
    <row r="195" spans="1:22" s="124" customFormat="1">
      <c r="A195" s="40">
        <v>0</v>
      </c>
      <c r="B195" s="40" t="s">
        <v>850</v>
      </c>
      <c r="C195" s="41" t="s">
        <v>311</v>
      </c>
      <c r="D195" s="42" t="s">
        <v>303</v>
      </c>
      <c r="E195" s="42" t="s">
        <v>304</v>
      </c>
      <c r="F195" s="42" t="s">
        <v>312</v>
      </c>
      <c r="G195" s="43" t="s">
        <v>39</v>
      </c>
      <c r="H195" s="49">
        <v>195</v>
      </c>
      <c r="I195" s="49"/>
      <c r="J195" s="43">
        <v>48</v>
      </c>
      <c r="K195" s="43">
        <v>24</v>
      </c>
      <c r="L195" s="106"/>
      <c r="M195" s="128" t="s">
        <v>851</v>
      </c>
      <c r="N195" s="47">
        <f t="shared" si="27"/>
        <v>0</v>
      </c>
      <c r="O195" s="48">
        <f t="shared" si="36"/>
        <v>0</v>
      </c>
      <c r="P195" s="123"/>
      <c r="T195" s="125"/>
      <c r="U195" s="125"/>
      <c r="V195" s="125"/>
    </row>
    <row r="196" spans="1:22" s="124" customFormat="1">
      <c r="A196" s="40">
        <v>0</v>
      </c>
      <c r="B196" s="40">
        <v>4</v>
      </c>
      <c r="C196" s="41" t="s">
        <v>313</v>
      </c>
      <c r="D196" s="42" t="s">
        <v>303</v>
      </c>
      <c r="E196" s="42" t="s">
        <v>304</v>
      </c>
      <c r="F196" s="42" t="s">
        <v>314</v>
      </c>
      <c r="G196" s="43" t="s">
        <v>39</v>
      </c>
      <c r="H196" s="49">
        <v>195</v>
      </c>
      <c r="I196" s="49"/>
      <c r="J196" s="43">
        <v>4</v>
      </c>
      <c r="K196" s="43">
        <v>4</v>
      </c>
      <c r="L196" s="106"/>
      <c r="M196" s="128" t="s">
        <v>851</v>
      </c>
      <c r="N196" s="47">
        <f t="shared" si="27"/>
        <v>0</v>
      </c>
      <c r="O196" s="48">
        <f t="shared" si="36"/>
        <v>0</v>
      </c>
      <c r="P196" s="123"/>
      <c r="T196" s="125"/>
      <c r="U196" s="125"/>
      <c r="V196" s="125"/>
    </row>
    <row r="197" spans="1:22" s="124" customFormat="1">
      <c r="A197" s="40">
        <v>27</v>
      </c>
      <c r="B197" s="40" t="s">
        <v>850</v>
      </c>
      <c r="C197" s="41" t="s">
        <v>315</v>
      </c>
      <c r="D197" s="42" t="s">
        <v>303</v>
      </c>
      <c r="E197" s="42" t="s">
        <v>304</v>
      </c>
      <c r="F197" s="42" t="s">
        <v>316</v>
      </c>
      <c r="G197" s="43" t="s">
        <v>39</v>
      </c>
      <c r="H197" s="49">
        <v>195</v>
      </c>
      <c r="I197" s="49"/>
      <c r="J197" s="43">
        <v>48</v>
      </c>
      <c r="K197" s="43">
        <v>24</v>
      </c>
      <c r="L197" s="106"/>
      <c r="M197" s="46" t="s">
        <v>63</v>
      </c>
      <c r="N197" s="47">
        <f t="shared" si="27"/>
        <v>0</v>
      </c>
      <c r="O197" s="48">
        <f t="shared" si="36"/>
        <v>0</v>
      </c>
      <c r="P197" s="123"/>
      <c r="T197" s="125"/>
      <c r="U197" s="125"/>
      <c r="V197" s="125"/>
    </row>
    <row r="198" spans="1:22" s="124" customFormat="1">
      <c r="A198" s="40">
        <v>0</v>
      </c>
      <c r="B198" s="40" t="s">
        <v>850</v>
      </c>
      <c r="C198" s="41" t="s">
        <v>317</v>
      </c>
      <c r="D198" s="42" t="s">
        <v>303</v>
      </c>
      <c r="E198" s="42" t="s">
        <v>304</v>
      </c>
      <c r="F198" s="42" t="s">
        <v>318</v>
      </c>
      <c r="G198" s="43" t="s">
        <v>39</v>
      </c>
      <c r="H198" s="49">
        <v>195</v>
      </c>
      <c r="I198" s="49"/>
      <c r="J198" s="43">
        <v>48</v>
      </c>
      <c r="K198" s="43">
        <v>24</v>
      </c>
      <c r="L198" s="106"/>
      <c r="M198" s="128" t="s">
        <v>851</v>
      </c>
      <c r="N198" s="47">
        <f t="shared" si="27"/>
        <v>0</v>
      </c>
      <c r="O198" s="48">
        <f t="shared" si="36"/>
        <v>0</v>
      </c>
      <c r="P198" s="123"/>
      <c r="T198" s="125"/>
      <c r="U198" s="125"/>
      <c r="V198" s="125"/>
    </row>
    <row r="199" spans="1:22" s="124" customFormat="1">
      <c r="A199" s="40">
        <v>0</v>
      </c>
      <c r="B199" s="40">
        <v>44</v>
      </c>
      <c r="C199" s="41" t="s">
        <v>319</v>
      </c>
      <c r="D199" s="42" t="s">
        <v>303</v>
      </c>
      <c r="E199" s="42" t="s">
        <v>304</v>
      </c>
      <c r="F199" s="42" t="s">
        <v>320</v>
      </c>
      <c r="G199" s="43" t="s">
        <v>39</v>
      </c>
      <c r="H199" s="49">
        <v>195</v>
      </c>
      <c r="I199" s="49"/>
      <c r="J199" s="43">
        <v>48</v>
      </c>
      <c r="K199" s="43">
        <v>24</v>
      </c>
      <c r="L199" s="106"/>
      <c r="M199" s="128" t="s">
        <v>851</v>
      </c>
      <c r="N199" s="47">
        <f t="shared" si="27"/>
        <v>0</v>
      </c>
      <c r="O199" s="48">
        <f t="shared" si="36"/>
        <v>0</v>
      </c>
      <c r="P199" s="123"/>
      <c r="T199" s="125"/>
      <c r="U199" s="125"/>
      <c r="V199" s="125"/>
    </row>
    <row r="200" spans="1:22" s="124" customFormat="1">
      <c r="A200" s="40">
        <v>0</v>
      </c>
      <c r="B200" s="40">
        <v>4</v>
      </c>
      <c r="C200" s="41" t="s">
        <v>321</v>
      </c>
      <c r="D200" s="42" t="s">
        <v>303</v>
      </c>
      <c r="E200" s="42" t="s">
        <v>304</v>
      </c>
      <c r="F200" s="42" t="s">
        <v>322</v>
      </c>
      <c r="G200" s="43" t="s">
        <v>39</v>
      </c>
      <c r="H200" s="49">
        <v>195</v>
      </c>
      <c r="I200" s="49"/>
      <c r="J200" s="43">
        <v>4</v>
      </c>
      <c r="K200" s="43">
        <v>4</v>
      </c>
      <c r="L200" s="106"/>
      <c r="M200" s="128" t="s">
        <v>851</v>
      </c>
      <c r="N200" s="47">
        <f t="shared" si="27"/>
        <v>0</v>
      </c>
      <c r="O200" s="48">
        <f t="shared" si="36"/>
        <v>0</v>
      </c>
      <c r="P200" s="123"/>
      <c r="T200" s="125"/>
      <c r="U200" s="125"/>
      <c r="V200" s="125"/>
    </row>
    <row r="201" spans="1:22" s="124" customFormat="1">
      <c r="A201" s="40">
        <v>0</v>
      </c>
      <c r="B201" s="40" t="s">
        <v>850</v>
      </c>
      <c r="C201" s="41" t="s">
        <v>323</v>
      </c>
      <c r="D201" s="42" t="s">
        <v>303</v>
      </c>
      <c r="E201" s="42" t="s">
        <v>304</v>
      </c>
      <c r="F201" s="42" t="s">
        <v>324</v>
      </c>
      <c r="G201" s="43" t="s">
        <v>39</v>
      </c>
      <c r="H201" s="49">
        <v>195</v>
      </c>
      <c r="I201" s="49"/>
      <c r="J201" s="43">
        <v>48</v>
      </c>
      <c r="K201" s="43">
        <v>24</v>
      </c>
      <c r="L201" s="106"/>
      <c r="M201" s="128" t="s">
        <v>851</v>
      </c>
      <c r="N201" s="47">
        <f t="shared" si="27"/>
        <v>0</v>
      </c>
      <c r="O201" s="48">
        <f t="shared" si="36"/>
        <v>0</v>
      </c>
      <c r="P201" s="123"/>
      <c r="T201" s="125"/>
      <c r="U201" s="125"/>
      <c r="V201" s="125"/>
    </row>
    <row r="202" spans="1:22" s="124" customFormat="1">
      <c r="A202" s="40">
        <v>0</v>
      </c>
      <c r="B202" s="40">
        <v>66</v>
      </c>
      <c r="C202" s="41" t="s">
        <v>325</v>
      </c>
      <c r="D202" s="42" t="s">
        <v>303</v>
      </c>
      <c r="E202" s="42" t="s">
        <v>304</v>
      </c>
      <c r="F202" s="42" t="s">
        <v>326</v>
      </c>
      <c r="G202" s="43" t="s">
        <v>39</v>
      </c>
      <c r="H202" s="49">
        <v>195</v>
      </c>
      <c r="I202" s="49"/>
      <c r="J202" s="43">
        <v>48</v>
      </c>
      <c r="K202" s="43">
        <v>24</v>
      </c>
      <c r="L202" s="106"/>
      <c r="M202" s="128" t="s">
        <v>851</v>
      </c>
      <c r="N202" s="47">
        <f t="shared" si="27"/>
        <v>0</v>
      </c>
      <c r="O202" s="48">
        <f t="shared" si="36"/>
        <v>0</v>
      </c>
      <c r="P202" s="123"/>
      <c r="T202" s="125"/>
      <c r="U202" s="125"/>
      <c r="V202" s="125"/>
    </row>
    <row r="203" spans="1:22" s="124" customFormat="1">
      <c r="A203" s="40">
        <v>0</v>
      </c>
      <c r="B203" s="40">
        <v>7</v>
      </c>
      <c r="C203" s="41" t="s">
        <v>327</v>
      </c>
      <c r="D203" s="42" t="s">
        <v>303</v>
      </c>
      <c r="E203" s="42" t="s">
        <v>304</v>
      </c>
      <c r="F203" s="42" t="s">
        <v>328</v>
      </c>
      <c r="G203" s="43" t="s">
        <v>39</v>
      </c>
      <c r="H203" s="49">
        <v>195</v>
      </c>
      <c r="I203" s="49"/>
      <c r="J203" s="43">
        <v>7</v>
      </c>
      <c r="K203" s="43">
        <v>7</v>
      </c>
      <c r="L203" s="106"/>
      <c r="M203" s="128" t="s">
        <v>851</v>
      </c>
      <c r="N203" s="47">
        <f t="shared" si="27"/>
        <v>0</v>
      </c>
      <c r="O203" s="48">
        <f t="shared" si="36"/>
        <v>0</v>
      </c>
      <c r="P203" s="123"/>
      <c r="T203" s="125"/>
      <c r="U203" s="125"/>
      <c r="V203" s="125"/>
    </row>
    <row r="204" spans="1:22" s="119" customFormat="1" hidden="1">
      <c r="A204" s="116">
        <v>0</v>
      </c>
      <c r="B204" s="116">
        <v>0</v>
      </c>
      <c r="C204" s="107" t="s">
        <v>329</v>
      </c>
      <c r="D204" s="108" t="s">
        <v>303</v>
      </c>
      <c r="E204" s="108" t="s">
        <v>304</v>
      </c>
      <c r="F204" s="108" t="s">
        <v>330</v>
      </c>
      <c r="G204" s="109" t="s">
        <v>39</v>
      </c>
      <c r="H204" s="110">
        <v>325</v>
      </c>
      <c r="I204" s="111">
        <v>226</v>
      </c>
      <c r="J204" s="109">
        <v>48</v>
      </c>
      <c r="K204" s="109">
        <v>24</v>
      </c>
      <c r="L204" s="106"/>
      <c r="M204" s="113" t="s">
        <v>40</v>
      </c>
      <c r="N204" s="47">
        <f>L204/K204</f>
        <v>0</v>
      </c>
      <c r="O204" s="48">
        <f>IF(L204&gt;=J204,I204*L204,I204*L204*1.05)</f>
        <v>0</v>
      </c>
      <c r="P204" s="118"/>
      <c r="T204" s="120"/>
      <c r="U204" s="120"/>
      <c r="V204" s="120"/>
    </row>
    <row r="205" spans="1:22" s="124" customFormat="1">
      <c r="A205" s="122">
        <v>0</v>
      </c>
      <c r="B205" s="122">
        <v>13</v>
      </c>
      <c r="C205" s="41" t="s">
        <v>331</v>
      </c>
      <c r="D205" s="42" t="s">
        <v>303</v>
      </c>
      <c r="E205" s="42" t="s">
        <v>304</v>
      </c>
      <c r="F205" s="42" t="s">
        <v>332</v>
      </c>
      <c r="G205" s="43" t="s">
        <v>39</v>
      </c>
      <c r="H205" s="49">
        <v>195</v>
      </c>
      <c r="I205" s="49"/>
      <c r="J205" s="43">
        <v>13</v>
      </c>
      <c r="K205" s="43">
        <v>13</v>
      </c>
      <c r="L205" s="106"/>
      <c r="M205" s="128" t="s">
        <v>851</v>
      </c>
      <c r="N205" s="47">
        <f t="shared" si="27"/>
        <v>0</v>
      </c>
      <c r="O205" s="48">
        <f t="shared" ref="O205:O206" si="37">IF(L205&gt;=J205,H205*L205,H205*L205*1.05)</f>
        <v>0</v>
      </c>
      <c r="P205" s="123"/>
      <c r="T205" s="125"/>
      <c r="U205" s="125"/>
      <c r="V205" s="125"/>
    </row>
    <row r="206" spans="1:22" s="124" customFormat="1">
      <c r="A206" s="122">
        <v>11</v>
      </c>
      <c r="B206" s="122">
        <v>0</v>
      </c>
      <c r="C206" s="41" t="s">
        <v>333</v>
      </c>
      <c r="D206" s="42" t="s">
        <v>303</v>
      </c>
      <c r="E206" s="42" t="s">
        <v>304</v>
      </c>
      <c r="F206" s="42" t="s">
        <v>334</v>
      </c>
      <c r="G206" s="43" t="s">
        <v>39</v>
      </c>
      <c r="H206" s="49">
        <v>195</v>
      </c>
      <c r="I206" s="49"/>
      <c r="J206" s="43">
        <v>11</v>
      </c>
      <c r="K206" s="43">
        <v>11</v>
      </c>
      <c r="L206" s="106"/>
      <c r="M206" s="46" t="s">
        <v>63</v>
      </c>
      <c r="N206" s="47">
        <f t="shared" si="27"/>
        <v>0</v>
      </c>
      <c r="O206" s="48">
        <f t="shared" si="37"/>
        <v>0</v>
      </c>
      <c r="P206" s="123"/>
      <c r="T206" s="125"/>
      <c r="U206" s="125"/>
      <c r="V206" s="125"/>
    </row>
    <row r="207" spans="1:22" s="8" customFormat="1">
      <c r="A207" s="40">
        <v>16</v>
      </c>
      <c r="B207" s="40">
        <v>0</v>
      </c>
      <c r="C207" s="41" t="s">
        <v>335</v>
      </c>
      <c r="D207" s="42" t="s">
        <v>303</v>
      </c>
      <c r="E207" s="42" t="s">
        <v>304</v>
      </c>
      <c r="F207" s="42" t="s">
        <v>336</v>
      </c>
      <c r="G207" s="43" t="s">
        <v>39</v>
      </c>
      <c r="H207" s="44">
        <v>325</v>
      </c>
      <c r="I207" s="45">
        <v>226</v>
      </c>
      <c r="J207" s="43">
        <v>16</v>
      </c>
      <c r="K207" s="43">
        <v>16</v>
      </c>
      <c r="L207" s="106"/>
      <c r="M207" s="46" t="s">
        <v>63</v>
      </c>
      <c r="N207" s="47">
        <f>L207/K207</f>
        <v>0</v>
      </c>
      <c r="O207" s="48">
        <f>IF(L207&gt;=J207,I207*L207,I207*L207*1.05)</f>
        <v>0</v>
      </c>
      <c r="P207" s="50"/>
      <c r="T207" s="9"/>
      <c r="U207" s="9"/>
      <c r="V207" s="9"/>
    </row>
    <row r="208" spans="1:22" s="124" customFormat="1">
      <c r="A208" s="40">
        <v>0</v>
      </c>
      <c r="B208" s="40" t="s">
        <v>850</v>
      </c>
      <c r="C208" s="41" t="s">
        <v>337</v>
      </c>
      <c r="D208" s="42" t="s">
        <v>303</v>
      </c>
      <c r="E208" s="42" t="s">
        <v>304</v>
      </c>
      <c r="F208" s="42" t="s">
        <v>338</v>
      </c>
      <c r="G208" s="43" t="s">
        <v>39</v>
      </c>
      <c r="H208" s="49">
        <v>195</v>
      </c>
      <c r="I208" s="49"/>
      <c r="J208" s="43">
        <v>48</v>
      </c>
      <c r="K208" s="43">
        <v>24</v>
      </c>
      <c r="L208" s="106"/>
      <c r="M208" s="128" t="s">
        <v>851</v>
      </c>
      <c r="N208" s="47">
        <f t="shared" si="27"/>
        <v>0</v>
      </c>
      <c r="O208" s="48">
        <f>IF(L208&gt;=J208,H208*L208,H208*L208*1.05)</f>
        <v>0</v>
      </c>
      <c r="P208" s="123"/>
      <c r="T208" s="125"/>
      <c r="U208" s="125"/>
      <c r="V208" s="125"/>
    </row>
    <row r="209" spans="1:22" s="124" customFormat="1">
      <c r="A209" s="40">
        <v>72</v>
      </c>
      <c r="B209" s="40" t="s">
        <v>850</v>
      </c>
      <c r="C209" s="41" t="s">
        <v>339</v>
      </c>
      <c r="D209" s="42" t="s">
        <v>303</v>
      </c>
      <c r="E209" s="42" t="s">
        <v>304</v>
      </c>
      <c r="F209" s="42" t="s">
        <v>340</v>
      </c>
      <c r="G209" s="43" t="s">
        <v>39</v>
      </c>
      <c r="H209" s="126">
        <v>195</v>
      </c>
      <c r="I209" s="45">
        <v>177</v>
      </c>
      <c r="J209" s="43">
        <v>48</v>
      </c>
      <c r="K209" s="43">
        <v>24</v>
      </c>
      <c r="L209" s="106"/>
      <c r="M209" s="46" t="s">
        <v>63</v>
      </c>
      <c r="N209" s="47">
        <f>L209/K209</f>
        <v>0</v>
      </c>
      <c r="O209" s="48">
        <f>IF(L209&gt;=J209,I209*L209,I209*L209*1.05)</f>
        <v>0</v>
      </c>
      <c r="P209" s="123"/>
      <c r="T209" s="125"/>
      <c r="U209" s="125"/>
      <c r="V209" s="125"/>
    </row>
    <row r="210" spans="1:22" s="124" customFormat="1">
      <c r="A210" s="40">
        <v>0</v>
      </c>
      <c r="B210" s="40">
        <v>68</v>
      </c>
      <c r="C210" s="41" t="s">
        <v>341</v>
      </c>
      <c r="D210" s="42" t="s">
        <v>303</v>
      </c>
      <c r="E210" s="42" t="s">
        <v>304</v>
      </c>
      <c r="F210" s="42" t="s">
        <v>342</v>
      </c>
      <c r="G210" s="43" t="s">
        <v>39</v>
      </c>
      <c r="H210" s="49">
        <v>195</v>
      </c>
      <c r="I210" s="45"/>
      <c r="J210" s="43">
        <v>48</v>
      </c>
      <c r="K210" s="43">
        <v>24</v>
      </c>
      <c r="L210" s="106"/>
      <c r="M210" s="128" t="s">
        <v>851</v>
      </c>
      <c r="N210" s="47">
        <f t="shared" si="27"/>
        <v>0</v>
      </c>
      <c r="O210" s="48">
        <f t="shared" ref="O210:O229" si="38">IF(L210&gt;=J210,H210*L210,H210*L210*1.05)</f>
        <v>0</v>
      </c>
      <c r="P210" s="123"/>
      <c r="T210" s="125"/>
      <c r="U210" s="125"/>
      <c r="V210" s="125"/>
    </row>
    <row r="211" spans="1:22" s="124" customFormat="1">
      <c r="A211" s="122">
        <v>0</v>
      </c>
      <c r="B211" s="122">
        <v>13</v>
      </c>
      <c r="C211" s="41" t="s">
        <v>343</v>
      </c>
      <c r="D211" s="42" t="s">
        <v>303</v>
      </c>
      <c r="E211" s="42" t="s">
        <v>304</v>
      </c>
      <c r="F211" s="42" t="s">
        <v>344</v>
      </c>
      <c r="G211" s="43" t="s">
        <v>39</v>
      </c>
      <c r="H211" s="49">
        <v>195</v>
      </c>
      <c r="I211" s="49"/>
      <c r="J211" s="43">
        <v>13</v>
      </c>
      <c r="K211" s="43">
        <v>13</v>
      </c>
      <c r="L211" s="106"/>
      <c r="M211" s="128" t="s">
        <v>851</v>
      </c>
      <c r="N211" s="47">
        <f t="shared" si="27"/>
        <v>0</v>
      </c>
      <c r="O211" s="48">
        <f t="shared" si="38"/>
        <v>0</v>
      </c>
      <c r="P211" s="123"/>
      <c r="T211" s="125"/>
      <c r="U211" s="125"/>
      <c r="V211" s="125"/>
    </row>
    <row r="212" spans="1:22" s="124" customFormat="1">
      <c r="A212" s="40">
        <v>0</v>
      </c>
      <c r="B212" s="40">
        <v>56</v>
      </c>
      <c r="C212" s="41" t="s">
        <v>345</v>
      </c>
      <c r="D212" s="42" t="s">
        <v>303</v>
      </c>
      <c r="E212" s="42" t="s">
        <v>304</v>
      </c>
      <c r="F212" s="42" t="s">
        <v>346</v>
      </c>
      <c r="G212" s="43" t="s">
        <v>39</v>
      </c>
      <c r="H212" s="49">
        <v>195</v>
      </c>
      <c r="I212" s="45"/>
      <c r="J212" s="43">
        <v>48</v>
      </c>
      <c r="K212" s="43">
        <v>24</v>
      </c>
      <c r="L212" s="106"/>
      <c r="M212" s="128" t="s">
        <v>851</v>
      </c>
      <c r="N212" s="47">
        <f t="shared" si="27"/>
        <v>0</v>
      </c>
      <c r="O212" s="48">
        <f t="shared" si="38"/>
        <v>0</v>
      </c>
      <c r="P212" s="123"/>
      <c r="T212" s="125"/>
      <c r="U212" s="125"/>
      <c r="V212" s="125"/>
    </row>
    <row r="213" spans="1:22" s="124" customFormat="1">
      <c r="A213" s="40">
        <v>0</v>
      </c>
      <c r="B213" s="40" t="s">
        <v>850</v>
      </c>
      <c r="C213" s="41" t="s">
        <v>347</v>
      </c>
      <c r="D213" s="42" t="s">
        <v>303</v>
      </c>
      <c r="E213" s="42" t="s">
        <v>304</v>
      </c>
      <c r="F213" s="42" t="s">
        <v>348</v>
      </c>
      <c r="G213" s="43" t="s">
        <v>39</v>
      </c>
      <c r="H213" s="49">
        <v>195</v>
      </c>
      <c r="I213" s="45"/>
      <c r="J213" s="43">
        <v>48</v>
      </c>
      <c r="K213" s="43">
        <v>24</v>
      </c>
      <c r="L213" s="106"/>
      <c r="M213" s="128" t="s">
        <v>851</v>
      </c>
      <c r="N213" s="47">
        <f t="shared" si="27"/>
        <v>0</v>
      </c>
      <c r="O213" s="48">
        <f t="shared" si="38"/>
        <v>0</v>
      </c>
      <c r="P213" s="123"/>
      <c r="T213" s="125"/>
      <c r="U213" s="125"/>
      <c r="V213" s="125"/>
    </row>
    <row r="214" spans="1:22" s="124" customFormat="1">
      <c r="A214" s="40">
        <v>0</v>
      </c>
      <c r="B214" s="40">
        <v>22</v>
      </c>
      <c r="C214" s="41" t="s">
        <v>349</v>
      </c>
      <c r="D214" s="42" t="s">
        <v>303</v>
      </c>
      <c r="E214" s="42" t="s">
        <v>304</v>
      </c>
      <c r="F214" s="42" t="s">
        <v>350</v>
      </c>
      <c r="G214" s="43" t="s">
        <v>39</v>
      </c>
      <c r="H214" s="49">
        <v>195</v>
      </c>
      <c r="I214" s="45"/>
      <c r="J214" s="43">
        <v>22</v>
      </c>
      <c r="K214" s="43">
        <v>22</v>
      </c>
      <c r="L214" s="106"/>
      <c r="M214" s="128" t="s">
        <v>851</v>
      </c>
      <c r="N214" s="47">
        <f t="shared" si="27"/>
        <v>0</v>
      </c>
      <c r="O214" s="48">
        <f t="shared" si="38"/>
        <v>0</v>
      </c>
      <c r="P214" s="123"/>
      <c r="T214" s="125"/>
      <c r="U214" s="125"/>
      <c r="V214" s="125"/>
    </row>
    <row r="215" spans="1:22" s="124" customFormat="1">
      <c r="A215" s="40">
        <v>0</v>
      </c>
      <c r="B215" s="40" t="s">
        <v>850</v>
      </c>
      <c r="C215" s="41" t="s">
        <v>351</v>
      </c>
      <c r="D215" s="42" t="s">
        <v>303</v>
      </c>
      <c r="E215" s="42" t="s">
        <v>304</v>
      </c>
      <c r="F215" s="42" t="s">
        <v>352</v>
      </c>
      <c r="G215" s="43" t="s">
        <v>39</v>
      </c>
      <c r="H215" s="49">
        <v>195</v>
      </c>
      <c r="I215" s="45"/>
      <c r="J215" s="43">
        <v>48</v>
      </c>
      <c r="K215" s="43">
        <v>24</v>
      </c>
      <c r="L215" s="106"/>
      <c r="M215" s="128" t="s">
        <v>851</v>
      </c>
      <c r="N215" s="47">
        <f t="shared" ref="N215:N229" si="39">L215/K215</f>
        <v>0</v>
      </c>
      <c r="O215" s="48">
        <f t="shared" si="38"/>
        <v>0</v>
      </c>
      <c r="P215" s="123"/>
      <c r="T215" s="125"/>
      <c r="U215" s="125"/>
      <c r="V215" s="125"/>
    </row>
    <row r="216" spans="1:22" s="124" customFormat="1">
      <c r="A216" s="40">
        <v>0</v>
      </c>
      <c r="B216" s="40">
        <v>91</v>
      </c>
      <c r="C216" s="41" t="s">
        <v>353</v>
      </c>
      <c r="D216" s="42" t="s">
        <v>303</v>
      </c>
      <c r="E216" s="42" t="s">
        <v>304</v>
      </c>
      <c r="F216" s="42" t="s">
        <v>354</v>
      </c>
      <c r="G216" s="43" t="s">
        <v>39</v>
      </c>
      <c r="H216" s="49">
        <v>195</v>
      </c>
      <c r="I216" s="45"/>
      <c r="J216" s="43">
        <v>48</v>
      </c>
      <c r="K216" s="43">
        <v>24</v>
      </c>
      <c r="L216" s="106"/>
      <c r="M216" s="128" t="s">
        <v>851</v>
      </c>
      <c r="N216" s="47">
        <f t="shared" si="39"/>
        <v>0</v>
      </c>
      <c r="O216" s="48">
        <f t="shared" si="38"/>
        <v>0</v>
      </c>
      <c r="P216" s="123"/>
      <c r="T216" s="125"/>
      <c r="U216" s="125"/>
      <c r="V216" s="125"/>
    </row>
    <row r="217" spans="1:22" s="124" customFormat="1">
      <c r="A217" s="40">
        <v>0</v>
      </c>
      <c r="B217" s="40">
        <v>96</v>
      </c>
      <c r="C217" s="41" t="s">
        <v>355</v>
      </c>
      <c r="D217" s="42" t="s">
        <v>303</v>
      </c>
      <c r="E217" s="42" t="s">
        <v>304</v>
      </c>
      <c r="F217" s="42" t="s">
        <v>356</v>
      </c>
      <c r="G217" s="43" t="s">
        <v>39</v>
      </c>
      <c r="H217" s="49">
        <v>195</v>
      </c>
      <c r="I217" s="45"/>
      <c r="J217" s="43">
        <v>48</v>
      </c>
      <c r="K217" s="43">
        <v>24</v>
      </c>
      <c r="L217" s="106"/>
      <c r="M217" s="128" t="s">
        <v>851</v>
      </c>
      <c r="N217" s="47">
        <f t="shared" si="39"/>
        <v>0</v>
      </c>
      <c r="O217" s="48">
        <f t="shared" si="38"/>
        <v>0</v>
      </c>
      <c r="P217" s="123"/>
      <c r="T217" s="125"/>
      <c r="U217" s="125"/>
      <c r="V217" s="125"/>
    </row>
    <row r="218" spans="1:22" s="124" customFormat="1">
      <c r="A218" s="40">
        <v>21</v>
      </c>
      <c r="B218" s="40" t="s">
        <v>850</v>
      </c>
      <c r="C218" s="41" t="s">
        <v>357</v>
      </c>
      <c r="D218" s="42" t="s">
        <v>303</v>
      </c>
      <c r="E218" s="42" t="s">
        <v>304</v>
      </c>
      <c r="F218" s="42" t="s">
        <v>358</v>
      </c>
      <c r="G218" s="43" t="s">
        <v>39</v>
      </c>
      <c r="H218" s="49">
        <v>195</v>
      </c>
      <c r="I218" s="45"/>
      <c r="J218" s="43">
        <v>48</v>
      </c>
      <c r="K218" s="43">
        <v>24</v>
      </c>
      <c r="L218" s="106"/>
      <c r="M218" s="46" t="s">
        <v>63</v>
      </c>
      <c r="N218" s="47">
        <f t="shared" si="39"/>
        <v>0</v>
      </c>
      <c r="O218" s="48">
        <f t="shared" si="38"/>
        <v>0</v>
      </c>
      <c r="P218" s="123"/>
      <c r="T218" s="125"/>
      <c r="U218" s="125"/>
      <c r="V218" s="125"/>
    </row>
    <row r="219" spans="1:22" s="124" customFormat="1">
      <c r="A219" s="40">
        <v>0</v>
      </c>
      <c r="B219" s="40">
        <v>4</v>
      </c>
      <c r="C219" s="41" t="s">
        <v>359</v>
      </c>
      <c r="D219" s="42" t="s">
        <v>303</v>
      </c>
      <c r="E219" s="42" t="s">
        <v>304</v>
      </c>
      <c r="F219" s="42" t="s">
        <v>360</v>
      </c>
      <c r="G219" s="43" t="s">
        <v>39</v>
      </c>
      <c r="H219" s="49">
        <v>195</v>
      </c>
      <c r="I219" s="45"/>
      <c r="J219" s="43">
        <v>4</v>
      </c>
      <c r="K219" s="43">
        <v>4</v>
      </c>
      <c r="L219" s="106"/>
      <c r="M219" s="128" t="s">
        <v>851</v>
      </c>
      <c r="N219" s="47">
        <f t="shared" si="39"/>
        <v>0</v>
      </c>
      <c r="O219" s="48">
        <f t="shared" si="38"/>
        <v>0</v>
      </c>
      <c r="P219" s="123"/>
      <c r="T219" s="125"/>
      <c r="U219" s="125"/>
      <c r="V219" s="125"/>
    </row>
    <row r="220" spans="1:22" s="124" customFormat="1">
      <c r="A220" s="40">
        <v>0</v>
      </c>
      <c r="B220" s="40" t="s">
        <v>850</v>
      </c>
      <c r="C220" s="41" t="s">
        <v>361</v>
      </c>
      <c r="D220" s="42" t="s">
        <v>303</v>
      </c>
      <c r="E220" s="42" t="s">
        <v>304</v>
      </c>
      <c r="F220" s="42" t="s">
        <v>362</v>
      </c>
      <c r="G220" s="43" t="s">
        <v>39</v>
      </c>
      <c r="H220" s="49">
        <v>195</v>
      </c>
      <c r="I220" s="45"/>
      <c r="J220" s="43">
        <v>48</v>
      </c>
      <c r="K220" s="43">
        <v>24</v>
      </c>
      <c r="L220" s="106"/>
      <c r="M220" s="128" t="s">
        <v>851</v>
      </c>
      <c r="N220" s="47">
        <f t="shared" si="39"/>
        <v>0</v>
      </c>
      <c r="O220" s="48">
        <f t="shared" si="38"/>
        <v>0</v>
      </c>
      <c r="P220" s="123"/>
      <c r="T220" s="125"/>
      <c r="U220" s="125"/>
      <c r="V220" s="125"/>
    </row>
    <row r="221" spans="1:22" s="124" customFormat="1">
      <c r="A221" s="122">
        <v>31</v>
      </c>
      <c r="B221" s="122">
        <v>13</v>
      </c>
      <c r="C221" s="41" t="s">
        <v>363</v>
      </c>
      <c r="D221" s="42" t="s">
        <v>303</v>
      </c>
      <c r="E221" s="42" t="s">
        <v>304</v>
      </c>
      <c r="F221" s="42" t="s">
        <v>364</v>
      </c>
      <c r="G221" s="43" t="s">
        <v>39</v>
      </c>
      <c r="H221" s="49">
        <v>195</v>
      </c>
      <c r="I221" s="49"/>
      <c r="J221" s="43">
        <v>48</v>
      </c>
      <c r="K221" s="43">
        <v>24</v>
      </c>
      <c r="L221" s="106"/>
      <c r="M221" s="46" t="s">
        <v>63</v>
      </c>
      <c r="N221" s="47">
        <f t="shared" si="39"/>
        <v>0</v>
      </c>
      <c r="O221" s="48">
        <f t="shared" si="38"/>
        <v>0</v>
      </c>
      <c r="P221" s="123"/>
      <c r="T221" s="125"/>
      <c r="U221" s="125"/>
      <c r="V221" s="125"/>
    </row>
    <row r="222" spans="1:22" s="124" customFormat="1">
      <c r="A222" s="40">
        <v>0</v>
      </c>
      <c r="B222" s="40" t="s">
        <v>850</v>
      </c>
      <c r="C222" s="41" t="s">
        <v>365</v>
      </c>
      <c r="D222" s="42" t="s">
        <v>303</v>
      </c>
      <c r="E222" s="42" t="s">
        <v>304</v>
      </c>
      <c r="F222" s="42" t="s">
        <v>366</v>
      </c>
      <c r="G222" s="43" t="s">
        <v>39</v>
      </c>
      <c r="H222" s="49">
        <v>195</v>
      </c>
      <c r="I222" s="45"/>
      <c r="J222" s="43">
        <v>48</v>
      </c>
      <c r="K222" s="43">
        <v>24</v>
      </c>
      <c r="L222" s="106"/>
      <c r="M222" s="128" t="s">
        <v>851</v>
      </c>
      <c r="N222" s="47">
        <f t="shared" si="39"/>
        <v>0</v>
      </c>
      <c r="O222" s="48">
        <f t="shared" si="38"/>
        <v>0</v>
      </c>
      <c r="P222" s="123"/>
      <c r="T222" s="125"/>
      <c r="U222" s="125"/>
      <c r="V222" s="125"/>
    </row>
    <row r="223" spans="1:22" s="124" customFormat="1">
      <c r="A223" s="40">
        <v>0</v>
      </c>
      <c r="B223" s="40" t="s">
        <v>850</v>
      </c>
      <c r="C223" s="41" t="s">
        <v>367</v>
      </c>
      <c r="D223" s="42" t="s">
        <v>303</v>
      </c>
      <c r="E223" s="42" t="s">
        <v>304</v>
      </c>
      <c r="F223" s="42" t="s">
        <v>368</v>
      </c>
      <c r="G223" s="43" t="s">
        <v>39</v>
      </c>
      <c r="H223" s="49">
        <v>195</v>
      </c>
      <c r="I223" s="45"/>
      <c r="J223" s="43">
        <v>48</v>
      </c>
      <c r="K223" s="43">
        <v>24</v>
      </c>
      <c r="L223" s="106"/>
      <c r="M223" s="128" t="s">
        <v>851</v>
      </c>
      <c r="N223" s="47">
        <f t="shared" si="39"/>
        <v>0</v>
      </c>
      <c r="O223" s="48">
        <f t="shared" si="38"/>
        <v>0</v>
      </c>
      <c r="P223" s="123"/>
      <c r="T223" s="125"/>
      <c r="U223" s="125"/>
      <c r="V223" s="125"/>
    </row>
    <row r="224" spans="1:22" s="124" customFormat="1">
      <c r="A224" s="40">
        <v>0</v>
      </c>
      <c r="B224" s="40">
        <v>44</v>
      </c>
      <c r="C224" s="41" t="s">
        <v>369</v>
      </c>
      <c r="D224" s="42" t="s">
        <v>303</v>
      </c>
      <c r="E224" s="42" t="s">
        <v>304</v>
      </c>
      <c r="F224" s="42" t="s">
        <v>370</v>
      </c>
      <c r="G224" s="43" t="s">
        <v>39</v>
      </c>
      <c r="H224" s="49">
        <v>195</v>
      </c>
      <c r="I224" s="45"/>
      <c r="J224" s="43">
        <v>48</v>
      </c>
      <c r="K224" s="43">
        <v>24</v>
      </c>
      <c r="L224" s="106"/>
      <c r="M224" s="128" t="s">
        <v>851</v>
      </c>
      <c r="N224" s="47">
        <f t="shared" si="39"/>
        <v>0</v>
      </c>
      <c r="O224" s="48">
        <f t="shared" si="38"/>
        <v>0</v>
      </c>
      <c r="P224" s="123"/>
      <c r="T224" s="125"/>
      <c r="U224" s="125"/>
      <c r="V224" s="125"/>
    </row>
    <row r="225" spans="1:22" s="124" customFormat="1">
      <c r="A225" s="40">
        <v>6</v>
      </c>
      <c r="B225" s="40">
        <v>44</v>
      </c>
      <c r="C225" s="41" t="s">
        <v>371</v>
      </c>
      <c r="D225" s="42" t="s">
        <v>303</v>
      </c>
      <c r="E225" s="42" t="s">
        <v>304</v>
      </c>
      <c r="F225" s="42" t="s">
        <v>372</v>
      </c>
      <c r="G225" s="43" t="s">
        <v>39</v>
      </c>
      <c r="H225" s="49">
        <v>195</v>
      </c>
      <c r="I225" s="45"/>
      <c r="J225" s="43">
        <v>48</v>
      </c>
      <c r="K225" s="43">
        <v>24</v>
      </c>
      <c r="L225" s="106"/>
      <c r="M225" s="46" t="s">
        <v>63</v>
      </c>
      <c r="N225" s="47">
        <f t="shared" si="39"/>
        <v>0</v>
      </c>
      <c r="O225" s="48">
        <f t="shared" si="38"/>
        <v>0</v>
      </c>
      <c r="P225" s="123"/>
      <c r="T225" s="125"/>
      <c r="U225" s="125"/>
      <c r="V225" s="125"/>
    </row>
    <row r="226" spans="1:22" s="124" customFormat="1">
      <c r="A226" s="40">
        <v>0</v>
      </c>
      <c r="B226" s="40">
        <v>45</v>
      </c>
      <c r="C226" s="41" t="s">
        <v>373</v>
      </c>
      <c r="D226" s="42" t="s">
        <v>303</v>
      </c>
      <c r="E226" s="42" t="s">
        <v>304</v>
      </c>
      <c r="F226" s="42" t="s">
        <v>374</v>
      </c>
      <c r="G226" s="43" t="s">
        <v>39</v>
      </c>
      <c r="H226" s="49">
        <v>195</v>
      </c>
      <c r="I226" s="45"/>
      <c r="J226" s="43">
        <v>48</v>
      </c>
      <c r="K226" s="43">
        <v>24</v>
      </c>
      <c r="L226" s="106"/>
      <c r="M226" s="128" t="s">
        <v>851</v>
      </c>
      <c r="N226" s="47">
        <f t="shared" si="39"/>
        <v>0</v>
      </c>
      <c r="O226" s="48">
        <f t="shared" si="38"/>
        <v>0</v>
      </c>
      <c r="P226" s="123"/>
      <c r="T226" s="125"/>
      <c r="U226" s="125"/>
      <c r="V226" s="125"/>
    </row>
    <row r="227" spans="1:22" s="124" customFormat="1">
      <c r="A227" s="40">
        <v>0</v>
      </c>
      <c r="B227" s="40">
        <v>90</v>
      </c>
      <c r="C227" s="41" t="s">
        <v>375</v>
      </c>
      <c r="D227" s="42" t="s">
        <v>303</v>
      </c>
      <c r="E227" s="42" t="s">
        <v>304</v>
      </c>
      <c r="F227" s="42" t="s">
        <v>376</v>
      </c>
      <c r="G227" s="43" t="s">
        <v>39</v>
      </c>
      <c r="H227" s="49">
        <v>195</v>
      </c>
      <c r="I227" s="45"/>
      <c r="J227" s="43">
        <v>48</v>
      </c>
      <c r="K227" s="43">
        <v>24</v>
      </c>
      <c r="L227" s="106"/>
      <c r="M227" s="128" t="s">
        <v>851</v>
      </c>
      <c r="N227" s="47">
        <f t="shared" si="39"/>
        <v>0</v>
      </c>
      <c r="O227" s="48">
        <f t="shared" si="38"/>
        <v>0</v>
      </c>
      <c r="P227" s="123"/>
      <c r="T227" s="125"/>
      <c r="U227" s="125"/>
      <c r="V227" s="125"/>
    </row>
    <row r="228" spans="1:22" s="124" customFormat="1">
      <c r="A228" s="40">
        <v>0</v>
      </c>
      <c r="B228" s="40">
        <v>24</v>
      </c>
      <c r="C228" s="41" t="s">
        <v>377</v>
      </c>
      <c r="D228" s="42" t="s">
        <v>303</v>
      </c>
      <c r="E228" s="42" t="s">
        <v>304</v>
      </c>
      <c r="F228" s="42" t="s">
        <v>378</v>
      </c>
      <c r="G228" s="43" t="s">
        <v>39</v>
      </c>
      <c r="H228" s="49">
        <v>195</v>
      </c>
      <c r="I228" s="45"/>
      <c r="J228" s="43">
        <v>24</v>
      </c>
      <c r="K228" s="43">
        <v>24</v>
      </c>
      <c r="L228" s="106"/>
      <c r="M228" s="128" t="s">
        <v>851</v>
      </c>
      <c r="N228" s="47">
        <f t="shared" si="39"/>
        <v>0</v>
      </c>
      <c r="O228" s="48">
        <f t="shared" si="38"/>
        <v>0</v>
      </c>
      <c r="P228" s="123"/>
      <c r="T228" s="125"/>
      <c r="U228" s="125"/>
      <c r="V228" s="125"/>
    </row>
    <row r="229" spans="1:22" s="124" customFormat="1">
      <c r="A229" s="40">
        <v>18</v>
      </c>
      <c r="B229" s="40" t="s">
        <v>850</v>
      </c>
      <c r="C229" s="41" t="s">
        <v>379</v>
      </c>
      <c r="D229" s="42" t="s">
        <v>303</v>
      </c>
      <c r="E229" s="42" t="s">
        <v>304</v>
      </c>
      <c r="F229" s="42" t="s">
        <v>380</v>
      </c>
      <c r="G229" s="43" t="s">
        <v>39</v>
      </c>
      <c r="H229" s="49">
        <v>195</v>
      </c>
      <c r="I229" s="45"/>
      <c r="J229" s="43">
        <v>48</v>
      </c>
      <c r="K229" s="43">
        <v>24</v>
      </c>
      <c r="L229" s="106"/>
      <c r="M229" s="46" t="s">
        <v>63</v>
      </c>
      <c r="N229" s="47">
        <f t="shared" si="39"/>
        <v>0</v>
      </c>
      <c r="O229" s="48">
        <f t="shared" si="38"/>
        <v>0</v>
      </c>
      <c r="P229" s="123"/>
      <c r="T229" s="125"/>
      <c r="U229" s="125"/>
      <c r="V229" s="125"/>
    </row>
    <row r="230" spans="1:22" s="124" customFormat="1">
      <c r="A230" s="40" t="s">
        <v>850</v>
      </c>
      <c r="B230" s="40" t="s">
        <v>850</v>
      </c>
      <c r="C230" s="41" t="s">
        <v>381</v>
      </c>
      <c r="D230" s="42" t="s">
        <v>303</v>
      </c>
      <c r="E230" s="42" t="s">
        <v>304</v>
      </c>
      <c r="F230" s="42" t="s">
        <v>382</v>
      </c>
      <c r="G230" s="43" t="s">
        <v>39</v>
      </c>
      <c r="H230" s="126">
        <v>195</v>
      </c>
      <c r="I230" s="45">
        <v>177</v>
      </c>
      <c r="J230" s="43">
        <v>48</v>
      </c>
      <c r="K230" s="43">
        <v>24</v>
      </c>
      <c r="L230" s="106"/>
      <c r="M230" s="46" t="s">
        <v>63</v>
      </c>
      <c r="N230" s="47">
        <f>L230/K230</f>
        <v>0</v>
      </c>
      <c r="O230" s="48">
        <f>IF(L230&gt;=J230,I230*L230,I230*L230*1.05)</f>
        <v>0</v>
      </c>
      <c r="P230" s="123"/>
      <c r="T230" s="125"/>
      <c r="U230" s="125"/>
      <c r="V230" s="125"/>
    </row>
    <row r="231" spans="1:22" s="124" customFormat="1">
      <c r="A231" s="40">
        <v>0</v>
      </c>
      <c r="B231" s="40">
        <v>4</v>
      </c>
      <c r="C231" s="41" t="s">
        <v>383</v>
      </c>
      <c r="D231" s="42" t="s">
        <v>303</v>
      </c>
      <c r="E231" s="42" t="s">
        <v>304</v>
      </c>
      <c r="F231" s="42" t="s">
        <v>384</v>
      </c>
      <c r="G231" s="43" t="s">
        <v>39</v>
      </c>
      <c r="H231" s="49">
        <v>195</v>
      </c>
      <c r="I231" s="45"/>
      <c r="J231" s="43">
        <v>4</v>
      </c>
      <c r="K231" s="43">
        <v>4</v>
      </c>
      <c r="L231" s="106"/>
      <c r="M231" s="128" t="s">
        <v>851</v>
      </c>
      <c r="N231" s="47">
        <f t="shared" ref="N231:N279" si="40">L231/K231</f>
        <v>0</v>
      </c>
      <c r="O231" s="48">
        <f t="shared" ref="O231:O232" si="41">IF(L231&gt;=J231,H231*L231,H231*L231*1.05)</f>
        <v>0</v>
      </c>
      <c r="P231" s="123"/>
      <c r="T231" s="125"/>
      <c r="U231" s="125"/>
      <c r="V231" s="125"/>
    </row>
    <row r="232" spans="1:22" s="124" customFormat="1">
      <c r="A232" s="40">
        <v>0</v>
      </c>
      <c r="B232" s="40" t="s">
        <v>850</v>
      </c>
      <c r="C232" s="41" t="s">
        <v>385</v>
      </c>
      <c r="D232" s="42" t="s">
        <v>386</v>
      </c>
      <c r="E232" s="42" t="s">
        <v>387</v>
      </c>
      <c r="F232" s="42" t="s">
        <v>388</v>
      </c>
      <c r="G232" s="43" t="s">
        <v>39</v>
      </c>
      <c r="H232" s="49">
        <v>195</v>
      </c>
      <c r="I232" s="45"/>
      <c r="J232" s="43">
        <v>48</v>
      </c>
      <c r="K232" s="43">
        <v>24</v>
      </c>
      <c r="L232" s="106"/>
      <c r="M232" s="128" t="s">
        <v>851</v>
      </c>
      <c r="N232" s="47">
        <f t="shared" si="40"/>
        <v>0</v>
      </c>
      <c r="O232" s="48">
        <f t="shared" si="41"/>
        <v>0</v>
      </c>
      <c r="P232" s="123"/>
      <c r="T232" s="125"/>
      <c r="U232" s="125"/>
      <c r="V232" s="125"/>
    </row>
    <row r="233" spans="1:22" s="124" customFormat="1">
      <c r="A233" s="40" t="s">
        <v>850</v>
      </c>
      <c r="B233" s="40">
        <v>44</v>
      </c>
      <c r="C233" s="41" t="s">
        <v>389</v>
      </c>
      <c r="D233" s="42" t="s">
        <v>303</v>
      </c>
      <c r="E233" s="42" t="s">
        <v>387</v>
      </c>
      <c r="F233" s="42" t="s">
        <v>390</v>
      </c>
      <c r="G233" s="43" t="s">
        <v>39</v>
      </c>
      <c r="H233" s="126">
        <v>195</v>
      </c>
      <c r="I233" s="45">
        <v>177</v>
      </c>
      <c r="J233" s="43">
        <v>48</v>
      </c>
      <c r="K233" s="43">
        <v>24</v>
      </c>
      <c r="L233" s="106"/>
      <c r="M233" s="46" t="s">
        <v>63</v>
      </c>
      <c r="N233" s="47">
        <f>L233/K233</f>
        <v>0</v>
      </c>
      <c r="O233" s="48">
        <f>IF(L233&gt;=J233,I233*L233,I233*L233*1.05)</f>
        <v>0</v>
      </c>
      <c r="P233" s="123"/>
      <c r="T233" s="125"/>
      <c r="U233" s="125"/>
      <c r="V233" s="125"/>
    </row>
    <row r="234" spans="1:22" s="124" customFormat="1">
      <c r="A234" s="40">
        <v>0</v>
      </c>
      <c r="B234" s="40" t="s">
        <v>850</v>
      </c>
      <c r="C234" s="41" t="s">
        <v>391</v>
      </c>
      <c r="D234" s="42" t="s">
        <v>392</v>
      </c>
      <c r="E234" s="42" t="s">
        <v>393</v>
      </c>
      <c r="F234" s="42" t="s">
        <v>394</v>
      </c>
      <c r="G234" s="43" t="s">
        <v>39</v>
      </c>
      <c r="H234" s="49">
        <v>195</v>
      </c>
      <c r="I234" s="45"/>
      <c r="J234" s="43">
        <v>48</v>
      </c>
      <c r="K234" s="43">
        <v>24</v>
      </c>
      <c r="L234" s="106"/>
      <c r="M234" s="128" t="s">
        <v>851</v>
      </c>
      <c r="N234" s="47">
        <f t="shared" si="40"/>
        <v>0</v>
      </c>
      <c r="O234" s="48">
        <f t="shared" ref="O234:O235" si="42">IF(L234&gt;=J234,H234*L234,H234*L234*1.05)</f>
        <v>0</v>
      </c>
      <c r="P234" s="123"/>
      <c r="T234" s="125"/>
      <c r="U234" s="125"/>
      <c r="V234" s="125"/>
    </row>
    <row r="235" spans="1:22" s="124" customFormat="1">
      <c r="A235" s="122">
        <v>0</v>
      </c>
      <c r="B235" s="122" t="s">
        <v>850</v>
      </c>
      <c r="C235" s="41" t="s">
        <v>395</v>
      </c>
      <c r="D235" s="42" t="s">
        <v>392</v>
      </c>
      <c r="E235" s="42" t="s">
        <v>393</v>
      </c>
      <c r="F235" s="42" t="s">
        <v>396</v>
      </c>
      <c r="G235" s="43" t="s">
        <v>39</v>
      </c>
      <c r="H235" s="49">
        <v>255</v>
      </c>
      <c r="I235" s="49"/>
      <c r="J235" s="43">
        <v>48</v>
      </c>
      <c r="K235" s="43">
        <v>24</v>
      </c>
      <c r="L235" s="106"/>
      <c r="M235" s="128" t="s">
        <v>851</v>
      </c>
      <c r="N235" s="47">
        <f t="shared" si="40"/>
        <v>0</v>
      </c>
      <c r="O235" s="48">
        <f t="shared" si="42"/>
        <v>0</v>
      </c>
      <c r="P235" s="123"/>
      <c r="T235" s="125"/>
      <c r="U235" s="125"/>
      <c r="V235" s="125"/>
    </row>
    <row r="236" spans="1:22" s="8" customFormat="1">
      <c r="A236" s="40">
        <v>40</v>
      </c>
      <c r="B236" s="40">
        <v>0</v>
      </c>
      <c r="C236" s="41" t="s">
        <v>397</v>
      </c>
      <c r="D236" s="42" t="s">
        <v>398</v>
      </c>
      <c r="E236" s="42" t="s">
        <v>399</v>
      </c>
      <c r="F236" s="42" t="s">
        <v>400</v>
      </c>
      <c r="G236" s="43" t="s">
        <v>39</v>
      </c>
      <c r="H236" s="44">
        <v>89</v>
      </c>
      <c r="I236" s="45">
        <v>87</v>
      </c>
      <c r="J236" s="43">
        <v>40</v>
      </c>
      <c r="K236" s="43">
        <v>24</v>
      </c>
      <c r="L236" s="106"/>
      <c r="M236" s="46" t="s">
        <v>63</v>
      </c>
      <c r="N236" s="47">
        <f>L236/K236</f>
        <v>0</v>
      </c>
      <c r="O236" s="48">
        <f>IF(L236&gt;=J236,I236*L236,I236*L236*1.05)</f>
        <v>0</v>
      </c>
      <c r="P236" s="50"/>
      <c r="T236" s="9"/>
      <c r="U236" s="9"/>
      <c r="V236" s="9"/>
    </row>
    <row r="237" spans="1:22" s="124" customFormat="1">
      <c r="A237" s="40">
        <v>0</v>
      </c>
      <c r="B237" s="40" t="s">
        <v>850</v>
      </c>
      <c r="C237" s="41" t="s">
        <v>401</v>
      </c>
      <c r="D237" s="42" t="s">
        <v>398</v>
      </c>
      <c r="E237" s="42" t="s">
        <v>399</v>
      </c>
      <c r="F237" s="42" t="s">
        <v>402</v>
      </c>
      <c r="G237" s="43" t="s">
        <v>39</v>
      </c>
      <c r="H237" s="49">
        <v>138</v>
      </c>
      <c r="I237" s="45"/>
      <c r="J237" s="43">
        <v>48</v>
      </c>
      <c r="K237" s="43">
        <v>24</v>
      </c>
      <c r="L237" s="106"/>
      <c r="M237" s="128" t="s">
        <v>851</v>
      </c>
      <c r="N237" s="47">
        <f t="shared" si="40"/>
        <v>0</v>
      </c>
      <c r="O237" s="48">
        <f t="shared" ref="O237:O242" si="43">IF(L237&gt;=J237,H237*L237,H237*L237*1.05)</f>
        <v>0</v>
      </c>
      <c r="P237" s="123"/>
      <c r="T237" s="125"/>
      <c r="U237" s="125"/>
      <c r="V237" s="125"/>
    </row>
    <row r="238" spans="1:22" s="124" customFormat="1">
      <c r="A238" s="40">
        <v>0</v>
      </c>
      <c r="B238" s="40" t="s">
        <v>850</v>
      </c>
      <c r="C238" s="41" t="s">
        <v>403</v>
      </c>
      <c r="D238" s="42" t="s">
        <v>398</v>
      </c>
      <c r="E238" s="42" t="s">
        <v>399</v>
      </c>
      <c r="F238" s="42" t="s">
        <v>404</v>
      </c>
      <c r="G238" s="43" t="s">
        <v>39</v>
      </c>
      <c r="H238" s="49">
        <v>138</v>
      </c>
      <c r="I238" s="45"/>
      <c r="J238" s="43">
        <v>48</v>
      </c>
      <c r="K238" s="43">
        <v>24</v>
      </c>
      <c r="L238" s="106"/>
      <c r="M238" s="128" t="s">
        <v>851</v>
      </c>
      <c r="N238" s="47">
        <f t="shared" si="40"/>
        <v>0</v>
      </c>
      <c r="O238" s="48">
        <f t="shared" si="43"/>
        <v>0</v>
      </c>
      <c r="P238" s="123"/>
      <c r="T238" s="125"/>
      <c r="U238" s="125"/>
      <c r="V238" s="125"/>
    </row>
    <row r="239" spans="1:22" s="124" customFormat="1">
      <c r="A239" s="40">
        <v>0</v>
      </c>
      <c r="B239" s="40" t="s">
        <v>850</v>
      </c>
      <c r="C239" s="41" t="s">
        <v>768</v>
      </c>
      <c r="D239" s="42" t="s">
        <v>406</v>
      </c>
      <c r="E239" s="42" t="s">
        <v>407</v>
      </c>
      <c r="F239" s="42"/>
      <c r="G239" s="43" t="s">
        <v>39</v>
      </c>
      <c r="H239" s="49">
        <v>99</v>
      </c>
      <c r="I239" s="45"/>
      <c r="J239" s="43">
        <v>48</v>
      </c>
      <c r="K239" s="43">
        <v>24</v>
      </c>
      <c r="L239" s="106"/>
      <c r="M239" s="128" t="s">
        <v>851</v>
      </c>
      <c r="N239" s="47">
        <f t="shared" si="40"/>
        <v>0</v>
      </c>
      <c r="O239" s="48">
        <f t="shared" si="43"/>
        <v>0</v>
      </c>
      <c r="P239" s="123"/>
      <c r="T239" s="125"/>
      <c r="U239" s="125"/>
      <c r="V239" s="125"/>
    </row>
    <row r="240" spans="1:22" s="124" customFormat="1">
      <c r="A240" s="40">
        <v>0</v>
      </c>
      <c r="B240" s="40">
        <v>52</v>
      </c>
      <c r="C240" s="41" t="s">
        <v>405</v>
      </c>
      <c r="D240" s="42" t="s">
        <v>406</v>
      </c>
      <c r="E240" s="42" t="s">
        <v>407</v>
      </c>
      <c r="F240" s="42" t="s">
        <v>408</v>
      </c>
      <c r="G240" s="43" t="s">
        <v>39</v>
      </c>
      <c r="H240" s="49">
        <v>293</v>
      </c>
      <c r="I240" s="45"/>
      <c r="J240" s="43">
        <v>48</v>
      </c>
      <c r="K240" s="43">
        <v>24</v>
      </c>
      <c r="L240" s="106"/>
      <c r="M240" s="128" t="s">
        <v>851</v>
      </c>
      <c r="N240" s="47">
        <f t="shared" si="40"/>
        <v>0</v>
      </c>
      <c r="O240" s="48">
        <f t="shared" si="43"/>
        <v>0</v>
      </c>
      <c r="P240" s="123"/>
      <c r="T240" s="125"/>
      <c r="U240" s="125"/>
      <c r="V240" s="125"/>
    </row>
    <row r="241" spans="1:22" s="124" customFormat="1">
      <c r="A241" s="40" t="s">
        <v>850</v>
      </c>
      <c r="B241" s="40">
        <v>0</v>
      </c>
      <c r="C241" s="41" t="s">
        <v>808</v>
      </c>
      <c r="D241" s="42" t="s">
        <v>809</v>
      </c>
      <c r="E241" s="42" t="s">
        <v>810</v>
      </c>
      <c r="F241" s="42"/>
      <c r="G241" s="43" t="s">
        <v>39</v>
      </c>
      <c r="H241" s="49">
        <v>81</v>
      </c>
      <c r="I241" s="45"/>
      <c r="J241" s="43">
        <v>48</v>
      </c>
      <c r="K241" s="43">
        <v>24</v>
      </c>
      <c r="L241" s="106"/>
      <c r="M241" s="46" t="s">
        <v>63</v>
      </c>
      <c r="N241" s="47">
        <f t="shared" si="40"/>
        <v>0</v>
      </c>
      <c r="O241" s="48">
        <f t="shared" si="43"/>
        <v>0</v>
      </c>
      <c r="P241" s="123"/>
      <c r="T241" s="125"/>
      <c r="U241" s="125"/>
      <c r="V241" s="125"/>
    </row>
    <row r="242" spans="1:22" s="124" customFormat="1">
      <c r="A242" s="40">
        <v>0</v>
      </c>
      <c r="B242" s="40" t="s">
        <v>850</v>
      </c>
      <c r="C242" s="41" t="s">
        <v>841</v>
      </c>
      <c r="D242" s="42" t="s">
        <v>842</v>
      </c>
      <c r="E242" s="42" t="s">
        <v>843</v>
      </c>
      <c r="F242" s="42"/>
      <c r="G242" s="43" t="s">
        <v>39</v>
      </c>
      <c r="H242" s="49">
        <v>81</v>
      </c>
      <c r="I242" s="45"/>
      <c r="J242" s="43">
        <v>48</v>
      </c>
      <c r="K242" s="43">
        <v>24</v>
      </c>
      <c r="L242" s="106"/>
      <c r="M242" s="128" t="s">
        <v>851</v>
      </c>
      <c r="N242" s="47">
        <f t="shared" si="40"/>
        <v>0</v>
      </c>
      <c r="O242" s="48">
        <f t="shared" si="43"/>
        <v>0</v>
      </c>
      <c r="P242" s="123"/>
      <c r="T242" s="125"/>
      <c r="U242" s="125"/>
      <c r="V242" s="125"/>
    </row>
    <row r="243" spans="1:22" s="8" customFormat="1">
      <c r="A243" s="40" t="s">
        <v>850</v>
      </c>
      <c r="B243" s="40">
        <v>0</v>
      </c>
      <c r="C243" s="41" t="s">
        <v>409</v>
      </c>
      <c r="D243" s="42" t="s">
        <v>410</v>
      </c>
      <c r="E243" s="42" t="s">
        <v>411</v>
      </c>
      <c r="F243" s="42" t="s">
        <v>412</v>
      </c>
      <c r="G243" s="43" t="s">
        <v>39</v>
      </c>
      <c r="H243" s="44">
        <v>96</v>
      </c>
      <c r="I243" s="45">
        <v>87</v>
      </c>
      <c r="J243" s="43">
        <v>48</v>
      </c>
      <c r="K243" s="43">
        <v>24</v>
      </c>
      <c r="L243" s="106"/>
      <c r="M243" s="46" t="s">
        <v>63</v>
      </c>
      <c r="N243" s="47">
        <f>L243/K243</f>
        <v>0</v>
      </c>
      <c r="O243" s="48">
        <f>IF(L243&gt;=J243,I243*L243,I243*L243*1.05)</f>
        <v>0</v>
      </c>
      <c r="P243" s="50"/>
      <c r="T243" s="9"/>
      <c r="U243" s="9"/>
      <c r="V243" s="9"/>
    </row>
    <row r="244" spans="1:22" s="124" customFormat="1">
      <c r="A244" s="40">
        <v>0</v>
      </c>
      <c r="B244" s="40" t="s">
        <v>850</v>
      </c>
      <c r="C244" s="41" t="s">
        <v>413</v>
      </c>
      <c r="D244" s="42" t="s">
        <v>410</v>
      </c>
      <c r="E244" s="42" t="s">
        <v>411</v>
      </c>
      <c r="F244" s="42" t="s">
        <v>414</v>
      </c>
      <c r="G244" s="43" t="s">
        <v>39</v>
      </c>
      <c r="H244" s="49">
        <v>119</v>
      </c>
      <c r="I244" s="45"/>
      <c r="J244" s="43">
        <v>48</v>
      </c>
      <c r="K244" s="43">
        <v>24</v>
      </c>
      <c r="L244" s="106"/>
      <c r="M244" s="128" t="s">
        <v>851</v>
      </c>
      <c r="N244" s="47">
        <f t="shared" si="40"/>
        <v>0</v>
      </c>
      <c r="O244" s="48">
        <f>IF(L244&gt;=J244,H244*L244,H244*L244*1.05)</f>
        <v>0</v>
      </c>
      <c r="P244" s="123"/>
      <c r="T244" s="125"/>
      <c r="U244" s="125"/>
      <c r="V244" s="125"/>
    </row>
    <row r="245" spans="1:22" s="8" customFormat="1">
      <c r="A245" s="40" t="s">
        <v>850</v>
      </c>
      <c r="B245" s="40">
        <v>0</v>
      </c>
      <c r="C245" s="41" t="s">
        <v>415</v>
      </c>
      <c r="D245" s="42" t="s">
        <v>410</v>
      </c>
      <c r="E245" s="42" t="s">
        <v>411</v>
      </c>
      <c r="F245" s="42" t="s">
        <v>414</v>
      </c>
      <c r="G245" s="43" t="s">
        <v>39</v>
      </c>
      <c r="H245" s="44">
        <v>89</v>
      </c>
      <c r="I245" s="45">
        <v>87</v>
      </c>
      <c r="J245" s="43">
        <v>48</v>
      </c>
      <c r="K245" s="43">
        <v>24</v>
      </c>
      <c r="L245" s="106"/>
      <c r="M245" s="46" t="s">
        <v>63</v>
      </c>
      <c r="N245" s="47">
        <f>L245/K245</f>
        <v>0</v>
      </c>
      <c r="O245" s="48">
        <f>IF(L245&gt;=J245,I245*L245,I245*L245*1.05)</f>
        <v>0</v>
      </c>
      <c r="P245" s="50"/>
      <c r="T245" s="9"/>
      <c r="U245" s="9"/>
      <c r="V245" s="9"/>
    </row>
    <row r="246" spans="1:22" s="124" customFormat="1">
      <c r="A246" s="40">
        <v>0</v>
      </c>
      <c r="B246" s="40" t="s">
        <v>850</v>
      </c>
      <c r="C246" s="41" t="s">
        <v>416</v>
      </c>
      <c r="D246" s="42" t="s">
        <v>417</v>
      </c>
      <c r="E246" s="42" t="s">
        <v>418</v>
      </c>
      <c r="F246" s="42" t="s">
        <v>419</v>
      </c>
      <c r="G246" s="43" t="s">
        <v>39</v>
      </c>
      <c r="H246" s="49">
        <v>105</v>
      </c>
      <c r="I246" s="45"/>
      <c r="J246" s="43">
        <v>48</v>
      </c>
      <c r="K246" s="43">
        <v>24</v>
      </c>
      <c r="L246" s="106"/>
      <c r="M246" s="128" t="s">
        <v>851</v>
      </c>
      <c r="N246" s="47">
        <f t="shared" si="40"/>
        <v>0</v>
      </c>
      <c r="O246" s="48">
        <f t="shared" ref="O246:O247" si="44">IF(L246&gt;=J246,H246*L246,H246*L246*1.05)</f>
        <v>0</v>
      </c>
      <c r="P246" s="123"/>
      <c r="T246" s="125"/>
      <c r="U246" s="125"/>
      <c r="V246" s="125"/>
    </row>
    <row r="247" spans="1:22" s="124" customFormat="1">
      <c r="A247" s="40">
        <v>0</v>
      </c>
      <c r="B247" s="40" t="s">
        <v>850</v>
      </c>
      <c r="C247" s="41" t="s">
        <v>420</v>
      </c>
      <c r="D247" s="42" t="s">
        <v>421</v>
      </c>
      <c r="E247" s="42" t="s">
        <v>422</v>
      </c>
      <c r="F247" s="42" t="s">
        <v>423</v>
      </c>
      <c r="G247" s="43" t="s">
        <v>39</v>
      </c>
      <c r="H247" s="49">
        <v>119</v>
      </c>
      <c r="I247" s="45"/>
      <c r="J247" s="43">
        <v>48</v>
      </c>
      <c r="K247" s="43">
        <v>24</v>
      </c>
      <c r="L247" s="106"/>
      <c r="M247" s="128" t="s">
        <v>851</v>
      </c>
      <c r="N247" s="47">
        <f t="shared" si="40"/>
        <v>0</v>
      </c>
      <c r="O247" s="48">
        <f t="shared" si="44"/>
        <v>0</v>
      </c>
      <c r="P247" s="123"/>
      <c r="T247" s="125"/>
      <c r="U247" s="125"/>
      <c r="V247" s="125"/>
    </row>
    <row r="248" spans="1:22" s="8" customFormat="1">
      <c r="A248" s="40" t="s">
        <v>850</v>
      </c>
      <c r="B248" s="40">
        <v>0</v>
      </c>
      <c r="C248" s="41" t="s">
        <v>424</v>
      </c>
      <c r="D248" s="42" t="s">
        <v>425</v>
      </c>
      <c r="E248" s="42" t="s">
        <v>426</v>
      </c>
      <c r="F248" s="42"/>
      <c r="G248" s="43" t="s">
        <v>39</v>
      </c>
      <c r="H248" s="44">
        <v>96</v>
      </c>
      <c r="I248" s="45">
        <v>87</v>
      </c>
      <c r="J248" s="43">
        <v>48</v>
      </c>
      <c r="K248" s="43">
        <v>24</v>
      </c>
      <c r="L248" s="106"/>
      <c r="M248" s="46" t="s">
        <v>63</v>
      </c>
      <c r="N248" s="47">
        <f t="shared" si="40"/>
        <v>0</v>
      </c>
      <c r="O248" s="48">
        <f t="shared" ref="O248:O249" si="45">IF(L248&gt;=J248,I248*L248,I248*L248*1.05)</f>
        <v>0</v>
      </c>
      <c r="P248" s="50"/>
      <c r="T248" s="9"/>
      <c r="U248" s="9"/>
      <c r="V248" s="9"/>
    </row>
    <row r="249" spans="1:22" s="119" customFormat="1" hidden="1">
      <c r="A249" s="116">
        <v>0</v>
      </c>
      <c r="B249" s="116">
        <v>0</v>
      </c>
      <c r="C249" s="107" t="s">
        <v>791</v>
      </c>
      <c r="D249" s="108" t="s">
        <v>428</v>
      </c>
      <c r="E249" s="108" t="s">
        <v>429</v>
      </c>
      <c r="F249" s="108" t="s">
        <v>793</v>
      </c>
      <c r="G249" s="109" t="s">
        <v>39</v>
      </c>
      <c r="H249" s="110">
        <v>89</v>
      </c>
      <c r="I249" s="111">
        <v>87</v>
      </c>
      <c r="J249" s="109">
        <v>15</v>
      </c>
      <c r="K249" s="109">
        <v>15</v>
      </c>
      <c r="L249" s="106"/>
      <c r="M249" s="113" t="s">
        <v>63</v>
      </c>
      <c r="N249" s="47">
        <f t="shared" si="40"/>
        <v>0</v>
      </c>
      <c r="O249" s="48">
        <f t="shared" si="45"/>
        <v>0</v>
      </c>
      <c r="P249" s="118"/>
      <c r="T249" s="120"/>
      <c r="U249" s="120"/>
      <c r="V249" s="120"/>
    </row>
    <row r="250" spans="1:22" s="124" customFormat="1">
      <c r="A250" s="40">
        <v>0</v>
      </c>
      <c r="B250" s="40" t="s">
        <v>850</v>
      </c>
      <c r="C250" s="41" t="s">
        <v>427</v>
      </c>
      <c r="D250" s="42" t="s">
        <v>428</v>
      </c>
      <c r="E250" s="42" t="s">
        <v>429</v>
      </c>
      <c r="F250" s="42" t="s">
        <v>430</v>
      </c>
      <c r="G250" s="43" t="s">
        <v>39</v>
      </c>
      <c r="H250" s="49">
        <v>113</v>
      </c>
      <c r="I250" s="45"/>
      <c r="J250" s="43">
        <v>48</v>
      </c>
      <c r="K250" s="43">
        <v>24</v>
      </c>
      <c r="L250" s="106"/>
      <c r="M250" s="128" t="s">
        <v>851</v>
      </c>
      <c r="N250" s="47">
        <f t="shared" ref="N250:N257" si="46">L250/K250</f>
        <v>0</v>
      </c>
      <c r="O250" s="48">
        <f t="shared" ref="O250:O257" si="47">IF(L250&gt;=J250,H250*L250,H250*L250*1.05)</f>
        <v>0</v>
      </c>
      <c r="P250" s="123"/>
      <c r="T250" s="125"/>
      <c r="U250" s="125"/>
      <c r="V250" s="125"/>
    </row>
    <row r="251" spans="1:22" s="124" customFormat="1">
      <c r="A251" s="40">
        <v>0</v>
      </c>
      <c r="B251" s="40" t="s">
        <v>850</v>
      </c>
      <c r="C251" s="41" t="s">
        <v>431</v>
      </c>
      <c r="D251" s="42" t="s">
        <v>428</v>
      </c>
      <c r="E251" s="42" t="s">
        <v>429</v>
      </c>
      <c r="F251" s="42" t="s">
        <v>432</v>
      </c>
      <c r="G251" s="43" t="s">
        <v>39</v>
      </c>
      <c r="H251" s="49">
        <v>119</v>
      </c>
      <c r="I251" s="45"/>
      <c r="J251" s="43">
        <v>48</v>
      </c>
      <c r="K251" s="43">
        <v>24</v>
      </c>
      <c r="L251" s="106"/>
      <c r="M251" s="128" t="s">
        <v>851</v>
      </c>
      <c r="N251" s="47">
        <f t="shared" si="46"/>
        <v>0</v>
      </c>
      <c r="O251" s="48">
        <f t="shared" si="47"/>
        <v>0</v>
      </c>
      <c r="P251" s="123"/>
      <c r="T251" s="125"/>
      <c r="U251" s="125"/>
      <c r="V251" s="125"/>
    </row>
    <row r="252" spans="1:22" s="124" customFormat="1">
      <c r="A252" s="40">
        <v>0</v>
      </c>
      <c r="B252" s="40" t="s">
        <v>850</v>
      </c>
      <c r="C252" s="41" t="s">
        <v>769</v>
      </c>
      <c r="D252" s="42" t="s">
        <v>428</v>
      </c>
      <c r="E252" s="42" t="s">
        <v>429</v>
      </c>
      <c r="F252" s="42" t="s">
        <v>771</v>
      </c>
      <c r="G252" s="43" t="s">
        <v>39</v>
      </c>
      <c r="H252" s="49">
        <v>113</v>
      </c>
      <c r="I252" s="45"/>
      <c r="J252" s="43">
        <v>48</v>
      </c>
      <c r="K252" s="43">
        <v>24</v>
      </c>
      <c r="L252" s="106"/>
      <c r="M252" s="128" t="s">
        <v>851</v>
      </c>
      <c r="N252" s="47">
        <f t="shared" si="46"/>
        <v>0</v>
      </c>
      <c r="O252" s="48">
        <f t="shared" si="47"/>
        <v>0</v>
      </c>
      <c r="P252" s="123"/>
      <c r="T252" s="125"/>
      <c r="U252" s="125"/>
      <c r="V252" s="125"/>
    </row>
    <row r="253" spans="1:22" s="124" customFormat="1">
      <c r="A253" s="40">
        <v>0</v>
      </c>
      <c r="B253" s="40" t="s">
        <v>850</v>
      </c>
      <c r="C253" s="41" t="s">
        <v>770</v>
      </c>
      <c r="D253" s="42" t="s">
        <v>428</v>
      </c>
      <c r="E253" s="42" t="s">
        <v>429</v>
      </c>
      <c r="F253" s="42" t="s">
        <v>772</v>
      </c>
      <c r="G253" s="43" t="s">
        <v>39</v>
      </c>
      <c r="H253" s="49">
        <v>113</v>
      </c>
      <c r="I253" s="45"/>
      <c r="J253" s="43">
        <v>48</v>
      </c>
      <c r="K253" s="43">
        <v>24</v>
      </c>
      <c r="L253" s="106"/>
      <c r="M253" s="128" t="s">
        <v>851</v>
      </c>
      <c r="N253" s="47">
        <f t="shared" si="46"/>
        <v>0</v>
      </c>
      <c r="O253" s="48">
        <f t="shared" si="47"/>
        <v>0</v>
      </c>
      <c r="P253" s="123"/>
      <c r="T253" s="125"/>
      <c r="U253" s="125"/>
      <c r="V253" s="125"/>
    </row>
    <row r="254" spans="1:22" s="124" customFormat="1">
      <c r="A254" s="40">
        <v>0</v>
      </c>
      <c r="B254" s="40" t="s">
        <v>850</v>
      </c>
      <c r="C254" s="41" t="s">
        <v>433</v>
      </c>
      <c r="D254" s="42" t="s">
        <v>428</v>
      </c>
      <c r="E254" s="42" t="s">
        <v>429</v>
      </c>
      <c r="F254" s="42" t="s">
        <v>434</v>
      </c>
      <c r="G254" s="43" t="s">
        <v>39</v>
      </c>
      <c r="H254" s="49">
        <v>119</v>
      </c>
      <c r="I254" s="45"/>
      <c r="J254" s="43">
        <v>48</v>
      </c>
      <c r="K254" s="43">
        <v>24</v>
      </c>
      <c r="L254" s="106"/>
      <c r="M254" s="128" t="s">
        <v>851</v>
      </c>
      <c r="N254" s="47">
        <f t="shared" si="46"/>
        <v>0</v>
      </c>
      <c r="O254" s="48">
        <f t="shared" si="47"/>
        <v>0</v>
      </c>
      <c r="P254" s="123"/>
      <c r="T254" s="125"/>
      <c r="U254" s="125"/>
      <c r="V254" s="125"/>
    </row>
    <row r="255" spans="1:22" s="124" customFormat="1">
      <c r="A255" s="40">
        <v>0</v>
      </c>
      <c r="B255" s="40" t="s">
        <v>850</v>
      </c>
      <c r="C255" s="41" t="s">
        <v>435</v>
      </c>
      <c r="D255" s="42" t="s">
        <v>428</v>
      </c>
      <c r="E255" s="42" t="s">
        <v>429</v>
      </c>
      <c r="F255" s="42" t="s">
        <v>436</v>
      </c>
      <c r="G255" s="43" t="s">
        <v>39</v>
      </c>
      <c r="H255" s="49">
        <v>113</v>
      </c>
      <c r="I255" s="45"/>
      <c r="J255" s="43">
        <v>48</v>
      </c>
      <c r="K255" s="43">
        <v>24</v>
      </c>
      <c r="L255" s="106"/>
      <c r="M255" s="128" t="s">
        <v>851</v>
      </c>
      <c r="N255" s="47">
        <f t="shared" si="46"/>
        <v>0</v>
      </c>
      <c r="O255" s="48">
        <f t="shared" si="47"/>
        <v>0</v>
      </c>
      <c r="P255" s="123"/>
      <c r="T255" s="125"/>
      <c r="U255" s="125"/>
      <c r="V255" s="125"/>
    </row>
    <row r="256" spans="1:22" s="119" customFormat="1" hidden="1">
      <c r="A256" s="116">
        <v>0</v>
      </c>
      <c r="B256" s="116">
        <v>0</v>
      </c>
      <c r="C256" s="107" t="s">
        <v>437</v>
      </c>
      <c r="D256" s="108" t="s">
        <v>428</v>
      </c>
      <c r="E256" s="108" t="s">
        <v>429</v>
      </c>
      <c r="F256" s="108" t="s">
        <v>436</v>
      </c>
      <c r="G256" s="109" t="s">
        <v>39</v>
      </c>
      <c r="H256" s="111">
        <v>119</v>
      </c>
      <c r="I256" s="111"/>
      <c r="J256" s="109">
        <v>48</v>
      </c>
      <c r="K256" s="109">
        <v>24</v>
      </c>
      <c r="L256" s="106"/>
      <c r="M256" s="113" t="s">
        <v>63</v>
      </c>
      <c r="N256" s="47">
        <f t="shared" si="46"/>
        <v>0</v>
      </c>
      <c r="O256" s="48">
        <f t="shared" si="47"/>
        <v>0</v>
      </c>
      <c r="P256" s="118"/>
      <c r="T256" s="120"/>
      <c r="U256" s="120"/>
      <c r="V256" s="120"/>
    </row>
    <row r="257" spans="1:22" s="124" customFormat="1">
      <c r="A257" s="40">
        <v>0</v>
      </c>
      <c r="B257" s="40" t="s">
        <v>850</v>
      </c>
      <c r="C257" s="41" t="s">
        <v>438</v>
      </c>
      <c r="D257" s="42" t="s">
        <v>428</v>
      </c>
      <c r="E257" s="42" t="s">
        <v>429</v>
      </c>
      <c r="F257" s="42" t="s">
        <v>439</v>
      </c>
      <c r="G257" s="43" t="s">
        <v>39</v>
      </c>
      <c r="H257" s="49">
        <v>216</v>
      </c>
      <c r="I257" s="45"/>
      <c r="J257" s="43">
        <v>48</v>
      </c>
      <c r="K257" s="43">
        <v>24</v>
      </c>
      <c r="L257" s="106"/>
      <c r="M257" s="128" t="s">
        <v>851</v>
      </c>
      <c r="N257" s="47">
        <f t="shared" si="46"/>
        <v>0</v>
      </c>
      <c r="O257" s="48">
        <f t="shared" si="47"/>
        <v>0</v>
      </c>
      <c r="P257" s="123"/>
      <c r="T257" s="125"/>
      <c r="U257" s="125"/>
      <c r="V257" s="125"/>
    </row>
    <row r="258" spans="1:22" s="124" customFormat="1">
      <c r="A258" s="40" t="s">
        <v>850</v>
      </c>
      <c r="B258" s="40" t="s">
        <v>850</v>
      </c>
      <c r="C258" s="41" t="s">
        <v>440</v>
      </c>
      <c r="D258" s="42" t="s">
        <v>428</v>
      </c>
      <c r="E258" s="42" t="s">
        <v>429</v>
      </c>
      <c r="F258" s="42" t="s">
        <v>441</v>
      </c>
      <c r="G258" s="43" t="s">
        <v>39</v>
      </c>
      <c r="H258" s="126">
        <v>89</v>
      </c>
      <c r="I258" s="45">
        <v>87</v>
      </c>
      <c r="J258" s="43">
        <v>48</v>
      </c>
      <c r="K258" s="43">
        <v>24</v>
      </c>
      <c r="L258" s="106"/>
      <c r="M258" s="46" t="s">
        <v>63</v>
      </c>
      <c r="N258" s="47">
        <f>L258/K258</f>
        <v>0</v>
      </c>
      <c r="O258" s="48">
        <f>IF(L258&gt;=J258,I258*L258,I258*L258*1.05)</f>
        <v>0</v>
      </c>
      <c r="P258" s="123"/>
      <c r="T258" s="125"/>
      <c r="U258" s="125"/>
      <c r="V258" s="125"/>
    </row>
    <row r="259" spans="1:22" s="124" customFormat="1">
      <c r="A259" s="40">
        <v>0</v>
      </c>
      <c r="B259" s="40" t="s">
        <v>850</v>
      </c>
      <c r="C259" s="41" t="s">
        <v>442</v>
      </c>
      <c r="D259" s="42" t="s">
        <v>428</v>
      </c>
      <c r="E259" s="42" t="s">
        <v>429</v>
      </c>
      <c r="F259" s="42" t="s">
        <v>441</v>
      </c>
      <c r="G259" s="43" t="s">
        <v>39</v>
      </c>
      <c r="H259" s="49">
        <v>119</v>
      </c>
      <c r="I259" s="49"/>
      <c r="J259" s="43">
        <v>48</v>
      </c>
      <c r="K259" s="43">
        <v>24</v>
      </c>
      <c r="L259" s="106"/>
      <c r="M259" s="128" t="s">
        <v>851</v>
      </c>
      <c r="N259" s="47">
        <f t="shared" si="40"/>
        <v>0</v>
      </c>
      <c r="O259" s="48">
        <f t="shared" ref="O259:O263" si="48">IF(L259&gt;=J259,H259*L259,H259*L259*1.05)</f>
        <v>0</v>
      </c>
      <c r="P259" s="123"/>
      <c r="T259" s="125"/>
      <c r="U259" s="125"/>
      <c r="V259" s="125"/>
    </row>
    <row r="260" spans="1:22" s="124" customFormat="1">
      <c r="A260" s="40">
        <v>0</v>
      </c>
      <c r="B260" s="40" t="s">
        <v>850</v>
      </c>
      <c r="C260" s="41" t="s">
        <v>443</v>
      </c>
      <c r="D260" s="42" t="s">
        <v>428</v>
      </c>
      <c r="E260" s="42" t="s">
        <v>429</v>
      </c>
      <c r="F260" s="42" t="s">
        <v>444</v>
      </c>
      <c r="G260" s="43" t="s">
        <v>39</v>
      </c>
      <c r="H260" s="49">
        <v>119</v>
      </c>
      <c r="I260" s="49"/>
      <c r="J260" s="43">
        <v>48</v>
      </c>
      <c r="K260" s="43">
        <v>24</v>
      </c>
      <c r="L260" s="106"/>
      <c r="M260" s="128" t="s">
        <v>851</v>
      </c>
      <c r="N260" s="47">
        <f t="shared" si="40"/>
        <v>0</v>
      </c>
      <c r="O260" s="48">
        <f t="shared" si="48"/>
        <v>0</v>
      </c>
      <c r="P260" s="123"/>
      <c r="T260" s="125"/>
      <c r="U260" s="125"/>
      <c r="V260" s="125"/>
    </row>
    <row r="261" spans="1:22" s="124" customFormat="1">
      <c r="A261" s="40">
        <v>0</v>
      </c>
      <c r="B261" s="40" t="s">
        <v>850</v>
      </c>
      <c r="C261" s="41" t="s">
        <v>445</v>
      </c>
      <c r="D261" s="42" t="s">
        <v>428</v>
      </c>
      <c r="E261" s="42" t="s">
        <v>429</v>
      </c>
      <c r="F261" s="42" t="s">
        <v>446</v>
      </c>
      <c r="G261" s="43" t="s">
        <v>39</v>
      </c>
      <c r="H261" s="49">
        <v>216</v>
      </c>
      <c r="I261" s="49"/>
      <c r="J261" s="43">
        <v>48</v>
      </c>
      <c r="K261" s="43">
        <v>24</v>
      </c>
      <c r="L261" s="106"/>
      <c r="M261" s="128" t="s">
        <v>851</v>
      </c>
      <c r="N261" s="47">
        <f t="shared" si="40"/>
        <v>0</v>
      </c>
      <c r="O261" s="48">
        <f t="shared" si="48"/>
        <v>0</v>
      </c>
      <c r="P261" s="123"/>
      <c r="T261" s="125"/>
      <c r="U261" s="125"/>
      <c r="V261" s="125"/>
    </row>
    <row r="262" spans="1:22" s="8" customFormat="1">
      <c r="A262" s="40" t="s">
        <v>850</v>
      </c>
      <c r="B262" s="40">
        <v>0</v>
      </c>
      <c r="C262" s="41" t="s">
        <v>447</v>
      </c>
      <c r="D262" s="42" t="s">
        <v>428</v>
      </c>
      <c r="E262" s="42" t="s">
        <v>429</v>
      </c>
      <c r="F262" s="42" t="s">
        <v>448</v>
      </c>
      <c r="G262" s="43" t="s">
        <v>39</v>
      </c>
      <c r="H262" s="49">
        <v>153</v>
      </c>
      <c r="I262" s="45"/>
      <c r="J262" s="43">
        <v>48</v>
      </c>
      <c r="K262" s="43">
        <v>24</v>
      </c>
      <c r="L262" s="106"/>
      <c r="M262" s="46" t="s">
        <v>63</v>
      </c>
      <c r="N262" s="47">
        <f t="shared" si="40"/>
        <v>0</v>
      </c>
      <c r="O262" s="48">
        <f t="shared" si="48"/>
        <v>0</v>
      </c>
      <c r="P262" s="50"/>
      <c r="T262" s="9"/>
      <c r="U262" s="9"/>
      <c r="V262" s="9"/>
    </row>
    <row r="263" spans="1:22" s="124" customFormat="1">
      <c r="A263" s="40">
        <v>0</v>
      </c>
      <c r="B263" s="40" t="s">
        <v>850</v>
      </c>
      <c r="C263" s="41" t="s">
        <v>449</v>
      </c>
      <c r="D263" s="42" t="s">
        <v>428</v>
      </c>
      <c r="E263" s="42" t="s">
        <v>429</v>
      </c>
      <c r="F263" s="42" t="s">
        <v>448</v>
      </c>
      <c r="G263" s="43" t="s">
        <v>39</v>
      </c>
      <c r="H263" s="49">
        <v>119</v>
      </c>
      <c r="I263" s="49"/>
      <c r="J263" s="43">
        <v>48</v>
      </c>
      <c r="K263" s="43">
        <v>24</v>
      </c>
      <c r="L263" s="106"/>
      <c r="M263" s="128" t="s">
        <v>851</v>
      </c>
      <c r="N263" s="47">
        <f t="shared" si="40"/>
        <v>0</v>
      </c>
      <c r="O263" s="48">
        <f t="shared" si="48"/>
        <v>0</v>
      </c>
      <c r="P263" s="123"/>
      <c r="T263" s="125"/>
      <c r="U263" s="125"/>
      <c r="V263" s="125"/>
    </row>
    <row r="264" spans="1:22" s="119" customFormat="1" hidden="1">
      <c r="A264" s="116">
        <v>0</v>
      </c>
      <c r="B264" s="116">
        <v>0</v>
      </c>
      <c r="C264" s="107" t="s">
        <v>450</v>
      </c>
      <c r="D264" s="108" t="s">
        <v>428</v>
      </c>
      <c r="E264" s="108" t="s">
        <v>429</v>
      </c>
      <c r="F264" s="108" t="s">
        <v>451</v>
      </c>
      <c r="G264" s="109" t="s">
        <v>39</v>
      </c>
      <c r="H264" s="110">
        <v>111</v>
      </c>
      <c r="I264" s="111">
        <v>108</v>
      </c>
      <c r="J264" s="112">
        <v>2</v>
      </c>
      <c r="K264" s="112">
        <v>2</v>
      </c>
      <c r="L264" s="106"/>
      <c r="M264" s="113" t="s">
        <v>63</v>
      </c>
      <c r="N264" s="47">
        <f>L264/K264</f>
        <v>0</v>
      </c>
      <c r="O264" s="48">
        <f>IF(L264&gt;=J264,I264*L264,I264*L264*1.05)</f>
        <v>0</v>
      </c>
      <c r="P264" s="118"/>
      <c r="T264" s="120"/>
      <c r="U264" s="120"/>
      <c r="V264" s="120"/>
    </row>
    <row r="265" spans="1:22" s="124" customFormat="1">
      <c r="A265" s="40">
        <v>0</v>
      </c>
      <c r="B265" s="40" t="s">
        <v>850</v>
      </c>
      <c r="C265" s="41" t="s">
        <v>452</v>
      </c>
      <c r="D265" s="42" t="s">
        <v>428</v>
      </c>
      <c r="E265" s="42" t="s">
        <v>429</v>
      </c>
      <c r="F265" s="42" t="s">
        <v>451</v>
      </c>
      <c r="G265" s="43" t="s">
        <v>39</v>
      </c>
      <c r="H265" s="49">
        <v>179</v>
      </c>
      <c r="I265" s="49"/>
      <c r="J265" s="43">
        <v>48</v>
      </c>
      <c r="K265" s="43">
        <v>24</v>
      </c>
      <c r="L265" s="106"/>
      <c r="M265" s="128" t="s">
        <v>851</v>
      </c>
      <c r="N265" s="47">
        <f t="shared" si="40"/>
        <v>0</v>
      </c>
      <c r="O265" s="48">
        <f t="shared" ref="O265:O267" si="49">IF(L265&gt;=J265,H265*L265,H265*L265*1.05)</f>
        <v>0</v>
      </c>
      <c r="P265" s="123"/>
      <c r="T265" s="125"/>
      <c r="U265" s="125"/>
      <c r="V265" s="125"/>
    </row>
    <row r="266" spans="1:22" s="124" customFormat="1">
      <c r="A266" s="40">
        <v>0</v>
      </c>
      <c r="B266" s="40" t="s">
        <v>850</v>
      </c>
      <c r="C266" s="41" t="s">
        <v>453</v>
      </c>
      <c r="D266" s="42" t="s">
        <v>428</v>
      </c>
      <c r="E266" s="42" t="s">
        <v>429</v>
      </c>
      <c r="F266" s="42" t="s">
        <v>454</v>
      </c>
      <c r="G266" s="43" t="s">
        <v>39</v>
      </c>
      <c r="H266" s="49">
        <v>215</v>
      </c>
      <c r="I266" s="49"/>
      <c r="J266" s="43">
        <v>48</v>
      </c>
      <c r="K266" s="43">
        <v>24</v>
      </c>
      <c r="L266" s="106"/>
      <c r="M266" s="128" t="s">
        <v>851</v>
      </c>
      <c r="N266" s="47">
        <f t="shared" si="40"/>
        <v>0</v>
      </c>
      <c r="O266" s="48">
        <f t="shared" si="49"/>
        <v>0</v>
      </c>
      <c r="P266" s="123"/>
      <c r="T266" s="125"/>
      <c r="U266" s="125"/>
      <c r="V266" s="125"/>
    </row>
    <row r="267" spans="1:22" s="124" customFormat="1">
      <c r="A267" s="40">
        <v>0</v>
      </c>
      <c r="B267" s="40" t="s">
        <v>850</v>
      </c>
      <c r="C267" s="41" t="s">
        <v>455</v>
      </c>
      <c r="D267" s="42" t="s">
        <v>428</v>
      </c>
      <c r="E267" s="42" t="s">
        <v>429</v>
      </c>
      <c r="F267" s="42" t="s">
        <v>456</v>
      </c>
      <c r="G267" s="43" t="s">
        <v>39</v>
      </c>
      <c r="H267" s="49">
        <v>215</v>
      </c>
      <c r="I267" s="49"/>
      <c r="J267" s="43">
        <v>48</v>
      </c>
      <c r="K267" s="43">
        <v>24</v>
      </c>
      <c r="L267" s="106"/>
      <c r="M267" s="128" t="s">
        <v>851</v>
      </c>
      <c r="N267" s="47">
        <f t="shared" si="40"/>
        <v>0</v>
      </c>
      <c r="O267" s="48">
        <f t="shared" si="49"/>
        <v>0</v>
      </c>
      <c r="P267" s="123"/>
      <c r="T267" s="125"/>
      <c r="U267" s="125"/>
      <c r="V267" s="125"/>
    </row>
    <row r="268" spans="1:22" s="119" customFormat="1" hidden="1">
      <c r="A268" s="116">
        <v>0</v>
      </c>
      <c r="B268" s="116">
        <v>0</v>
      </c>
      <c r="C268" s="107" t="s">
        <v>457</v>
      </c>
      <c r="D268" s="108" t="s">
        <v>458</v>
      </c>
      <c r="E268" s="108" t="s">
        <v>459</v>
      </c>
      <c r="F268" s="108" t="s">
        <v>460</v>
      </c>
      <c r="G268" s="109" t="s">
        <v>39</v>
      </c>
      <c r="H268" s="110">
        <v>297</v>
      </c>
      <c r="I268" s="111">
        <v>193</v>
      </c>
      <c r="J268" s="109">
        <v>24</v>
      </c>
      <c r="K268" s="109">
        <v>24</v>
      </c>
      <c r="L268" s="106"/>
      <c r="M268" s="113" t="s">
        <v>40</v>
      </c>
      <c r="N268" s="47">
        <f t="shared" si="40"/>
        <v>0</v>
      </c>
      <c r="O268" s="48">
        <f t="shared" ref="O268:O269" si="50">IF(L268&gt;=J268,I268*L268,I268*L268*1.05)</f>
        <v>0</v>
      </c>
      <c r="P268" s="118"/>
      <c r="T268" s="120"/>
      <c r="U268" s="120"/>
      <c r="V268" s="120"/>
    </row>
    <row r="269" spans="1:22" s="8" customFormat="1">
      <c r="A269" s="40">
        <v>24</v>
      </c>
      <c r="B269" s="40">
        <v>0</v>
      </c>
      <c r="C269" s="41" t="s">
        <v>461</v>
      </c>
      <c r="D269" s="42" t="s">
        <v>458</v>
      </c>
      <c r="E269" s="42" t="s">
        <v>459</v>
      </c>
      <c r="F269" s="42" t="s">
        <v>462</v>
      </c>
      <c r="G269" s="43" t="s">
        <v>39</v>
      </c>
      <c r="H269" s="44">
        <v>237</v>
      </c>
      <c r="I269" s="45">
        <v>133</v>
      </c>
      <c r="J269" s="43">
        <v>24</v>
      </c>
      <c r="K269" s="43">
        <v>24</v>
      </c>
      <c r="L269" s="106"/>
      <c r="M269" s="46" t="s">
        <v>63</v>
      </c>
      <c r="N269" s="47">
        <f t="shared" si="40"/>
        <v>0</v>
      </c>
      <c r="O269" s="48">
        <f t="shared" si="50"/>
        <v>0</v>
      </c>
      <c r="P269" s="50"/>
      <c r="T269" s="9"/>
      <c r="U269" s="9"/>
      <c r="V269" s="9"/>
    </row>
    <row r="270" spans="1:22" s="124" customFormat="1">
      <c r="A270" s="40">
        <v>31</v>
      </c>
      <c r="B270" s="40">
        <v>0</v>
      </c>
      <c r="C270" s="41" t="s">
        <v>812</v>
      </c>
      <c r="D270" s="42" t="s">
        <v>464</v>
      </c>
      <c r="E270" s="42" t="s">
        <v>465</v>
      </c>
      <c r="F270" s="42" t="s">
        <v>811</v>
      </c>
      <c r="G270" s="43" t="s">
        <v>39</v>
      </c>
      <c r="H270" s="49">
        <v>155</v>
      </c>
      <c r="I270" s="49"/>
      <c r="J270" s="43">
        <v>31</v>
      </c>
      <c r="K270" s="43">
        <v>31</v>
      </c>
      <c r="L270" s="106"/>
      <c r="M270" s="46" t="s">
        <v>63</v>
      </c>
      <c r="N270" s="47">
        <f t="shared" si="40"/>
        <v>0</v>
      </c>
      <c r="O270" s="48">
        <f t="shared" ref="O270:O279" si="51">IF(L270&gt;=J270,H270*L270,H270*L270*1.05)</f>
        <v>0</v>
      </c>
      <c r="P270" s="123"/>
      <c r="T270" s="125"/>
      <c r="U270" s="125"/>
      <c r="V270" s="125"/>
    </row>
    <row r="271" spans="1:22" s="124" customFormat="1">
      <c r="A271" s="40">
        <v>0</v>
      </c>
      <c r="B271" s="40" t="s">
        <v>850</v>
      </c>
      <c r="C271" s="41" t="s">
        <v>463</v>
      </c>
      <c r="D271" s="42" t="s">
        <v>464</v>
      </c>
      <c r="E271" s="42" t="s">
        <v>465</v>
      </c>
      <c r="F271" s="42" t="s">
        <v>466</v>
      </c>
      <c r="G271" s="43" t="s">
        <v>39</v>
      </c>
      <c r="H271" s="49">
        <v>129</v>
      </c>
      <c r="I271" s="49"/>
      <c r="J271" s="43">
        <v>48</v>
      </c>
      <c r="K271" s="43">
        <v>24</v>
      </c>
      <c r="L271" s="106"/>
      <c r="M271" s="128" t="s">
        <v>851</v>
      </c>
      <c r="N271" s="47">
        <f t="shared" si="40"/>
        <v>0</v>
      </c>
      <c r="O271" s="48">
        <f t="shared" si="51"/>
        <v>0</v>
      </c>
      <c r="P271" s="123"/>
      <c r="T271" s="125"/>
      <c r="U271" s="125"/>
      <c r="V271" s="125"/>
    </row>
    <row r="272" spans="1:22" s="124" customFormat="1">
      <c r="A272" s="40">
        <v>0</v>
      </c>
      <c r="B272" s="40" t="s">
        <v>850</v>
      </c>
      <c r="C272" s="41" t="s">
        <v>467</v>
      </c>
      <c r="D272" s="42" t="s">
        <v>464</v>
      </c>
      <c r="E272" s="42" t="s">
        <v>465</v>
      </c>
      <c r="F272" s="42" t="s">
        <v>468</v>
      </c>
      <c r="G272" s="43" t="s">
        <v>39</v>
      </c>
      <c r="H272" s="49">
        <v>129</v>
      </c>
      <c r="I272" s="49"/>
      <c r="J272" s="43">
        <v>48</v>
      </c>
      <c r="K272" s="43">
        <v>24</v>
      </c>
      <c r="L272" s="106"/>
      <c r="M272" s="128" t="s">
        <v>851</v>
      </c>
      <c r="N272" s="47">
        <f t="shared" si="40"/>
        <v>0</v>
      </c>
      <c r="O272" s="48">
        <f t="shared" si="51"/>
        <v>0</v>
      </c>
      <c r="P272" s="123"/>
      <c r="T272" s="125"/>
      <c r="U272" s="125"/>
      <c r="V272" s="125"/>
    </row>
    <row r="273" spans="1:22" s="124" customFormat="1">
      <c r="A273" s="40">
        <v>0</v>
      </c>
      <c r="B273" s="40" t="s">
        <v>850</v>
      </c>
      <c r="C273" s="41" t="s">
        <v>469</v>
      </c>
      <c r="D273" s="42" t="s">
        <v>464</v>
      </c>
      <c r="E273" s="42" t="s">
        <v>465</v>
      </c>
      <c r="F273" s="42" t="s">
        <v>470</v>
      </c>
      <c r="G273" s="43" t="s">
        <v>39</v>
      </c>
      <c r="H273" s="49">
        <v>129</v>
      </c>
      <c r="I273" s="49"/>
      <c r="J273" s="43">
        <v>48</v>
      </c>
      <c r="K273" s="43">
        <v>24</v>
      </c>
      <c r="L273" s="106"/>
      <c r="M273" s="128" t="s">
        <v>851</v>
      </c>
      <c r="N273" s="47">
        <f t="shared" si="40"/>
        <v>0</v>
      </c>
      <c r="O273" s="48">
        <f t="shared" si="51"/>
        <v>0</v>
      </c>
      <c r="P273" s="123"/>
      <c r="T273" s="125"/>
      <c r="U273" s="125"/>
      <c r="V273" s="125"/>
    </row>
    <row r="274" spans="1:22" s="124" customFormat="1">
      <c r="A274" s="40">
        <v>0</v>
      </c>
      <c r="B274" s="40" t="s">
        <v>850</v>
      </c>
      <c r="C274" s="41" t="s">
        <v>471</v>
      </c>
      <c r="D274" s="42" t="s">
        <v>464</v>
      </c>
      <c r="E274" s="42" t="s">
        <v>465</v>
      </c>
      <c r="F274" s="42" t="s">
        <v>472</v>
      </c>
      <c r="G274" s="43" t="s">
        <v>39</v>
      </c>
      <c r="H274" s="49">
        <v>129</v>
      </c>
      <c r="I274" s="49"/>
      <c r="J274" s="43">
        <v>48</v>
      </c>
      <c r="K274" s="43">
        <v>24</v>
      </c>
      <c r="L274" s="106"/>
      <c r="M274" s="128" t="s">
        <v>851</v>
      </c>
      <c r="N274" s="47">
        <f t="shared" si="40"/>
        <v>0</v>
      </c>
      <c r="O274" s="48">
        <f t="shared" si="51"/>
        <v>0</v>
      </c>
      <c r="P274" s="123"/>
      <c r="T274" s="125"/>
      <c r="U274" s="125"/>
      <c r="V274" s="125"/>
    </row>
    <row r="275" spans="1:22" s="124" customFormat="1">
      <c r="A275" s="40">
        <v>0</v>
      </c>
      <c r="B275" s="40" t="s">
        <v>850</v>
      </c>
      <c r="C275" s="41" t="s">
        <v>473</v>
      </c>
      <c r="D275" s="42" t="s">
        <v>464</v>
      </c>
      <c r="E275" s="42" t="s">
        <v>465</v>
      </c>
      <c r="F275" s="42" t="s">
        <v>474</v>
      </c>
      <c r="G275" s="43" t="s">
        <v>39</v>
      </c>
      <c r="H275" s="49">
        <v>129</v>
      </c>
      <c r="I275" s="49"/>
      <c r="J275" s="43">
        <v>48</v>
      </c>
      <c r="K275" s="43">
        <v>24</v>
      </c>
      <c r="L275" s="106"/>
      <c r="M275" s="128" t="s">
        <v>851</v>
      </c>
      <c r="N275" s="47">
        <f t="shared" si="40"/>
        <v>0</v>
      </c>
      <c r="O275" s="48">
        <f t="shared" si="51"/>
        <v>0</v>
      </c>
      <c r="P275" s="123"/>
      <c r="T275" s="125"/>
      <c r="U275" s="125"/>
      <c r="V275" s="125"/>
    </row>
    <row r="276" spans="1:22" s="124" customFormat="1">
      <c r="A276" s="40">
        <v>0</v>
      </c>
      <c r="B276" s="40" t="s">
        <v>850</v>
      </c>
      <c r="C276" s="41" t="s">
        <v>475</v>
      </c>
      <c r="D276" s="42" t="s">
        <v>476</v>
      </c>
      <c r="E276" s="42" t="s">
        <v>477</v>
      </c>
      <c r="F276" s="42" t="s">
        <v>478</v>
      </c>
      <c r="G276" s="43" t="s">
        <v>39</v>
      </c>
      <c r="H276" s="49">
        <v>129</v>
      </c>
      <c r="I276" s="49"/>
      <c r="J276" s="43">
        <v>48</v>
      </c>
      <c r="K276" s="43">
        <v>24</v>
      </c>
      <c r="L276" s="106"/>
      <c r="M276" s="128" t="s">
        <v>851</v>
      </c>
      <c r="N276" s="47">
        <f t="shared" si="40"/>
        <v>0</v>
      </c>
      <c r="O276" s="48">
        <f t="shared" si="51"/>
        <v>0</v>
      </c>
      <c r="P276" s="123"/>
      <c r="T276" s="125"/>
      <c r="U276" s="125"/>
      <c r="V276" s="125"/>
    </row>
    <row r="277" spans="1:22" s="8" customFormat="1">
      <c r="A277" s="40">
        <v>16</v>
      </c>
      <c r="B277" s="40">
        <v>0</v>
      </c>
      <c r="C277" s="41" t="s">
        <v>479</v>
      </c>
      <c r="D277" s="42" t="s">
        <v>464</v>
      </c>
      <c r="E277" s="42" t="s">
        <v>480</v>
      </c>
      <c r="F277" s="42" t="s">
        <v>481</v>
      </c>
      <c r="G277" s="43" t="s">
        <v>39</v>
      </c>
      <c r="H277" s="49">
        <v>155</v>
      </c>
      <c r="I277" s="45"/>
      <c r="J277" s="43">
        <v>16</v>
      </c>
      <c r="K277" s="43">
        <v>16</v>
      </c>
      <c r="L277" s="106"/>
      <c r="M277" s="46" t="s">
        <v>63</v>
      </c>
      <c r="N277" s="47">
        <f t="shared" si="40"/>
        <v>0</v>
      </c>
      <c r="O277" s="48">
        <f t="shared" si="51"/>
        <v>0</v>
      </c>
      <c r="P277" s="50"/>
      <c r="T277" s="9"/>
      <c r="U277" s="9"/>
      <c r="V277" s="9"/>
    </row>
    <row r="278" spans="1:22" s="119" customFormat="1" hidden="1">
      <c r="A278" s="116">
        <v>0</v>
      </c>
      <c r="B278" s="116">
        <v>0</v>
      </c>
      <c r="C278" s="107" t="s">
        <v>482</v>
      </c>
      <c r="D278" s="108" t="s">
        <v>483</v>
      </c>
      <c r="E278" s="108" t="s">
        <v>480</v>
      </c>
      <c r="F278" s="108" t="s">
        <v>481</v>
      </c>
      <c r="G278" s="109" t="s">
        <v>39</v>
      </c>
      <c r="H278" s="111">
        <v>155</v>
      </c>
      <c r="I278" s="111"/>
      <c r="J278" s="109">
        <v>48</v>
      </c>
      <c r="K278" s="109">
        <v>24</v>
      </c>
      <c r="L278" s="106"/>
      <c r="M278" s="117" t="s">
        <v>63</v>
      </c>
      <c r="N278" s="47">
        <f t="shared" si="40"/>
        <v>0</v>
      </c>
      <c r="O278" s="48">
        <f t="shared" si="51"/>
        <v>0</v>
      </c>
      <c r="P278" s="118"/>
      <c r="T278" s="120"/>
      <c r="U278" s="120"/>
      <c r="V278" s="120"/>
    </row>
    <row r="279" spans="1:22" s="119" customFormat="1" hidden="1">
      <c r="A279" s="116">
        <v>0</v>
      </c>
      <c r="B279" s="116">
        <v>0</v>
      </c>
      <c r="C279" s="107" t="s">
        <v>484</v>
      </c>
      <c r="D279" s="108" t="s">
        <v>483</v>
      </c>
      <c r="E279" s="108" t="s">
        <v>480</v>
      </c>
      <c r="F279" s="108" t="s">
        <v>485</v>
      </c>
      <c r="G279" s="109" t="s">
        <v>39</v>
      </c>
      <c r="H279" s="111">
        <v>155</v>
      </c>
      <c r="I279" s="111"/>
      <c r="J279" s="109">
        <v>48</v>
      </c>
      <c r="K279" s="109">
        <v>24</v>
      </c>
      <c r="L279" s="106"/>
      <c r="M279" s="117" t="s">
        <v>63</v>
      </c>
      <c r="N279" s="47">
        <f t="shared" si="40"/>
        <v>0</v>
      </c>
      <c r="O279" s="48">
        <f t="shared" si="51"/>
        <v>0</v>
      </c>
      <c r="P279" s="118"/>
      <c r="T279" s="120"/>
      <c r="U279" s="120"/>
      <c r="V279" s="120"/>
    </row>
    <row r="280" spans="1:22" ht="21.9" customHeight="1">
      <c r="A280" s="31" t="s">
        <v>33</v>
      </c>
      <c r="B280" s="31" t="s">
        <v>33</v>
      </c>
      <c r="C280" s="34" t="s">
        <v>33</v>
      </c>
      <c r="D280" s="35" t="s">
        <v>486</v>
      </c>
      <c r="E280" s="36"/>
      <c r="F280" s="36"/>
      <c r="G280" s="37"/>
      <c r="H280" s="38"/>
      <c r="I280" s="38"/>
      <c r="J280" s="36"/>
      <c r="K280" s="36"/>
      <c r="L280" s="106"/>
      <c r="M280" s="36"/>
      <c r="N280" s="36"/>
      <c r="O280" s="36"/>
      <c r="P280" s="39"/>
      <c r="Q280" s="8"/>
    </row>
    <row r="281" spans="1:22" s="8" customFormat="1">
      <c r="A281" s="40">
        <v>0</v>
      </c>
      <c r="B281" s="40" t="s">
        <v>850</v>
      </c>
      <c r="C281" s="41" t="s">
        <v>844</v>
      </c>
      <c r="D281" s="42" t="s">
        <v>845</v>
      </c>
      <c r="E281" s="42" t="s">
        <v>846</v>
      </c>
      <c r="F281" s="42" t="s">
        <v>847</v>
      </c>
      <c r="G281" s="43" t="s">
        <v>39</v>
      </c>
      <c r="H281" s="49">
        <v>161</v>
      </c>
      <c r="I281" s="45"/>
      <c r="J281" s="43">
        <v>48</v>
      </c>
      <c r="K281" s="43">
        <v>24</v>
      </c>
      <c r="L281" s="106"/>
      <c r="M281" s="128" t="s">
        <v>851</v>
      </c>
      <c r="N281" s="47">
        <f t="shared" ref="N281:N284" si="52">L281/K281</f>
        <v>0</v>
      </c>
      <c r="O281" s="48">
        <f>IF(L281&gt;=J281,H281*L281,H281*L281*1.05)</f>
        <v>0</v>
      </c>
      <c r="P281" s="50"/>
      <c r="T281" s="9"/>
      <c r="U281" s="9"/>
      <c r="V281" s="9"/>
    </row>
    <row r="282" spans="1:22" s="8" customFormat="1">
      <c r="A282" s="40">
        <v>40</v>
      </c>
      <c r="B282" s="40">
        <v>0</v>
      </c>
      <c r="C282" s="41" t="s">
        <v>487</v>
      </c>
      <c r="D282" s="42" t="s">
        <v>488</v>
      </c>
      <c r="E282" s="42" t="s">
        <v>489</v>
      </c>
      <c r="F282" s="42"/>
      <c r="G282" s="43" t="s">
        <v>39</v>
      </c>
      <c r="H282" s="44">
        <v>199</v>
      </c>
      <c r="I282" s="45">
        <v>151</v>
      </c>
      <c r="J282" s="43">
        <v>40</v>
      </c>
      <c r="K282" s="43">
        <v>40</v>
      </c>
      <c r="L282" s="106"/>
      <c r="M282" s="46" t="s">
        <v>63</v>
      </c>
      <c r="N282" s="47">
        <f t="shared" si="52"/>
        <v>0</v>
      </c>
      <c r="O282" s="48">
        <f t="shared" ref="O282:O284" si="53">IF(L282&gt;=J282,I282*L282,I282*L282*1.05)</f>
        <v>0</v>
      </c>
      <c r="P282" s="50"/>
      <c r="T282" s="9"/>
      <c r="U282" s="9"/>
      <c r="V282" s="9"/>
    </row>
    <row r="283" spans="1:22" s="119" customFormat="1" hidden="1">
      <c r="A283" s="116">
        <v>0</v>
      </c>
      <c r="B283" s="116">
        <v>0</v>
      </c>
      <c r="C283" s="107" t="s">
        <v>490</v>
      </c>
      <c r="D283" s="108" t="s">
        <v>491</v>
      </c>
      <c r="E283" s="108" t="s">
        <v>492</v>
      </c>
      <c r="F283" s="108" t="s">
        <v>493</v>
      </c>
      <c r="G283" s="109" t="s">
        <v>175</v>
      </c>
      <c r="H283" s="110">
        <v>297</v>
      </c>
      <c r="I283" s="111">
        <v>255</v>
      </c>
      <c r="J283" s="109">
        <v>16</v>
      </c>
      <c r="K283" s="109">
        <v>16</v>
      </c>
      <c r="L283" s="106"/>
      <c r="M283" s="113" t="s">
        <v>40</v>
      </c>
      <c r="N283" s="47">
        <f t="shared" si="52"/>
        <v>0</v>
      </c>
      <c r="O283" s="48">
        <f t="shared" si="53"/>
        <v>0</v>
      </c>
      <c r="P283" s="118"/>
      <c r="T283" s="120"/>
      <c r="U283" s="120"/>
      <c r="V283" s="120"/>
    </row>
    <row r="284" spans="1:22" s="8" customFormat="1">
      <c r="A284" s="40">
        <v>100</v>
      </c>
      <c r="B284" s="40">
        <v>0</v>
      </c>
      <c r="C284" s="41" t="s">
        <v>494</v>
      </c>
      <c r="D284" s="42" t="s">
        <v>495</v>
      </c>
      <c r="E284" s="42" t="s">
        <v>496</v>
      </c>
      <c r="F284" s="42"/>
      <c r="G284" s="43" t="s">
        <v>39</v>
      </c>
      <c r="H284" s="44">
        <v>107</v>
      </c>
      <c r="I284" s="45">
        <v>91</v>
      </c>
      <c r="J284" s="43">
        <v>48</v>
      </c>
      <c r="K284" s="43">
        <v>24</v>
      </c>
      <c r="L284" s="106"/>
      <c r="M284" s="46" t="s">
        <v>63</v>
      </c>
      <c r="N284" s="47">
        <f t="shared" si="52"/>
        <v>0</v>
      </c>
      <c r="O284" s="48">
        <f t="shared" si="53"/>
        <v>0</v>
      </c>
      <c r="P284" s="50"/>
      <c r="T284" s="9"/>
      <c r="U284" s="9"/>
      <c r="V284" s="9"/>
    </row>
    <row r="285" spans="1:22" ht="21.9" customHeight="1">
      <c r="A285" s="31" t="s">
        <v>33</v>
      </c>
      <c r="B285" s="31" t="s">
        <v>33</v>
      </c>
      <c r="C285" s="34" t="s">
        <v>33</v>
      </c>
      <c r="D285" s="35" t="s">
        <v>497</v>
      </c>
      <c r="E285" s="36"/>
      <c r="F285" s="36"/>
      <c r="G285" s="37"/>
      <c r="H285" s="38"/>
      <c r="I285" s="38"/>
      <c r="J285" s="36"/>
      <c r="K285" s="36"/>
      <c r="L285" s="106"/>
      <c r="M285" s="36"/>
      <c r="N285" s="36"/>
      <c r="O285" s="36"/>
      <c r="P285" s="39"/>
      <c r="Q285" s="8"/>
    </row>
    <row r="286" spans="1:22" s="124" customFormat="1">
      <c r="A286" s="40">
        <v>0</v>
      </c>
      <c r="B286" s="40" t="s">
        <v>850</v>
      </c>
      <c r="C286" s="41" t="s">
        <v>498</v>
      </c>
      <c r="D286" s="42" t="s">
        <v>499</v>
      </c>
      <c r="E286" s="42" t="s">
        <v>500</v>
      </c>
      <c r="F286" s="42" t="s">
        <v>501</v>
      </c>
      <c r="G286" s="43" t="s">
        <v>39</v>
      </c>
      <c r="H286" s="49">
        <v>199</v>
      </c>
      <c r="I286" s="49"/>
      <c r="J286" s="43">
        <v>48</v>
      </c>
      <c r="K286" s="43">
        <v>24</v>
      </c>
      <c r="L286" s="106"/>
      <c r="M286" s="128" t="s">
        <v>851</v>
      </c>
      <c r="N286" s="47">
        <f t="shared" ref="N286:N310" si="54">L286/K286</f>
        <v>0</v>
      </c>
      <c r="O286" s="48">
        <f t="shared" ref="O286:O306" si="55">IF(L286&gt;=J286,H286*L286,H286*L286*1.05)</f>
        <v>0</v>
      </c>
      <c r="P286" s="123"/>
      <c r="T286" s="125"/>
      <c r="U286" s="125"/>
      <c r="V286" s="125"/>
    </row>
    <row r="287" spans="1:22" s="8" customFormat="1">
      <c r="A287" s="40">
        <v>0</v>
      </c>
      <c r="B287" s="40">
        <v>3</v>
      </c>
      <c r="C287" s="41" t="s">
        <v>502</v>
      </c>
      <c r="D287" s="42" t="s">
        <v>503</v>
      </c>
      <c r="E287" s="42" t="s">
        <v>504</v>
      </c>
      <c r="F287" s="42" t="s">
        <v>505</v>
      </c>
      <c r="G287" s="43" t="s">
        <v>39</v>
      </c>
      <c r="H287" s="49">
        <v>199</v>
      </c>
      <c r="I287" s="45"/>
      <c r="J287" s="43">
        <v>3</v>
      </c>
      <c r="K287" s="43">
        <v>3</v>
      </c>
      <c r="L287" s="106"/>
      <c r="M287" s="128" t="s">
        <v>851</v>
      </c>
      <c r="N287" s="47">
        <f t="shared" si="54"/>
        <v>0</v>
      </c>
      <c r="O287" s="48">
        <f t="shared" si="55"/>
        <v>0</v>
      </c>
      <c r="P287" s="50"/>
      <c r="T287" s="9"/>
      <c r="U287" s="9"/>
      <c r="V287" s="9"/>
    </row>
    <row r="288" spans="1:22" s="124" customFormat="1">
      <c r="A288" s="40">
        <v>0</v>
      </c>
      <c r="B288" s="40" t="s">
        <v>850</v>
      </c>
      <c r="C288" s="41" t="s">
        <v>506</v>
      </c>
      <c r="D288" s="42" t="s">
        <v>503</v>
      </c>
      <c r="E288" s="42" t="s">
        <v>504</v>
      </c>
      <c r="F288" s="42" t="s">
        <v>507</v>
      </c>
      <c r="G288" s="43" t="s">
        <v>39</v>
      </c>
      <c r="H288" s="49">
        <v>199</v>
      </c>
      <c r="I288" s="49"/>
      <c r="J288" s="43">
        <v>48</v>
      </c>
      <c r="K288" s="43">
        <v>24</v>
      </c>
      <c r="L288" s="106"/>
      <c r="M288" s="128" t="s">
        <v>851</v>
      </c>
      <c r="N288" s="47">
        <f t="shared" si="54"/>
        <v>0</v>
      </c>
      <c r="O288" s="48">
        <f t="shared" si="55"/>
        <v>0</v>
      </c>
      <c r="P288" s="123"/>
      <c r="T288" s="125"/>
      <c r="U288" s="125"/>
      <c r="V288" s="125"/>
    </row>
    <row r="289" spans="1:22" s="124" customFormat="1">
      <c r="A289" s="40">
        <v>0</v>
      </c>
      <c r="B289" s="40" t="s">
        <v>850</v>
      </c>
      <c r="C289" s="41" t="s">
        <v>508</v>
      </c>
      <c r="D289" s="42" t="s">
        <v>503</v>
      </c>
      <c r="E289" s="42" t="s">
        <v>504</v>
      </c>
      <c r="F289" s="42" t="s">
        <v>509</v>
      </c>
      <c r="G289" s="43" t="s">
        <v>39</v>
      </c>
      <c r="H289" s="49">
        <v>199</v>
      </c>
      <c r="I289" s="49"/>
      <c r="J289" s="43">
        <v>48</v>
      </c>
      <c r="K289" s="43">
        <v>24</v>
      </c>
      <c r="L289" s="106"/>
      <c r="M289" s="128" t="s">
        <v>851</v>
      </c>
      <c r="N289" s="47">
        <f t="shared" si="54"/>
        <v>0</v>
      </c>
      <c r="O289" s="48">
        <f t="shared" si="55"/>
        <v>0</v>
      </c>
      <c r="P289" s="123"/>
      <c r="T289" s="125"/>
      <c r="U289" s="125"/>
      <c r="V289" s="125"/>
    </row>
    <row r="290" spans="1:22" s="124" customFormat="1">
      <c r="A290" s="40">
        <v>0</v>
      </c>
      <c r="B290" s="40" t="s">
        <v>850</v>
      </c>
      <c r="C290" s="41" t="s">
        <v>510</v>
      </c>
      <c r="D290" s="42" t="s">
        <v>503</v>
      </c>
      <c r="E290" s="42" t="s">
        <v>504</v>
      </c>
      <c r="F290" s="42" t="s">
        <v>511</v>
      </c>
      <c r="G290" s="43" t="s">
        <v>39</v>
      </c>
      <c r="H290" s="49">
        <v>199</v>
      </c>
      <c r="I290" s="49"/>
      <c r="J290" s="43">
        <v>48</v>
      </c>
      <c r="K290" s="43">
        <v>24</v>
      </c>
      <c r="L290" s="106"/>
      <c r="M290" s="128" t="s">
        <v>851</v>
      </c>
      <c r="N290" s="47">
        <f t="shared" si="54"/>
        <v>0</v>
      </c>
      <c r="O290" s="48">
        <f t="shared" si="55"/>
        <v>0</v>
      </c>
      <c r="P290" s="123"/>
      <c r="T290" s="125"/>
      <c r="U290" s="125"/>
      <c r="V290" s="125"/>
    </row>
    <row r="291" spans="1:22" s="124" customFormat="1">
      <c r="A291" s="40">
        <v>0</v>
      </c>
      <c r="B291" s="40" t="s">
        <v>850</v>
      </c>
      <c r="C291" s="41" t="s">
        <v>512</v>
      </c>
      <c r="D291" s="42" t="s">
        <v>503</v>
      </c>
      <c r="E291" s="42" t="s">
        <v>504</v>
      </c>
      <c r="F291" s="42" t="s">
        <v>513</v>
      </c>
      <c r="G291" s="43" t="s">
        <v>39</v>
      </c>
      <c r="H291" s="49">
        <v>199</v>
      </c>
      <c r="I291" s="49"/>
      <c r="J291" s="43">
        <v>48</v>
      </c>
      <c r="K291" s="43">
        <v>24</v>
      </c>
      <c r="L291" s="106"/>
      <c r="M291" s="128" t="s">
        <v>851</v>
      </c>
      <c r="N291" s="47">
        <f t="shared" si="54"/>
        <v>0</v>
      </c>
      <c r="O291" s="48">
        <f t="shared" si="55"/>
        <v>0</v>
      </c>
      <c r="P291" s="123"/>
      <c r="T291" s="125"/>
      <c r="U291" s="125"/>
      <c r="V291" s="125"/>
    </row>
    <row r="292" spans="1:22" s="119" customFormat="1" hidden="1">
      <c r="A292" s="116">
        <v>0</v>
      </c>
      <c r="B292" s="116">
        <v>0</v>
      </c>
      <c r="C292" s="107" t="s">
        <v>773</v>
      </c>
      <c r="D292" s="108" t="s">
        <v>515</v>
      </c>
      <c r="E292" s="108" t="s">
        <v>516</v>
      </c>
      <c r="F292" s="108" t="s">
        <v>776</v>
      </c>
      <c r="G292" s="109" t="s">
        <v>39</v>
      </c>
      <c r="H292" s="111">
        <v>221</v>
      </c>
      <c r="I292" s="111"/>
      <c r="J292" s="109">
        <v>48</v>
      </c>
      <c r="K292" s="109">
        <v>24</v>
      </c>
      <c r="L292" s="106"/>
      <c r="M292" s="113" t="s">
        <v>63</v>
      </c>
      <c r="N292" s="47">
        <f t="shared" si="54"/>
        <v>0</v>
      </c>
      <c r="O292" s="48">
        <f t="shared" si="55"/>
        <v>0</v>
      </c>
      <c r="P292" s="118"/>
      <c r="T292" s="120"/>
      <c r="U292" s="120"/>
      <c r="V292" s="120"/>
    </row>
    <row r="293" spans="1:22" s="124" customFormat="1">
      <c r="A293" s="122">
        <v>0</v>
      </c>
      <c r="B293" s="122">
        <v>96</v>
      </c>
      <c r="C293" s="41" t="s">
        <v>774</v>
      </c>
      <c r="D293" s="42" t="s">
        <v>515</v>
      </c>
      <c r="E293" s="42" t="s">
        <v>516</v>
      </c>
      <c r="F293" s="42" t="s">
        <v>777</v>
      </c>
      <c r="G293" s="43" t="s">
        <v>39</v>
      </c>
      <c r="H293" s="49">
        <v>181</v>
      </c>
      <c r="I293" s="49"/>
      <c r="J293" s="43">
        <v>48</v>
      </c>
      <c r="K293" s="43">
        <v>24</v>
      </c>
      <c r="L293" s="106"/>
      <c r="M293" s="128" t="s">
        <v>851</v>
      </c>
      <c r="N293" s="47">
        <f t="shared" si="54"/>
        <v>0</v>
      </c>
      <c r="O293" s="48">
        <f t="shared" si="55"/>
        <v>0</v>
      </c>
      <c r="P293" s="123"/>
      <c r="T293" s="125"/>
      <c r="U293" s="125"/>
      <c r="V293" s="125"/>
    </row>
    <row r="294" spans="1:22" s="119" customFormat="1" hidden="1">
      <c r="A294" s="116">
        <v>0</v>
      </c>
      <c r="B294" s="116">
        <v>0</v>
      </c>
      <c r="C294" s="107" t="s">
        <v>775</v>
      </c>
      <c r="D294" s="108" t="s">
        <v>515</v>
      </c>
      <c r="E294" s="108" t="s">
        <v>516</v>
      </c>
      <c r="F294" s="108" t="s">
        <v>517</v>
      </c>
      <c r="G294" s="109" t="s">
        <v>39</v>
      </c>
      <c r="H294" s="111">
        <v>221</v>
      </c>
      <c r="I294" s="111"/>
      <c r="J294" s="109">
        <v>48</v>
      </c>
      <c r="K294" s="109">
        <v>24</v>
      </c>
      <c r="L294" s="106"/>
      <c r="M294" s="113" t="s">
        <v>63</v>
      </c>
      <c r="N294" s="47">
        <f t="shared" si="54"/>
        <v>0</v>
      </c>
      <c r="O294" s="48">
        <f t="shared" si="55"/>
        <v>0</v>
      </c>
      <c r="P294" s="118"/>
      <c r="T294" s="120"/>
      <c r="U294" s="120"/>
      <c r="V294" s="120"/>
    </row>
    <row r="295" spans="1:22" s="124" customFormat="1">
      <c r="A295" s="40">
        <v>0</v>
      </c>
      <c r="B295" s="40" t="s">
        <v>850</v>
      </c>
      <c r="C295" s="41" t="s">
        <v>514</v>
      </c>
      <c r="D295" s="42" t="s">
        <v>515</v>
      </c>
      <c r="E295" s="42" t="s">
        <v>516</v>
      </c>
      <c r="F295" s="42" t="s">
        <v>517</v>
      </c>
      <c r="G295" s="43" t="s">
        <v>39</v>
      </c>
      <c r="H295" s="49">
        <v>173</v>
      </c>
      <c r="I295" s="49"/>
      <c r="J295" s="43">
        <v>48</v>
      </c>
      <c r="K295" s="43">
        <v>24</v>
      </c>
      <c r="L295" s="106"/>
      <c r="M295" s="128" t="s">
        <v>851</v>
      </c>
      <c r="N295" s="47">
        <f t="shared" si="54"/>
        <v>0</v>
      </c>
      <c r="O295" s="48">
        <f t="shared" si="55"/>
        <v>0</v>
      </c>
      <c r="P295" s="123"/>
      <c r="T295" s="125"/>
      <c r="U295" s="125"/>
      <c r="V295" s="125"/>
    </row>
    <row r="296" spans="1:22" s="124" customFormat="1">
      <c r="A296" s="40">
        <v>0</v>
      </c>
      <c r="B296" s="40">
        <v>29</v>
      </c>
      <c r="C296" s="41" t="s">
        <v>778</v>
      </c>
      <c r="D296" s="42" t="s">
        <v>515</v>
      </c>
      <c r="E296" s="42" t="s">
        <v>516</v>
      </c>
      <c r="F296" s="42" t="s">
        <v>780</v>
      </c>
      <c r="G296" s="43" t="s">
        <v>39</v>
      </c>
      <c r="H296" s="49">
        <v>221</v>
      </c>
      <c r="I296" s="49"/>
      <c r="J296" s="43">
        <v>29</v>
      </c>
      <c r="K296" s="43">
        <v>29</v>
      </c>
      <c r="L296" s="106"/>
      <c r="M296" s="128" t="s">
        <v>851</v>
      </c>
      <c r="N296" s="47">
        <f t="shared" si="54"/>
        <v>0</v>
      </c>
      <c r="O296" s="48">
        <f t="shared" si="55"/>
        <v>0</v>
      </c>
      <c r="P296" s="123"/>
      <c r="T296" s="125"/>
      <c r="U296" s="125"/>
      <c r="V296" s="125"/>
    </row>
    <row r="297" spans="1:22" s="124" customFormat="1">
      <c r="A297" s="40">
        <v>0</v>
      </c>
      <c r="B297" s="40">
        <v>96</v>
      </c>
      <c r="C297" s="41" t="s">
        <v>779</v>
      </c>
      <c r="D297" s="42" t="s">
        <v>515</v>
      </c>
      <c r="E297" s="42" t="s">
        <v>516</v>
      </c>
      <c r="F297" s="42" t="s">
        <v>519</v>
      </c>
      <c r="G297" s="43" t="s">
        <v>39</v>
      </c>
      <c r="H297" s="49">
        <v>221</v>
      </c>
      <c r="I297" s="49"/>
      <c r="J297" s="43">
        <v>48</v>
      </c>
      <c r="K297" s="43">
        <v>24</v>
      </c>
      <c r="L297" s="106"/>
      <c r="M297" s="128" t="s">
        <v>851</v>
      </c>
      <c r="N297" s="47">
        <f t="shared" si="54"/>
        <v>0</v>
      </c>
      <c r="O297" s="48">
        <f t="shared" si="55"/>
        <v>0</v>
      </c>
      <c r="P297" s="123"/>
      <c r="T297" s="125"/>
      <c r="U297" s="125"/>
      <c r="V297" s="125"/>
    </row>
    <row r="298" spans="1:22" s="124" customFormat="1">
      <c r="A298" s="40">
        <v>0</v>
      </c>
      <c r="B298" s="40">
        <v>69</v>
      </c>
      <c r="C298" s="41" t="s">
        <v>518</v>
      </c>
      <c r="D298" s="42" t="s">
        <v>515</v>
      </c>
      <c r="E298" s="42" t="s">
        <v>516</v>
      </c>
      <c r="F298" s="42" t="s">
        <v>519</v>
      </c>
      <c r="G298" s="43" t="s">
        <v>39</v>
      </c>
      <c r="H298" s="49">
        <v>173</v>
      </c>
      <c r="I298" s="49"/>
      <c r="J298" s="43">
        <v>48</v>
      </c>
      <c r="K298" s="43">
        <v>24</v>
      </c>
      <c r="L298" s="106"/>
      <c r="M298" s="128" t="s">
        <v>851</v>
      </c>
      <c r="N298" s="47">
        <f t="shared" si="54"/>
        <v>0</v>
      </c>
      <c r="O298" s="48">
        <f t="shared" si="55"/>
        <v>0</v>
      </c>
      <c r="P298" s="123"/>
      <c r="T298" s="125"/>
      <c r="U298" s="125"/>
      <c r="V298" s="125"/>
    </row>
    <row r="299" spans="1:22" s="124" customFormat="1">
      <c r="A299" s="40">
        <v>0</v>
      </c>
      <c r="B299" s="40">
        <v>72</v>
      </c>
      <c r="C299" s="41" t="s">
        <v>782</v>
      </c>
      <c r="D299" s="42" t="s">
        <v>515</v>
      </c>
      <c r="E299" s="42" t="s">
        <v>516</v>
      </c>
      <c r="F299" s="42" t="s">
        <v>781</v>
      </c>
      <c r="G299" s="43" t="s">
        <v>39</v>
      </c>
      <c r="H299" s="49">
        <v>221</v>
      </c>
      <c r="I299" s="49"/>
      <c r="J299" s="43">
        <v>48</v>
      </c>
      <c r="K299" s="43">
        <v>24</v>
      </c>
      <c r="L299" s="106"/>
      <c r="M299" s="128" t="s">
        <v>851</v>
      </c>
      <c r="N299" s="47">
        <f t="shared" si="54"/>
        <v>0</v>
      </c>
      <c r="O299" s="48">
        <f t="shared" si="55"/>
        <v>0</v>
      </c>
      <c r="P299" s="123"/>
      <c r="T299" s="125"/>
      <c r="U299" s="125"/>
      <c r="V299" s="125"/>
    </row>
    <row r="300" spans="1:22" s="124" customFormat="1">
      <c r="A300" s="40">
        <v>0</v>
      </c>
      <c r="B300" s="40">
        <v>40</v>
      </c>
      <c r="C300" s="41" t="s">
        <v>520</v>
      </c>
      <c r="D300" s="42" t="s">
        <v>515</v>
      </c>
      <c r="E300" s="42" t="s">
        <v>516</v>
      </c>
      <c r="F300" s="42" t="s">
        <v>521</v>
      </c>
      <c r="G300" s="43" t="s">
        <v>39</v>
      </c>
      <c r="H300" s="49">
        <v>173</v>
      </c>
      <c r="I300" s="49"/>
      <c r="J300" s="43">
        <v>40</v>
      </c>
      <c r="K300" s="43">
        <v>24</v>
      </c>
      <c r="L300" s="106"/>
      <c r="M300" s="128" t="s">
        <v>851</v>
      </c>
      <c r="N300" s="47">
        <f t="shared" si="54"/>
        <v>0</v>
      </c>
      <c r="O300" s="48">
        <f t="shared" si="55"/>
        <v>0</v>
      </c>
      <c r="P300" s="123"/>
      <c r="T300" s="125"/>
      <c r="U300" s="125"/>
      <c r="V300" s="125"/>
    </row>
    <row r="301" spans="1:22" s="124" customFormat="1">
      <c r="A301" s="40">
        <v>0</v>
      </c>
      <c r="B301" s="40" t="s">
        <v>850</v>
      </c>
      <c r="C301" s="41" t="s">
        <v>522</v>
      </c>
      <c r="D301" s="42" t="s">
        <v>515</v>
      </c>
      <c r="E301" s="42" t="s">
        <v>516</v>
      </c>
      <c r="F301" s="42" t="s">
        <v>523</v>
      </c>
      <c r="G301" s="43" t="s">
        <v>39</v>
      </c>
      <c r="H301" s="49">
        <v>173</v>
      </c>
      <c r="I301" s="49"/>
      <c r="J301" s="43">
        <v>48</v>
      </c>
      <c r="K301" s="43">
        <v>24</v>
      </c>
      <c r="L301" s="106"/>
      <c r="M301" s="128" t="s">
        <v>851</v>
      </c>
      <c r="N301" s="47">
        <f t="shared" si="54"/>
        <v>0</v>
      </c>
      <c r="O301" s="48">
        <f t="shared" si="55"/>
        <v>0</v>
      </c>
      <c r="P301" s="123"/>
      <c r="T301" s="125"/>
      <c r="U301" s="125"/>
      <c r="V301" s="125"/>
    </row>
    <row r="302" spans="1:22" s="124" customFormat="1">
      <c r="A302" s="40">
        <v>0</v>
      </c>
      <c r="B302" s="40" t="s">
        <v>850</v>
      </c>
      <c r="C302" s="41" t="s">
        <v>783</v>
      </c>
      <c r="D302" s="42" t="s">
        <v>515</v>
      </c>
      <c r="E302" s="42" t="s">
        <v>516</v>
      </c>
      <c r="F302" s="42" t="s">
        <v>786</v>
      </c>
      <c r="G302" s="43" t="s">
        <v>118</v>
      </c>
      <c r="H302" s="49">
        <v>181</v>
      </c>
      <c r="I302" s="49"/>
      <c r="J302" s="43">
        <v>60</v>
      </c>
      <c r="K302" s="43">
        <v>30</v>
      </c>
      <c r="L302" s="106"/>
      <c r="M302" s="128" t="s">
        <v>851</v>
      </c>
      <c r="N302" s="47">
        <f t="shared" si="54"/>
        <v>0</v>
      </c>
      <c r="O302" s="48">
        <f t="shared" si="55"/>
        <v>0</v>
      </c>
      <c r="P302" s="123"/>
      <c r="T302" s="125"/>
      <c r="U302" s="125"/>
      <c r="V302" s="125"/>
    </row>
    <row r="303" spans="1:22" s="124" customFormat="1">
      <c r="A303" s="40">
        <v>24</v>
      </c>
      <c r="B303" s="40" t="s">
        <v>850</v>
      </c>
      <c r="C303" s="41" t="s">
        <v>524</v>
      </c>
      <c r="D303" s="42" t="s">
        <v>515</v>
      </c>
      <c r="E303" s="42" t="s">
        <v>516</v>
      </c>
      <c r="F303" s="42" t="s">
        <v>525</v>
      </c>
      <c r="G303" s="43" t="s">
        <v>39</v>
      </c>
      <c r="H303" s="49">
        <v>173</v>
      </c>
      <c r="I303" s="49"/>
      <c r="J303" s="43">
        <v>48</v>
      </c>
      <c r="K303" s="43">
        <v>24</v>
      </c>
      <c r="L303" s="106"/>
      <c r="M303" s="46" t="s">
        <v>63</v>
      </c>
      <c r="N303" s="47">
        <f t="shared" si="54"/>
        <v>0</v>
      </c>
      <c r="O303" s="48">
        <f t="shared" si="55"/>
        <v>0</v>
      </c>
      <c r="P303" s="123"/>
      <c r="T303" s="125"/>
      <c r="U303" s="125"/>
      <c r="V303" s="125"/>
    </row>
    <row r="304" spans="1:22" s="119" customFormat="1" hidden="1">
      <c r="A304" s="116">
        <v>0</v>
      </c>
      <c r="B304" s="116">
        <v>0</v>
      </c>
      <c r="C304" s="107" t="s">
        <v>526</v>
      </c>
      <c r="D304" s="108" t="s">
        <v>515</v>
      </c>
      <c r="E304" s="108" t="s">
        <v>516</v>
      </c>
      <c r="F304" s="108" t="s">
        <v>527</v>
      </c>
      <c r="G304" s="109" t="s">
        <v>39</v>
      </c>
      <c r="H304" s="111">
        <v>173</v>
      </c>
      <c r="I304" s="111"/>
      <c r="J304" s="109">
        <v>48</v>
      </c>
      <c r="K304" s="109">
        <v>24</v>
      </c>
      <c r="L304" s="106"/>
      <c r="M304" s="117" t="s">
        <v>45</v>
      </c>
      <c r="N304" s="47">
        <f t="shared" si="54"/>
        <v>0</v>
      </c>
      <c r="O304" s="48">
        <f t="shared" si="55"/>
        <v>0</v>
      </c>
      <c r="P304" s="118"/>
      <c r="T304" s="120"/>
      <c r="U304" s="120"/>
      <c r="V304" s="120"/>
    </row>
    <row r="305" spans="1:22" s="124" customFormat="1">
      <c r="A305" s="40">
        <v>0</v>
      </c>
      <c r="B305" s="40">
        <v>3</v>
      </c>
      <c r="C305" s="41" t="s">
        <v>784</v>
      </c>
      <c r="D305" s="42" t="s">
        <v>515</v>
      </c>
      <c r="E305" s="42" t="s">
        <v>516</v>
      </c>
      <c r="F305" s="42" t="s">
        <v>787</v>
      </c>
      <c r="G305" s="43" t="s">
        <v>39</v>
      </c>
      <c r="H305" s="49">
        <v>221</v>
      </c>
      <c r="I305" s="49"/>
      <c r="J305" s="43">
        <v>3</v>
      </c>
      <c r="K305" s="43">
        <v>3</v>
      </c>
      <c r="L305" s="106"/>
      <c r="M305" s="128" t="s">
        <v>851</v>
      </c>
      <c r="N305" s="47">
        <f t="shared" si="54"/>
        <v>0</v>
      </c>
      <c r="O305" s="48">
        <f t="shared" si="55"/>
        <v>0</v>
      </c>
      <c r="P305" s="123"/>
      <c r="T305" s="125"/>
      <c r="U305" s="125"/>
      <c r="V305" s="125"/>
    </row>
    <row r="306" spans="1:22" s="124" customFormat="1">
      <c r="A306" s="40">
        <v>0</v>
      </c>
      <c r="B306" s="40">
        <v>78</v>
      </c>
      <c r="C306" s="41" t="s">
        <v>785</v>
      </c>
      <c r="D306" s="42" t="s">
        <v>515</v>
      </c>
      <c r="E306" s="42" t="s">
        <v>516</v>
      </c>
      <c r="F306" s="42" t="s">
        <v>788</v>
      </c>
      <c r="G306" s="43" t="s">
        <v>39</v>
      </c>
      <c r="H306" s="49">
        <v>291</v>
      </c>
      <c r="I306" s="49"/>
      <c r="J306" s="43">
        <v>48</v>
      </c>
      <c r="K306" s="43">
        <v>24</v>
      </c>
      <c r="L306" s="106"/>
      <c r="M306" s="128" t="s">
        <v>851</v>
      </c>
      <c r="N306" s="47">
        <f t="shared" si="54"/>
        <v>0</v>
      </c>
      <c r="O306" s="48">
        <f t="shared" si="55"/>
        <v>0</v>
      </c>
      <c r="P306" s="123"/>
      <c r="T306" s="125"/>
      <c r="U306" s="125"/>
      <c r="V306" s="125"/>
    </row>
    <row r="307" spans="1:22" s="124" customFormat="1">
      <c r="A307" s="40">
        <v>0</v>
      </c>
      <c r="B307" s="40" t="s">
        <v>850</v>
      </c>
      <c r="C307" s="41" t="s">
        <v>528</v>
      </c>
      <c r="D307" s="42" t="s">
        <v>529</v>
      </c>
      <c r="E307" s="42" t="s">
        <v>530</v>
      </c>
      <c r="F307" s="42" t="s">
        <v>531</v>
      </c>
      <c r="G307" s="43" t="s">
        <v>39</v>
      </c>
      <c r="H307" s="44">
        <v>173</v>
      </c>
      <c r="I307" s="45">
        <v>159</v>
      </c>
      <c r="J307" s="43">
        <v>48</v>
      </c>
      <c r="K307" s="43">
        <v>24</v>
      </c>
      <c r="L307" s="106"/>
      <c r="M307" s="128" t="s">
        <v>851</v>
      </c>
      <c r="N307" s="47">
        <f t="shared" si="54"/>
        <v>0</v>
      </c>
      <c r="O307" s="48">
        <f t="shared" ref="O307:O310" si="56">IF(L307&gt;=J307,I307*L307,I307*L307*1.05)</f>
        <v>0</v>
      </c>
      <c r="P307" s="123"/>
      <c r="T307" s="125"/>
      <c r="U307" s="125"/>
      <c r="V307" s="125"/>
    </row>
    <row r="308" spans="1:22" s="124" customFormat="1">
      <c r="A308" s="40">
        <v>0</v>
      </c>
      <c r="B308" s="40" t="s">
        <v>850</v>
      </c>
      <c r="C308" s="41" t="s">
        <v>532</v>
      </c>
      <c r="D308" s="42" t="s">
        <v>529</v>
      </c>
      <c r="E308" s="42" t="s">
        <v>530</v>
      </c>
      <c r="F308" s="42" t="s">
        <v>533</v>
      </c>
      <c r="G308" s="43" t="s">
        <v>39</v>
      </c>
      <c r="H308" s="44">
        <v>173</v>
      </c>
      <c r="I308" s="45">
        <v>159</v>
      </c>
      <c r="J308" s="43">
        <v>48</v>
      </c>
      <c r="K308" s="43">
        <v>24</v>
      </c>
      <c r="L308" s="106"/>
      <c r="M308" s="128" t="s">
        <v>851</v>
      </c>
      <c r="N308" s="47">
        <f t="shared" si="54"/>
        <v>0</v>
      </c>
      <c r="O308" s="48">
        <f t="shared" si="56"/>
        <v>0</v>
      </c>
      <c r="P308" s="123"/>
      <c r="T308" s="125"/>
      <c r="U308" s="125"/>
      <c r="V308" s="125"/>
    </row>
    <row r="309" spans="1:22" s="124" customFormat="1">
      <c r="A309" s="40">
        <v>0</v>
      </c>
      <c r="B309" s="40" t="s">
        <v>850</v>
      </c>
      <c r="C309" s="41" t="s">
        <v>534</v>
      </c>
      <c r="D309" s="42" t="s">
        <v>529</v>
      </c>
      <c r="E309" s="42" t="s">
        <v>530</v>
      </c>
      <c r="F309" s="42" t="s">
        <v>535</v>
      </c>
      <c r="G309" s="43" t="s">
        <v>39</v>
      </c>
      <c r="H309" s="44">
        <v>173</v>
      </c>
      <c r="I309" s="45">
        <v>159</v>
      </c>
      <c r="J309" s="43">
        <v>48</v>
      </c>
      <c r="K309" s="43">
        <v>24</v>
      </c>
      <c r="L309" s="106"/>
      <c r="M309" s="128" t="s">
        <v>851</v>
      </c>
      <c r="N309" s="47">
        <f t="shared" si="54"/>
        <v>0</v>
      </c>
      <c r="O309" s="48">
        <f t="shared" si="56"/>
        <v>0</v>
      </c>
      <c r="P309" s="123"/>
      <c r="T309" s="125"/>
      <c r="U309" s="125"/>
      <c r="V309" s="125"/>
    </row>
    <row r="310" spans="1:22" s="124" customFormat="1">
      <c r="A310" s="40">
        <v>0</v>
      </c>
      <c r="B310" s="40" t="s">
        <v>850</v>
      </c>
      <c r="C310" s="41" t="s">
        <v>536</v>
      </c>
      <c r="D310" s="42" t="s">
        <v>529</v>
      </c>
      <c r="E310" s="42" t="s">
        <v>530</v>
      </c>
      <c r="F310" s="42" t="s">
        <v>537</v>
      </c>
      <c r="G310" s="43" t="s">
        <v>39</v>
      </c>
      <c r="H310" s="44">
        <v>180</v>
      </c>
      <c r="I310" s="45">
        <v>159</v>
      </c>
      <c r="J310" s="43">
        <v>48</v>
      </c>
      <c r="K310" s="43">
        <v>24</v>
      </c>
      <c r="L310" s="106"/>
      <c r="M310" s="128" t="s">
        <v>851</v>
      </c>
      <c r="N310" s="47">
        <f t="shared" si="54"/>
        <v>0</v>
      </c>
      <c r="O310" s="48">
        <f t="shared" si="56"/>
        <v>0</v>
      </c>
      <c r="P310" s="123"/>
      <c r="T310" s="125"/>
      <c r="U310" s="125"/>
      <c r="V310" s="125"/>
    </row>
    <row r="311" spans="1:22" s="8" customFormat="1">
      <c r="A311" s="40" t="s">
        <v>850</v>
      </c>
      <c r="B311" s="40">
        <v>0</v>
      </c>
      <c r="C311" s="41" t="s">
        <v>538</v>
      </c>
      <c r="D311" s="42" t="s">
        <v>529</v>
      </c>
      <c r="E311" s="42" t="s">
        <v>530</v>
      </c>
      <c r="F311" s="42" t="s">
        <v>537</v>
      </c>
      <c r="G311" s="43" t="s">
        <v>39</v>
      </c>
      <c r="H311" s="49">
        <v>180</v>
      </c>
      <c r="I311" s="49"/>
      <c r="J311" s="43">
        <v>48</v>
      </c>
      <c r="K311" s="43">
        <v>24</v>
      </c>
      <c r="L311" s="106"/>
      <c r="M311" s="46" t="s">
        <v>63</v>
      </c>
      <c r="N311" s="47">
        <f t="shared" ref="N311:N360" si="57">L311/K311</f>
        <v>0</v>
      </c>
      <c r="O311" s="48">
        <f>IF(L311&gt;=J311,H311*L311,H311*L311*1.05)</f>
        <v>0</v>
      </c>
      <c r="P311" s="50"/>
      <c r="T311" s="9"/>
      <c r="U311" s="9"/>
      <c r="V311" s="9"/>
    </row>
    <row r="312" spans="1:22" s="124" customFormat="1">
      <c r="A312" s="40">
        <v>0</v>
      </c>
      <c r="B312" s="40" t="s">
        <v>850</v>
      </c>
      <c r="C312" s="41" t="s">
        <v>539</v>
      </c>
      <c r="D312" s="42" t="s">
        <v>529</v>
      </c>
      <c r="E312" s="42" t="s">
        <v>530</v>
      </c>
      <c r="F312" s="42" t="s">
        <v>540</v>
      </c>
      <c r="G312" s="43" t="s">
        <v>39</v>
      </c>
      <c r="H312" s="44">
        <v>195</v>
      </c>
      <c r="I312" s="45">
        <v>159</v>
      </c>
      <c r="J312" s="43">
        <v>48</v>
      </c>
      <c r="K312" s="43">
        <v>24</v>
      </c>
      <c r="L312" s="106"/>
      <c r="M312" s="128" t="s">
        <v>851</v>
      </c>
      <c r="N312" s="47">
        <f t="shared" si="57"/>
        <v>0</v>
      </c>
      <c r="O312" s="48">
        <f t="shared" ref="O312:O321" si="58">IF(L312&gt;=J312,I312*L312,I312*L312*1.05)</f>
        <v>0</v>
      </c>
      <c r="P312" s="123"/>
      <c r="T312" s="125"/>
      <c r="U312" s="125"/>
      <c r="V312" s="125"/>
    </row>
    <row r="313" spans="1:22" s="124" customFormat="1">
      <c r="A313" s="40">
        <v>0</v>
      </c>
      <c r="B313" s="40" t="s">
        <v>850</v>
      </c>
      <c r="C313" s="41" t="s">
        <v>541</v>
      </c>
      <c r="D313" s="42" t="s">
        <v>529</v>
      </c>
      <c r="E313" s="42" t="s">
        <v>530</v>
      </c>
      <c r="F313" s="42" t="s">
        <v>542</v>
      </c>
      <c r="G313" s="43" t="s">
        <v>39</v>
      </c>
      <c r="H313" s="44">
        <v>173</v>
      </c>
      <c r="I313" s="45">
        <v>159</v>
      </c>
      <c r="J313" s="43">
        <v>48</v>
      </c>
      <c r="K313" s="43">
        <v>24</v>
      </c>
      <c r="L313" s="106"/>
      <c r="M313" s="128" t="s">
        <v>851</v>
      </c>
      <c r="N313" s="47">
        <f t="shared" si="57"/>
        <v>0</v>
      </c>
      <c r="O313" s="48">
        <f t="shared" si="58"/>
        <v>0</v>
      </c>
      <c r="P313" s="123"/>
      <c r="T313" s="125"/>
      <c r="U313" s="125"/>
      <c r="V313" s="125"/>
    </row>
    <row r="314" spans="1:22" s="124" customFormat="1">
      <c r="A314" s="40">
        <v>0</v>
      </c>
      <c r="B314" s="40" t="s">
        <v>850</v>
      </c>
      <c r="C314" s="41" t="s">
        <v>543</v>
      </c>
      <c r="D314" s="42" t="s">
        <v>529</v>
      </c>
      <c r="E314" s="42" t="s">
        <v>530</v>
      </c>
      <c r="F314" s="42" t="s">
        <v>544</v>
      </c>
      <c r="G314" s="43" t="s">
        <v>39</v>
      </c>
      <c r="H314" s="44">
        <v>173</v>
      </c>
      <c r="I314" s="45">
        <v>159</v>
      </c>
      <c r="J314" s="43">
        <v>48</v>
      </c>
      <c r="K314" s="43">
        <v>24</v>
      </c>
      <c r="L314" s="106"/>
      <c r="M314" s="128" t="s">
        <v>851</v>
      </c>
      <c r="N314" s="47">
        <f t="shared" si="57"/>
        <v>0</v>
      </c>
      <c r="O314" s="48">
        <f t="shared" si="58"/>
        <v>0</v>
      </c>
      <c r="P314" s="123"/>
      <c r="T314" s="125"/>
      <c r="U314" s="125"/>
      <c r="V314" s="125"/>
    </row>
    <row r="315" spans="1:22" s="124" customFormat="1">
      <c r="A315" s="40">
        <v>0</v>
      </c>
      <c r="B315" s="40" t="s">
        <v>850</v>
      </c>
      <c r="C315" s="41" t="s">
        <v>545</v>
      </c>
      <c r="D315" s="42" t="s">
        <v>529</v>
      </c>
      <c r="E315" s="42" t="s">
        <v>530</v>
      </c>
      <c r="F315" s="42" t="s">
        <v>546</v>
      </c>
      <c r="G315" s="43" t="s">
        <v>39</v>
      </c>
      <c r="H315" s="44">
        <v>173</v>
      </c>
      <c r="I315" s="45">
        <v>159</v>
      </c>
      <c r="J315" s="43">
        <v>48</v>
      </c>
      <c r="K315" s="43">
        <v>24</v>
      </c>
      <c r="L315" s="106"/>
      <c r="M315" s="128" t="s">
        <v>851</v>
      </c>
      <c r="N315" s="47">
        <f t="shared" si="57"/>
        <v>0</v>
      </c>
      <c r="O315" s="48">
        <f t="shared" si="58"/>
        <v>0</v>
      </c>
      <c r="P315" s="123"/>
      <c r="T315" s="125"/>
      <c r="U315" s="125"/>
      <c r="V315" s="125"/>
    </row>
    <row r="316" spans="1:22" s="124" customFormat="1">
      <c r="A316" s="40">
        <v>0</v>
      </c>
      <c r="B316" s="40" t="s">
        <v>850</v>
      </c>
      <c r="C316" s="41" t="s">
        <v>547</v>
      </c>
      <c r="D316" s="42" t="s">
        <v>529</v>
      </c>
      <c r="E316" s="42" t="s">
        <v>530</v>
      </c>
      <c r="F316" s="42" t="s">
        <v>548</v>
      </c>
      <c r="G316" s="43" t="s">
        <v>39</v>
      </c>
      <c r="H316" s="44">
        <v>173</v>
      </c>
      <c r="I316" s="45">
        <v>159</v>
      </c>
      <c r="J316" s="43">
        <v>48</v>
      </c>
      <c r="K316" s="43">
        <v>24</v>
      </c>
      <c r="L316" s="106"/>
      <c r="M316" s="128" t="s">
        <v>851</v>
      </c>
      <c r="N316" s="47">
        <f t="shared" si="57"/>
        <v>0</v>
      </c>
      <c r="O316" s="48">
        <f t="shared" si="58"/>
        <v>0</v>
      </c>
      <c r="P316" s="123"/>
      <c r="T316" s="125"/>
      <c r="U316" s="125"/>
      <c r="V316" s="125"/>
    </row>
    <row r="317" spans="1:22" s="119" customFormat="1" hidden="1">
      <c r="A317" s="116">
        <v>0</v>
      </c>
      <c r="B317" s="116">
        <v>0</v>
      </c>
      <c r="C317" s="107" t="s">
        <v>549</v>
      </c>
      <c r="D317" s="108" t="s">
        <v>529</v>
      </c>
      <c r="E317" s="108" t="s">
        <v>530</v>
      </c>
      <c r="F317" s="108" t="s">
        <v>550</v>
      </c>
      <c r="G317" s="109" t="s">
        <v>39</v>
      </c>
      <c r="H317" s="110">
        <v>257</v>
      </c>
      <c r="I317" s="111">
        <v>200</v>
      </c>
      <c r="J317" s="112">
        <v>2</v>
      </c>
      <c r="K317" s="112">
        <v>2</v>
      </c>
      <c r="L317" s="106"/>
      <c r="M317" s="113" t="s">
        <v>63</v>
      </c>
      <c r="N317" s="47">
        <f t="shared" si="57"/>
        <v>0</v>
      </c>
      <c r="O317" s="48">
        <f t="shared" si="58"/>
        <v>0</v>
      </c>
      <c r="P317" s="118"/>
      <c r="T317" s="120"/>
      <c r="U317" s="120"/>
      <c r="V317" s="120"/>
    </row>
    <row r="318" spans="1:22" s="124" customFormat="1">
      <c r="A318" s="40">
        <v>0</v>
      </c>
      <c r="B318" s="40" t="s">
        <v>850</v>
      </c>
      <c r="C318" s="41" t="s">
        <v>551</v>
      </c>
      <c r="D318" s="42" t="s">
        <v>529</v>
      </c>
      <c r="E318" s="42" t="s">
        <v>530</v>
      </c>
      <c r="F318" s="42" t="s">
        <v>552</v>
      </c>
      <c r="G318" s="43" t="s">
        <v>39</v>
      </c>
      <c r="H318" s="44">
        <v>173</v>
      </c>
      <c r="I318" s="45">
        <v>159</v>
      </c>
      <c r="J318" s="43">
        <v>48</v>
      </c>
      <c r="K318" s="43">
        <v>24</v>
      </c>
      <c r="L318" s="106"/>
      <c r="M318" s="128" t="s">
        <v>851</v>
      </c>
      <c r="N318" s="47">
        <f t="shared" si="57"/>
        <v>0</v>
      </c>
      <c r="O318" s="48">
        <f t="shared" si="58"/>
        <v>0</v>
      </c>
      <c r="P318" s="123"/>
      <c r="T318" s="125"/>
      <c r="U318" s="125"/>
      <c r="V318" s="125"/>
    </row>
    <row r="319" spans="1:22" s="124" customFormat="1">
      <c r="A319" s="40">
        <v>0</v>
      </c>
      <c r="B319" s="40" t="s">
        <v>850</v>
      </c>
      <c r="C319" s="41" t="s">
        <v>553</v>
      </c>
      <c r="D319" s="42" t="s">
        <v>529</v>
      </c>
      <c r="E319" s="42" t="s">
        <v>530</v>
      </c>
      <c r="F319" s="42" t="s">
        <v>554</v>
      </c>
      <c r="G319" s="43" t="s">
        <v>39</v>
      </c>
      <c r="H319" s="44">
        <v>173</v>
      </c>
      <c r="I319" s="45">
        <v>159</v>
      </c>
      <c r="J319" s="43">
        <v>48</v>
      </c>
      <c r="K319" s="43">
        <v>24</v>
      </c>
      <c r="L319" s="106"/>
      <c r="M319" s="128" t="s">
        <v>851</v>
      </c>
      <c r="N319" s="47">
        <f t="shared" si="57"/>
        <v>0</v>
      </c>
      <c r="O319" s="48">
        <f t="shared" si="58"/>
        <v>0</v>
      </c>
      <c r="P319" s="123"/>
      <c r="T319" s="125"/>
      <c r="U319" s="125"/>
      <c r="V319" s="125"/>
    </row>
    <row r="320" spans="1:22" s="124" customFormat="1">
      <c r="A320" s="40">
        <v>0</v>
      </c>
      <c r="B320" s="40" t="s">
        <v>850</v>
      </c>
      <c r="C320" s="41" t="s">
        <v>555</v>
      </c>
      <c r="D320" s="42" t="s">
        <v>529</v>
      </c>
      <c r="E320" s="42" t="s">
        <v>530</v>
      </c>
      <c r="F320" s="42" t="s">
        <v>556</v>
      </c>
      <c r="G320" s="43" t="s">
        <v>39</v>
      </c>
      <c r="H320" s="44">
        <v>173</v>
      </c>
      <c r="I320" s="45">
        <v>159</v>
      </c>
      <c r="J320" s="43">
        <v>48</v>
      </c>
      <c r="K320" s="43">
        <v>24</v>
      </c>
      <c r="L320" s="106"/>
      <c r="M320" s="128" t="s">
        <v>851</v>
      </c>
      <c r="N320" s="47">
        <f t="shared" si="57"/>
        <v>0</v>
      </c>
      <c r="O320" s="48">
        <f t="shared" si="58"/>
        <v>0</v>
      </c>
      <c r="P320" s="123"/>
      <c r="T320" s="125"/>
      <c r="U320" s="125"/>
      <c r="V320" s="125"/>
    </row>
    <row r="321" spans="1:22" s="124" customFormat="1">
      <c r="A321" s="40">
        <v>0</v>
      </c>
      <c r="B321" s="40" t="s">
        <v>850</v>
      </c>
      <c r="C321" s="41" t="s">
        <v>557</v>
      </c>
      <c r="D321" s="42" t="s">
        <v>529</v>
      </c>
      <c r="E321" s="42" t="s">
        <v>530</v>
      </c>
      <c r="F321" s="42" t="s">
        <v>558</v>
      </c>
      <c r="G321" s="43" t="s">
        <v>39</v>
      </c>
      <c r="H321" s="44">
        <v>173</v>
      </c>
      <c r="I321" s="45">
        <v>159</v>
      </c>
      <c r="J321" s="43">
        <v>48</v>
      </c>
      <c r="K321" s="43">
        <v>24</v>
      </c>
      <c r="L321" s="106"/>
      <c r="M321" s="128" t="s">
        <v>851</v>
      </c>
      <c r="N321" s="47">
        <f t="shared" si="57"/>
        <v>0</v>
      </c>
      <c r="O321" s="48">
        <f t="shared" si="58"/>
        <v>0</v>
      </c>
      <c r="P321" s="123"/>
      <c r="T321" s="125"/>
      <c r="U321" s="125"/>
      <c r="V321" s="125"/>
    </row>
    <row r="322" spans="1:22" s="8" customFormat="1">
      <c r="A322" s="40">
        <v>100</v>
      </c>
      <c r="B322" s="40">
        <v>0</v>
      </c>
      <c r="C322" s="41" t="s">
        <v>559</v>
      </c>
      <c r="D322" s="42" t="s">
        <v>529</v>
      </c>
      <c r="E322" s="42" t="s">
        <v>530</v>
      </c>
      <c r="F322" s="42" t="s">
        <v>560</v>
      </c>
      <c r="G322" s="43" t="s">
        <v>39</v>
      </c>
      <c r="H322" s="49">
        <v>174</v>
      </c>
      <c r="I322" s="49"/>
      <c r="J322" s="43">
        <v>40</v>
      </c>
      <c r="K322" s="43">
        <v>20</v>
      </c>
      <c r="L322" s="106"/>
      <c r="M322" s="46" t="s">
        <v>63</v>
      </c>
      <c r="N322" s="47">
        <f t="shared" si="57"/>
        <v>0</v>
      </c>
      <c r="O322" s="48">
        <f t="shared" ref="O322:O327" si="59">IF(L322&gt;=J322,H322*L322,H322*L322*1.05)</f>
        <v>0</v>
      </c>
      <c r="P322" s="50"/>
      <c r="T322" s="9"/>
      <c r="U322" s="9"/>
      <c r="V322" s="9"/>
    </row>
    <row r="323" spans="1:22" s="8" customFormat="1">
      <c r="A323" s="40" t="s">
        <v>850</v>
      </c>
      <c r="B323" s="40">
        <v>0</v>
      </c>
      <c r="C323" s="41" t="s">
        <v>561</v>
      </c>
      <c r="D323" s="42" t="s">
        <v>529</v>
      </c>
      <c r="E323" s="42" t="s">
        <v>530</v>
      </c>
      <c r="F323" s="42" t="s">
        <v>562</v>
      </c>
      <c r="G323" s="43" t="s">
        <v>39</v>
      </c>
      <c r="H323" s="49">
        <v>180</v>
      </c>
      <c r="I323" s="49"/>
      <c r="J323" s="43">
        <v>40</v>
      </c>
      <c r="K323" s="43">
        <v>20</v>
      </c>
      <c r="L323" s="106"/>
      <c r="M323" s="46" t="s">
        <v>63</v>
      </c>
      <c r="N323" s="47">
        <f t="shared" si="57"/>
        <v>0</v>
      </c>
      <c r="O323" s="48">
        <f t="shared" si="59"/>
        <v>0</v>
      </c>
      <c r="P323" s="50"/>
      <c r="T323" s="9"/>
      <c r="U323" s="9"/>
      <c r="V323" s="9"/>
    </row>
    <row r="324" spans="1:22" s="8" customFormat="1">
      <c r="A324" s="40">
        <v>80</v>
      </c>
      <c r="B324" s="40">
        <v>0</v>
      </c>
      <c r="C324" s="41" t="s">
        <v>563</v>
      </c>
      <c r="D324" s="42" t="s">
        <v>529</v>
      </c>
      <c r="E324" s="42" t="s">
        <v>530</v>
      </c>
      <c r="F324" s="42" t="s">
        <v>562</v>
      </c>
      <c r="G324" s="43" t="s">
        <v>39</v>
      </c>
      <c r="H324" s="49">
        <v>180</v>
      </c>
      <c r="I324" s="49"/>
      <c r="J324" s="43">
        <v>48</v>
      </c>
      <c r="K324" s="43">
        <v>24</v>
      </c>
      <c r="L324" s="106"/>
      <c r="M324" s="46" t="s">
        <v>63</v>
      </c>
      <c r="N324" s="47">
        <f t="shared" si="57"/>
        <v>0</v>
      </c>
      <c r="O324" s="48">
        <f t="shared" si="59"/>
        <v>0</v>
      </c>
      <c r="P324" s="50"/>
      <c r="T324" s="9"/>
      <c r="U324" s="9"/>
      <c r="V324" s="9"/>
    </row>
    <row r="325" spans="1:22" s="119" customFormat="1" hidden="1">
      <c r="A325" s="116">
        <v>0</v>
      </c>
      <c r="B325" s="116">
        <v>0</v>
      </c>
      <c r="C325" s="107" t="s">
        <v>564</v>
      </c>
      <c r="D325" s="108" t="s">
        <v>565</v>
      </c>
      <c r="E325" s="108" t="s">
        <v>566</v>
      </c>
      <c r="F325" s="108" t="s">
        <v>567</v>
      </c>
      <c r="G325" s="109" t="s">
        <v>39</v>
      </c>
      <c r="H325" s="111">
        <v>349</v>
      </c>
      <c r="I325" s="111"/>
      <c r="J325" s="109">
        <v>40</v>
      </c>
      <c r="K325" s="109">
        <v>20</v>
      </c>
      <c r="L325" s="106"/>
      <c r="M325" s="117" t="s">
        <v>45</v>
      </c>
      <c r="N325" s="47">
        <f t="shared" si="57"/>
        <v>0</v>
      </c>
      <c r="O325" s="48">
        <f t="shared" si="59"/>
        <v>0</v>
      </c>
      <c r="P325" s="118"/>
      <c r="T325" s="120"/>
      <c r="U325" s="120"/>
      <c r="V325" s="120"/>
    </row>
    <row r="326" spans="1:22" s="8" customFormat="1">
      <c r="A326" s="40">
        <v>60</v>
      </c>
      <c r="B326" s="40">
        <v>0</v>
      </c>
      <c r="C326" s="41" t="s">
        <v>568</v>
      </c>
      <c r="D326" s="42" t="s">
        <v>565</v>
      </c>
      <c r="E326" s="42" t="s">
        <v>566</v>
      </c>
      <c r="F326" s="42" t="s">
        <v>569</v>
      </c>
      <c r="G326" s="43" t="s">
        <v>39</v>
      </c>
      <c r="H326" s="49">
        <v>349</v>
      </c>
      <c r="I326" s="45"/>
      <c r="J326" s="43">
        <v>40</v>
      </c>
      <c r="K326" s="43">
        <v>20</v>
      </c>
      <c r="L326" s="106"/>
      <c r="M326" s="46" t="s">
        <v>63</v>
      </c>
      <c r="N326" s="47">
        <f t="shared" si="57"/>
        <v>0</v>
      </c>
      <c r="O326" s="48">
        <f t="shared" si="59"/>
        <v>0</v>
      </c>
      <c r="P326" s="50"/>
      <c r="T326" s="9"/>
      <c r="U326" s="9"/>
      <c r="V326" s="9"/>
    </row>
    <row r="327" spans="1:22" s="119" customFormat="1" hidden="1">
      <c r="A327" s="116">
        <v>0</v>
      </c>
      <c r="B327" s="116">
        <v>0</v>
      </c>
      <c r="C327" s="107" t="s">
        <v>570</v>
      </c>
      <c r="D327" s="108" t="s">
        <v>565</v>
      </c>
      <c r="E327" s="108" t="s">
        <v>566</v>
      </c>
      <c r="F327" s="108" t="s">
        <v>571</v>
      </c>
      <c r="G327" s="109" t="s">
        <v>39</v>
      </c>
      <c r="H327" s="111">
        <v>349</v>
      </c>
      <c r="I327" s="111"/>
      <c r="J327" s="109">
        <v>40</v>
      </c>
      <c r="K327" s="109">
        <v>20</v>
      </c>
      <c r="L327" s="106"/>
      <c r="M327" s="117" t="s">
        <v>45</v>
      </c>
      <c r="N327" s="47">
        <f t="shared" si="57"/>
        <v>0</v>
      </c>
      <c r="O327" s="48">
        <f t="shared" si="59"/>
        <v>0</v>
      </c>
      <c r="P327" s="118"/>
      <c r="T327" s="120"/>
      <c r="U327" s="120"/>
      <c r="V327" s="120"/>
    </row>
    <row r="328" spans="1:22" s="119" customFormat="1" hidden="1">
      <c r="A328" s="116">
        <v>0</v>
      </c>
      <c r="B328" s="116">
        <v>0</v>
      </c>
      <c r="C328" s="107" t="s">
        <v>572</v>
      </c>
      <c r="D328" s="108" t="s">
        <v>573</v>
      </c>
      <c r="E328" s="108" t="s">
        <v>566</v>
      </c>
      <c r="F328" s="108" t="s">
        <v>574</v>
      </c>
      <c r="G328" s="109" t="s">
        <v>39</v>
      </c>
      <c r="H328" s="110">
        <v>341</v>
      </c>
      <c r="I328" s="111">
        <v>266</v>
      </c>
      <c r="J328" s="109">
        <v>24</v>
      </c>
      <c r="K328" s="109">
        <v>24</v>
      </c>
      <c r="L328" s="106"/>
      <c r="M328" s="113" t="s">
        <v>63</v>
      </c>
      <c r="N328" s="47">
        <f t="shared" si="57"/>
        <v>0</v>
      </c>
      <c r="O328" s="48">
        <f t="shared" ref="O328:O330" si="60">IF(L328&gt;=J328,I328*L328,I328*L328*1.05)</f>
        <v>0</v>
      </c>
      <c r="P328" s="118"/>
      <c r="T328" s="120"/>
      <c r="U328" s="120"/>
      <c r="V328" s="120"/>
    </row>
    <row r="329" spans="1:22" s="8" customFormat="1">
      <c r="A329" s="40">
        <v>40</v>
      </c>
      <c r="B329" s="40">
        <v>0</v>
      </c>
      <c r="C329" s="41" t="s">
        <v>575</v>
      </c>
      <c r="D329" s="42" t="s">
        <v>576</v>
      </c>
      <c r="E329" s="42" t="s">
        <v>577</v>
      </c>
      <c r="F329" s="42" t="s">
        <v>578</v>
      </c>
      <c r="G329" s="43" t="s">
        <v>39</v>
      </c>
      <c r="H329" s="44">
        <v>271</v>
      </c>
      <c r="I329" s="45">
        <v>197</v>
      </c>
      <c r="J329" s="43">
        <v>40</v>
      </c>
      <c r="K329" s="43">
        <v>40</v>
      </c>
      <c r="L329" s="106"/>
      <c r="M329" s="46" t="s">
        <v>63</v>
      </c>
      <c r="N329" s="47">
        <f t="shared" si="57"/>
        <v>0</v>
      </c>
      <c r="O329" s="48">
        <f t="shared" si="60"/>
        <v>0</v>
      </c>
      <c r="P329" s="50"/>
      <c r="T329" s="9"/>
      <c r="U329" s="9"/>
      <c r="V329" s="9"/>
    </row>
    <row r="330" spans="1:22" s="8" customFormat="1">
      <c r="A330" s="40" t="s">
        <v>850</v>
      </c>
      <c r="B330" s="40">
        <v>0</v>
      </c>
      <c r="C330" s="41" t="s">
        <v>579</v>
      </c>
      <c r="D330" s="42" t="s">
        <v>576</v>
      </c>
      <c r="E330" s="42" t="s">
        <v>577</v>
      </c>
      <c r="F330" s="42" t="s">
        <v>580</v>
      </c>
      <c r="G330" s="43" t="s">
        <v>39</v>
      </c>
      <c r="H330" s="44">
        <v>271</v>
      </c>
      <c r="I330" s="45">
        <v>197</v>
      </c>
      <c r="J330" s="43">
        <v>48</v>
      </c>
      <c r="K330" s="43">
        <v>24</v>
      </c>
      <c r="L330" s="106"/>
      <c r="M330" s="46" t="s">
        <v>63</v>
      </c>
      <c r="N330" s="47">
        <f t="shared" si="57"/>
        <v>0</v>
      </c>
      <c r="O330" s="48">
        <f t="shared" si="60"/>
        <v>0</v>
      </c>
      <c r="P330" s="50"/>
      <c r="T330" s="9"/>
      <c r="U330" s="9"/>
      <c r="V330" s="9"/>
    </row>
    <row r="331" spans="1:22" s="8" customFormat="1">
      <c r="A331" s="40">
        <v>60</v>
      </c>
      <c r="B331" s="40">
        <v>0</v>
      </c>
      <c r="C331" s="41" t="s">
        <v>581</v>
      </c>
      <c r="D331" s="42" t="s">
        <v>582</v>
      </c>
      <c r="E331" s="42" t="s">
        <v>583</v>
      </c>
      <c r="F331" s="42" t="s">
        <v>584</v>
      </c>
      <c r="G331" s="43" t="s">
        <v>39</v>
      </c>
      <c r="H331" s="49">
        <v>179</v>
      </c>
      <c r="I331" s="45"/>
      <c r="J331" s="43">
        <v>40</v>
      </c>
      <c r="K331" s="43">
        <v>20</v>
      </c>
      <c r="L331" s="106"/>
      <c r="M331" s="46" t="s">
        <v>63</v>
      </c>
      <c r="N331" s="47">
        <f t="shared" si="57"/>
        <v>0</v>
      </c>
      <c r="O331" s="48">
        <f t="shared" ref="O331:O338" si="61">IF(L331&gt;=J331,H331*L331,H331*L331*1.05)</f>
        <v>0</v>
      </c>
      <c r="P331" s="50"/>
      <c r="T331" s="9"/>
      <c r="U331" s="9"/>
      <c r="V331" s="9"/>
    </row>
    <row r="332" spans="1:22" s="8" customFormat="1">
      <c r="A332" s="40" t="s">
        <v>850</v>
      </c>
      <c r="B332" s="40">
        <v>0</v>
      </c>
      <c r="C332" s="41" t="s">
        <v>585</v>
      </c>
      <c r="D332" s="42" t="s">
        <v>582</v>
      </c>
      <c r="E332" s="42" t="s">
        <v>583</v>
      </c>
      <c r="F332" s="42" t="s">
        <v>586</v>
      </c>
      <c r="G332" s="43" t="s">
        <v>39</v>
      </c>
      <c r="H332" s="49">
        <v>179</v>
      </c>
      <c r="I332" s="45"/>
      <c r="J332" s="43">
        <v>40</v>
      </c>
      <c r="K332" s="43">
        <v>20</v>
      </c>
      <c r="L332" s="106"/>
      <c r="M332" s="46" t="s">
        <v>63</v>
      </c>
      <c r="N332" s="47">
        <f t="shared" si="57"/>
        <v>0</v>
      </c>
      <c r="O332" s="48">
        <f t="shared" si="61"/>
        <v>0</v>
      </c>
      <c r="P332" s="50"/>
      <c r="T332" s="9"/>
      <c r="U332" s="9"/>
      <c r="V332" s="9"/>
    </row>
    <row r="333" spans="1:22" s="8" customFormat="1">
      <c r="A333" s="40" t="s">
        <v>850</v>
      </c>
      <c r="B333" s="40">
        <v>0</v>
      </c>
      <c r="C333" s="41" t="s">
        <v>587</v>
      </c>
      <c r="D333" s="42" t="s">
        <v>582</v>
      </c>
      <c r="E333" s="42" t="s">
        <v>583</v>
      </c>
      <c r="F333" s="42" t="s">
        <v>588</v>
      </c>
      <c r="G333" s="43" t="s">
        <v>39</v>
      </c>
      <c r="H333" s="49">
        <v>179</v>
      </c>
      <c r="I333" s="45"/>
      <c r="J333" s="43">
        <v>40</v>
      </c>
      <c r="K333" s="43">
        <v>20</v>
      </c>
      <c r="L333" s="106"/>
      <c r="M333" s="46" t="s">
        <v>63</v>
      </c>
      <c r="N333" s="47">
        <f t="shared" si="57"/>
        <v>0</v>
      </c>
      <c r="O333" s="48">
        <f t="shared" si="61"/>
        <v>0</v>
      </c>
      <c r="P333" s="50"/>
      <c r="T333" s="9"/>
      <c r="U333" s="9"/>
      <c r="V333" s="9"/>
    </row>
    <row r="334" spans="1:22" s="8" customFormat="1">
      <c r="A334" s="40">
        <v>80</v>
      </c>
      <c r="B334" s="40">
        <v>0</v>
      </c>
      <c r="C334" s="41" t="s">
        <v>589</v>
      </c>
      <c r="D334" s="42" t="s">
        <v>582</v>
      </c>
      <c r="E334" s="42" t="s">
        <v>583</v>
      </c>
      <c r="F334" s="42" t="s">
        <v>590</v>
      </c>
      <c r="G334" s="43" t="s">
        <v>39</v>
      </c>
      <c r="H334" s="49">
        <v>179</v>
      </c>
      <c r="I334" s="45"/>
      <c r="J334" s="43">
        <v>40</v>
      </c>
      <c r="K334" s="43">
        <v>20</v>
      </c>
      <c r="L334" s="106"/>
      <c r="M334" s="46" t="s">
        <v>63</v>
      </c>
      <c r="N334" s="47">
        <f t="shared" si="57"/>
        <v>0</v>
      </c>
      <c r="O334" s="48">
        <f t="shared" si="61"/>
        <v>0</v>
      </c>
      <c r="P334" s="50"/>
      <c r="T334" s="9"/>
      <c r="U334" s="9"/>
      <c r="V334" s="9"/>
    </row>
    <row r="335" spans="1:22" s="119" customFormat="1" hidden="1">
      <c r="A335" s="116">
        <v>0</v>
      </c>
      <c r="B335" s="116">
        <v>0</v>
      </c>
      <c r="C335" s="107" t="s">
        <v>591</v>
      </c>
      <c r="D335" s="108" t="s">
        <v>582</v>
      </c>
      <c r="E335" s="108" t="s">
        <v>583</v>
      </c>
      <c r="F335" s="108" t="s">
        <v>592</v>
      </c>
      <c r="G335" s="109" t="s">
        <v>39</v>
      </c>
      <c r="H335" s="111">
        <v>179</v>
      </c>
      <c r="I335" s="111"/>
      <c r="J335" s="109">
        <v>40</v>
      </c>
      <c r="K335" s="109">
        <v>20</v>
      </c>
      <c r="L335" s="106"/>
      <c r="M335" s="117" t="s">
        <v>45</v>
      </c>
      <c r="N335" s="47">
        <f t="shared" si="57"/>
        <v>0</v>
      </c>
      <c r="O335" s="48">
        <f t="shared" si="61"/>
        <v>0</v>
      </c>
      <c r="P335" s="118"/>
      <c r="T335" s="120"/>
      <c r="U335" s="120"/>
      <c r="V335" s="120"/>
    </row>
    <row r="336" spans="1:22" s="124" customFormat="1">
      <c r="A336" s="40">
        <v>0</v>
      </c>
      <c r="B336" s="40" t="s">
        <v>850</v>
      </c>
      <c r="C336" s="41" t="s">
        <v>593</v>
      </c>
      <c r="D336" s="42" t="s">
        <v>582</v>
      </c>
      <c r="E336" s="42" t="s">
        <v>583</v>
      </c>
      <c r="F336" s="42" t="s">
        <v>594</v>
      </c>
      <c r="G336" s="43" t="s">
        <v>39</v>
      </c>
      <c r="H336" s="49">
        <v>179</v>
      </c>
      <c r="I336" s="49"/>
      <c r="J336" s="43">
        <v>48</v>
      </c>
      <c r="K336" s="43">
        <v>24</v>
      </c>
      <c r="L336" s="106"/>
      <c r="M336" s="128" t="s">
        <v>851</v>
      </c>
      <c r="N336" s="47">
        <f t="shared" si="57"/>
        <v>0</v>
      </c>
      <c r="O336" s="48">
        <f t="shared" si="61"/>
        <v>0</v>
      </c>
      <c r="P336" s="123"/>
      <c r="T336" s="125"/>
      <c r="U336" s="125"/>
      <c r="V336" s="125"/>
    </row>
    <row r="337" spans="1:22" s="8" customFormat="1">
      <c r="A337" s="40">
        <v>40</v>
      </c>
      <c r="B337" s="40">
        <v>0</v>
      </c>
      <c r="C337" s="41" t="s">
        <v>595</v>
      </c>
      <c r="D337" s="42" t="s">
        <v>582</v>
      </c>
      <c r="E337" s="42" t="s">
        <v>583</v>
      </c>
      <c r="F337" s="42" t="s">
        <v>596</v>
      </c>
      <c r="G337" s="43" t="s">
        <v>39</v>
      </c>
      <c r="H337" s="49">
        <v>179</v>
      </c>
      <c r="I337" s="45"/>
      <c r="J337" s="43">
        <v>40</v>
      </c>
      <c r="K337" s="43">
        <v>20</v>
      </c>
      <c r="L337" s="106"/>
      <c r="M337" s="46" t="s">
        <v>63</v>
      </c>
      <c r="N337" s="47">
        <f t="shared" si="57"/>
        <v>0</v>
      </c>
      <c r="O337" s="48">
        <f t="shared" si="61"/>
        <v>0</v>
      </c>
      <c r="P337" s="50"/>
      <c r="T337" s="9"/>
      <c r="U337" s="9"/>
      <c r="V337" s="9"/>
    </row>
    <row r="338" spans="1:22" s="8" customFormat="1">
      <c r="A338" s="40">
        <v>60</v>
      </c>
      <c r="B338" s="40">
        <v>0</v>
      </c>
      <c r="C338" s="41" t="s">
        <v>597</v>
      </c>
      <c r="D338" s="42" t="s">
        <v>582</v>
      </c>
      <c r="E338" s="42" t="s">
        <v>583</v>
      </c>
      <c r="F338" s="42" t="s">
        <v>598</v>
      </c>
      <c r="G338" s="43" t="s">
        <v>39</v>
      </c>
      <c r="H338" s="49">
        <v>179</v>
      </c>
      <c r="I338" s="45"/>
      <c r="J338" s="43">
        <v>40</v>
      </c>
      <c r="K338" s="43">
        <v>20</v>
      </c>
      <c r="L338" s="106"/>
      <c r="M338" s="46" t="s">
        <v>63</v>
      </c>
      <c r="N338" s="47">
        <f t="shared" si="57"/>
        <v>0</v>
      </c>
      <c r="O338" s="48">
        <f t="shared" si="61"/>
        <v>0</v>
      </c>
      <c r="P338" s="50"/>
      <c r="T338" s="9"/>
      <c r="U338" s="9"/>
      <c r="V338" s="9"/>
    </row>
    <row r="339" spans="1:22" s="8" customFormat="1">
      <c r="A339" s="40">
        <v>2</v>
      </c>
      <c r="B339" s="40">
        <v>0</v>
      </c>
      <c r="C339" s="41" t="s">
        <v>599</v>
      </c>
      <c r="D339" s="42" t="s">
        <v>582</v>
      </c>
      <c r="E339" s="42" t="s">
        <v>583</v>
      </c>
      <c r="F339" s="42" t="s">
        <v>600</v>
      </c>
      <c r="G339" s="43" t="s">
        <v>175</v>
      </c>
      <c r="H339" s="44">
        <v>357</v>
      </c>
      <c r="I339" s="45">
        <v>240</v>
      </c>
      <c r="J339" s="43">
        <v>2</v>
      </c>
      <c r="K339" s="43">
        <v>2</v>
      </c>
      <c r="L339" s="106"/>
      <c r="M339" s="46" t="s">
        <v>63</v>
      </c>
      <c r="N339" s="47">
        <f>L339/K339</f>
        <v>0</v>
      </c>
      <c r="O339" s="48">
        <f>IF(L339&gt;=J339,I339*L339,I339*L339*1.05)</f>
        <v>0</v>
      </c>
      <c r="P339" s="50"/>
      <c r="T339" s="9"/>
      <c r="U339" s="9"/>
      <c r="V339" s="9"/>
    </row>
    <row r="340" spans="1:22" s="8" customFormat="1">
      <c r="A340" s="40">
        <v>100</v>
      </c>
      <c r="B340" s="40">
        <v>0</v>
      </c>
      <c r="C340" s="41" t="s">
        <v>601</v>
      </c>
      <c r="D340" s="42" t="s">
        <v>602</v>
      </c>
      <c r="E340" s="42" t="s">
        <v>603</v>
      </c>
      <c r="F340" s="42" t="s">
        <v>604</v>
      </c>
      <c r="G340" s="43" t="s">
        <v>39</v>
      </c>
      <c r="H340" s="49">
        <v>189</v>
      </c>
      <c r="I340" s="45"/>
      <c r="J340" s="43">
        <v>40</v>
      </c>
      <c r="K340" s="43">
        <v>20</v>
      </c>
      <c r="L340" s="106"/>
      <c r="M340" s="46" t="s">
        <v>63</v>
      </c>
      <c r="N340" s="47">
        <f t="shared" si="57"/>
        <v>0</v>
      </c>
      <c r="O340" s="48">
        <f t="shared" ref="O340:O360" si="62">IF(L340&gt;=J340,H340*L340,H340*L340*1.05)</f>
        <v>0</v>
      </c>
      <c r="P340" s="50"/>
      <c r="T340" s="9"/>
      <c r="U340" s="9"/>
      <c r="V340" s="9"/>
    </row>
    <row r="341" spans="1:22" s="8" customFormat="1">
      <c r="A341" s="40">
        <v>100</v>
      </c>
      <c r="B341" s="40">
        <v>0</v>
      </c>
      <c r="C341" s="41" t="s">
        <v>605</v>
      </c>
      <c r="D341" s="42" t="s">
        <v>602</v>
      </c>
      <c r="E341" s="42" t="s">
        <v>603</v>
      </c>
      <c r="F341" s="42" t="s">
        <v>606</v>
      </c>
      <c r="G341" s="43" t="s">
        <v>39</v>
      </c>
      <c r="H341" s="49">
        <v>189</v>
      </c>
      <c r="I341" s="45"/>
      <c r="J341" s="43">
        <v>40</v>
      </c>
      <c r="K341" s="43">
        <v>20</v>
      </c>
      <c r="L341" s="106"/>
      <c r="M341" s="46" t="s">
        <v>63</v>
      </c>
      <c r="N341" s="47">
        <f t="shared" si="57"/>
        <v>0</v>
      </c>
      <c r="O341" s="48">
        <f t="shared" si="62"/>
        <v>0</v>
      </c>
      <c r="P341" s="50"/>
      <c r="T341" s="9"/>
      <c r="U341" s="9"/>
      <c r="V341" s="9"/>
    </row>
    <row r="342" spans="1:22" s="8" customFormat="1">
      <c r="A342" s="40" t="s">
        <v>850</v>
      </c>
      <c r="B342" s="40">
        <v>0</v>
      </c>
      <c r="C342" s="41" t="s">
        <v>607</v>
      </c>
      <c r="D342" s="42" t="s">
        <v>602</v>
      </c>
      <c r="E342" s="42" t="s">
        <v>603</v>
      </c>
      <c r="F342" s="42" t="s">
        <v>608</v>
      </c>
      <c r="G342" s="43" t="s">
        <v>39</v>
      </c>
      <c r="H342" s="49">
        <v>189</v>
      </c>
      <c r="I342" s="45"/>
      <c r="J342" s="43">
        <v>40</v>
      </c>
      <c r="K342" s="43">
        <v>20</v>
      </c>
      <c r="L342" s="106"/>
      <c r="M342" s="46" t="s">
        <v>63</v>
      </c>
      <c r="N342" s="47">
        <f t="shared" si="57"/>
        <v>0</v>
      </c>
      <c r="O342" s="48">
        <f t="shared" si="62"/>
        <v>0</v>
      </c>
      <c r="P342" s="50"/>
      <c r="T342" s="9"/>
      <c r="U342" s="9"/>
      <c r="V342" s="9"/>
    </row>
    <row r="343" spans="1:22" s="8" customFormat="1">
      <c r="A343" s="40">
        <v>100</v>
      </c>
      <c r="B343" s="40">
        <v>0</v>
      </c>
      <c r="C343" s="41" t="s">
        <v>609</v>
      </c>
      <c r="D343" s="42" t="s">
        <v>602</v>
      </c>
      <c r="E343" s="42" t="s">
        <v>603</v>
      </c>
      <c r="F343" s="42" t="s">
        <v>610</v>
      </c>
      <c r="G343" s="43" t="s">
        <v>39</v>
      </c>
      <c r="H343" s="49">
        <v>189</v>
      </c>
      <c r="I343" s="45"/>
      <c r="J343" s="43">
        <v>40</v>
      </c>
      <c r="K343" s="43">
        <v>20</v>
      </c>
      <c r="L343" s="106"/>
      <c r="M343" s="46" t="s">
        <v>63</v>
      </c>
      <c r="N343" s="47">
        <f t="shared" si="57"/>
        <v>0</v>
      </c>
      <c r="O343" s="48">
        <f t="shared" si="62"/>
        <v>0</v>
      </c>
      <c r="P343" s="50"/>
      <c r="T343" s="9"/>
      <c r="U343" s="9"/>
      <c r="V343" s="9"/>
    </row>
    <row r="344" spans="1:22" s="8" customFormat="1">
      <c r="A344" s="40" t="s">
        <v>850</v>
      </c>
      <c r="B344" s="40">
        <v>0</v>
      </c>
      <c r="C344" s="41" t="s">
        <v>611</v>
      </c>
      <c r="D344" s="42" t="s">
        <v>602</v>
      </c>
      <c r="E344" s="42" t="s">
        <v>603</v>
      </c>
      <c r="F344" s="42" t="s">
        <v>612</v>
      </c>
      <c r="G344" s="43" t="s">
        <v>39</v>
      </c>
      <c r="H344" s="49">
        <v>189</v>
      </c>
      <c r="I344" s="45"/>
      <c r="J344" s="43">
        <v>40</v>
      </c>
      <c r="K344" s="43">
        <v>20</v>
      </c>
      <c r="L344" s="106"/>
      <c r="M344" s="46" t="s">
        <v>63</v>
      </c>
      <c r="N344" s="47">
        <f t="shared" si="57"/>
        <v>0</v>
      </c>
      <c r="O344" s="48">
        <f t="shared" si="62"/>
        <v>0</v>
      </c>
      <c r="P344" s="50"/>
      <c r="T344" s="9"/>
      <c r="U344" s="9"/>
      <c r="V344" s="9"/>
    </row>
    <row r="345" spans="1:22" s="8" customFormat="1">
      <c r="A345" s="40">
        <v>100</v>
      </c>
      <c r="B345" s="40">
        <v>0</v>
      </c>
      <c r="C345" s="41" t="s">
        <v>613</v>
      </c>
      <c r="D345" s="42" t="s">
        <v>602</v>
      </c>
      <c r="E345" s="42" t="s">
        <v>603</v>
      </c>
      <c r="F345" s="42" t="s">
        <v>614</v>
      </c>
      <c r="G345" s="43" t="s">
        <v>39</v>
      </c>
      <c r="H345" s="49">
        <v>189</v>
      </c>
      <c r="I345" s="45"/>
      <c r="J345" s="43">
        <v>40</v>
      </c>
      <c r="K345" s="43">
        <v>20</v>
      </c>
      <c r="L345" s="106"/>
      <c r="M345" s="46" t="s">
        <v>63</v>
      </c>
      <c r="N345" s="47">
        <f t="shared" si="57"/>
        <v>0</v>
      </c>
      <c r="O345" s="48">
        <f t="shared" si="62"/>
        <v>0</v>
      </c>
      <c r="P345" s="50"/>
      <c r="T345" s="9"/>
      <c r="U345" s="9"/>
      <c r="V345" s="9"/>
    </row>
    <row r="346" spans="1:22" s="8" customFormat="1">
      <c r="A346" s="40">
        <v>100</v>
      </c>
      <c r="B346" s="40">
        <v>0</v>
      </c>
      <c r="C346" s="41" t="s">
        <v>615</v>
      </c>
      <c r="D346" s="42" t="s">
        <v>602</v>
      </c>
      <c r="E346" s="42" t="s">
        <v>603</v>
      </c>
      <c r="F346" s="42" t="s">
        <v>616</v>
      </c>
      <c r="G346" s="43" t="s">
        <v>39</v>
      </c>
      <c r="H346" s="49">
        <v>189</v>
      </c>
      <c r="I346" s="45"/>
      <c r="J346" s="43">
        <v>40</v>
      </c>
      <c r="K346" s="43">
        <v>20</v>
      </c>
      <c r="L346" s="106"/>
      <c r="M346" s="46" t="s">
        <v>63</v>
      </c>
      <c r="N346" s="47">
        <f t="shared" si="57"/>
        <v>0</v>
      </c>
      <c r="O346" s="48">
        <f t="shared" si="62"/>
        <v>0</v>
      </c>
      <c r="P346" s="50"/>
      <c r="T346" s="9"/>
      <c r="U346" s="9"/>
      <c r="V346" s="9"/>
    </row>
    <row r="347" spans="1:22" s="8" customFormat="1">
      <c r="A347" s="40">
        <v>40</v>
      </c>
      <c r="B347" s="40">
        <v>0</v>
      </c>
      <c r="C347" s="41" t="s">
        <v>617</v>
      </c>
      <c r="D347" s="42" t="s">
        <v>602</v>
      </c>
      <c r="E347" s="42" t="s">
        <v>603</v>
      </c>
      <c r="F347" s="42" t="s">
        <v>618</v>
      </c>
      <c r="G347" s="43" t="s">
        <v>39</v>
      </c>
      <c r="H347" s="49">
        <v>189</v>
      </c>
      <c r="I347" s="45"/>
      <c r="J347" s="43">
        <v>40</v>
      </c>
      <c r="K347" s="43">
        <v>20</v>
      </c>
      <c r="L347" s="106"/>
      <c r="M347" s="46" t="s">
        <v>63</v>
      </c>
      <c r="N347" s="47">
        <f t="shared" si="57"/>
        <v>0</v>
      </c>
      <c r="O347" s="48">
        <f t="shared" si="62"/>
        <v>0</v>
      </c>
      <c r="P347" s="50"/>
      <c r="T347" s="9"/>
      <c r="U347" s="9"/>
      <c r="V347" s="9"/>
    </row>
    <row r="348" spans="1:22" s="8" customFormat="1">
      <c r="A348" s="40">
        <v>80</v>
      </c>
      <c r="B348" s="40">
        <v>0</v>
      </c>
      <c r="C348" s="41" t="s">
        <v>619</v>
      </c>
      <c r="D348" s="42" t="s">
        <v>602</v>
      </c>
      <c r="E348" s="42" t="s">
        <v>603</v>
      </c>
      <c r="F348" s="42" t="s">
        <v>620</v>
      </c>
      <c r="G348" s="43" t="s">
        <v>39</v>
      </c>
      <c r="H348" s="49">
        <v>189</v>
      </c>
      <c r="I348" s="45"/>
      <c r="J348" s="43">
        <v>40</v>
      </c>
      <c r="K348" s="43">
        <v>20</v>
      </c>
      <c r="L348" s="106"/>
      <c r="M348" s="46" t="s">
        <v>63</v>
      </c>
      <c r="N348" s="47">
        <f t="shared" si="57"/>
        <v>0</v>
      </c>
      <c r="O348" s="48">
        <f t="shared" si="62"/>
        <v>0</v>
      </c>
      <c r="P348" s="50"/>
      <c r="T348" s="9"/>
      <c r="U348" s="9"/>
      <c r="V348" s="9"/>
    </row>
    <row r="349" spans="1:22" s="8" customFormat="1">
      <c r="A349" s="40" t="s">
        <v>850</v>
      </c>
      <c r="B349" s="40">
        <v>0</v>
      </c>
      <c r="C349" s="41" t="s">
        <v>621</v>
      </c>
      <c r="D349" s="42" t="s">
        <v>602</v>
      </c>
      <c r="E349" s="42" t="s">
        <v>603</v>
      </c>
      <c r="F349" s="42" t="s">
        <v>622</v>
      </c>
      <c r="G349" s="43" t="s">
        <v>39</v>
      </c>
      <c r="H349" s="49">
        <v>189</v>
      </c>
      <c r="I349" s="45"/>
      <c r="J349" s="43">
        <v>40</v>
      </c>
      <c r="K349" s="43">
        <v>20</v>
      </c>
      <c r="L349" s="106"/>
      <c r="M349" s="46" t="s">
        <v>63</v>
      </c>
      <c r="N349" s="47">
        <f t="shared" si="57"/>
        <v>0</v>
      </c>
      <c r="O349" s="48">
        <f t="shared" si="62"/>
        <v>0</v>
      </c>
      <c r="P349" s="50"/>
      <c r="T349" s="9"/>
      <c r="U349" s="9"/>
      <c r="V349" s="9"/>
    </row>
    <row r="350" spans="1:22" s="8" customFormat="1">
      <c r="A350" s="40">
        <v>100</v>
      </c>
      <c r="B350" s="40">
        <v>0</v>
      </c>
      <c r="C350" s="41" t="s">
        <v>623</v>
      </c>
      <c r="D350" s="42" t="s">
        <v>602</v>
      </c>
      <c r="E350" s="42" t="s">
        <v>603</v>
      </c>
      <c r="F350" s="42" t="s">
        <v>624</v>
      </c>
      <c r="G350" s="43" t="s">
        <v>39</v>
      </c>
      <c r="H350" s="49">
        <v>189</v>
      </c>
      <c r="I350" s="45"/>
      <c r="J350" s="43">
        <v>40</v>
      </c>
      <c r="K350" s="43">
        <v>20</v>
      </c>
      <c r="L350" s="106"/>
      <c r="M350" s="46" t="s">
        <v>63</v>
      </c>
      <c r="N350" s="47">
        <f t="shared" si="57"/>
        <v>0</v>
      </c>
      <c r="O350" s="48">
        <f t="shared" si="62"/>
        <v>0</v>
      </c>
      <c r="P350" s="50"/>
      <c r="T350" s="9"/>
      <c r="U350" s="9"/>
      <c r="V350" s="9"/>
    </row>
    <row r="351" spans="1:22" s="119" customFormat="1" hidden="1">
      <c r="A351" s="116">
        <v>0</v>
      </c>
      <c r="B351" s="116">
        <v>0</v>
      </c>
      <c r="C351" s="107" t="s">
        <v>625</v>
      </c>
      <c r="D351" s="108" t="s">
        <v>602</v>
      </c>
      <c r="E351" s="108" t="s">
        <v>603</v>
      </c>
      <c r="F351" s="108" t="s">
        <v>626</v>
      </c>
      <c r="G351" s="109" t="s">
        <v>39</v>
      </c>
      <c r="H351" s="111">
        <v>189</v>
      </c>
      <c r="I351" s="111"/>
      <c r="J351" s="109">
        <v>40</v>
      </c>
      <c r="K351" s="109">
        <v>20</v>
      </c>
      <c r="L351" s="106"/>
      <c r="M351" s="117" t="s">
        <v>45</v>
      </c>
      <c r="N351" s="47">
        <f t="shared" si="57"/>
        <v>0</v>
      </c>
      <c r="O351" s="48">
        <f t="shared" si="62"/>
        <v>0</v>
      </c>
      <c r="P351" s="118"/>
      <c r="T351" s="120"/>
      <c r="U351" s="120"/>
      <c r="V351" s="120"/>
    </row>
    <row r="352" spans="1:22" s="119" customFormat="1" hidden="1">
      <c r="A352" s="116">
        <v>0</v>
      </c>
      <c r="B352" s="116">
        <v>0</v>
      </c>
      <c r="C352" s="107" t="s">
        <v>627</v>
      </c>
      <c r="D352" s="108" t="s">
        <v>628</v>
      </c>
      <c r="E352" s="108" t="s">
        <v>629</v>
      </c>
      <c r="F352" s="108" t="s">
        <v>630</v>
      </c>
      <c r="G352" s="109" t="s">
        <v>39</v>
      </c>
      <c r="H352" s="111">
        <v>223</v>
      </c>
      <c r="I352" s="111"/>
      <c r="J352" s="109">
        <v>40</v>
      </c>
      <c r="K352" s="109">
        <v>20</v>
      </c>
      <c r="L352" s="106"/>
      <c r="M352" s="117" t="s">
        <v>45</v>
      </c>
      <c r="N352" s="47">
        <f t="shared" si="57"/>
        <v>0</v>
      </c>
      <c r="O352" s="48">
        <f t="shared" si="62"/>
        <v>0</v>
      </c>
      <c r="P352" s="118"/>
      <c r="T352" s="120"/>
      <c r="U352" s="120"/>
      <c r="V352" s="120"/>
    </row>
    <row r="353" spans="1:22" s="119" customFormat="1" hidden="1">
      <c r="A353" s="116">
        <v>0</v>
      </c>
      <c r="B353" s="116">
        <v>0</v>
      </c>
      <c r="C353" s="107" t="s">
        <v>631</v>
      </c>
      <c r="D353" s="108" t="s">
        <v>628</v>
      </c>
      <c r="E353" s="108" t="s">
        <v>629</v>
      </c>
      <c r="F353" s="108" t="s">
        <v>632</v>
      </c>
      <c r="G353" s="109" t="s">
        <v>39</v>
      </c>
      <c r="H353" s="111">
        <v>223</v>
      </c>
      <c r="I353" s="111"/>
      <c r="J353" s="109">
        <v>40</v>
      </c>
      <c r="K353" s="109">
        <v>20</v>
      </c>
      <c r="L353" s="106"/>
      <c r="M353" s="117" t="s">
        <v>45</v>
      </c>
      <c r="N353" s="47">
        <f t="shared" si="57"/>
        <v>0</v>
      </c>
      <c r="O353" s="48">
        <f t="shared" si="62"/>
        <v>0</v>
      </c>
      <c r="P353" s="118"/>
      <c r="T353" s="120"/>
      <c r="U353" s="120"/>
      <c r="V353" s="120"/>
    </row>
    <row r="354" spans="1:22" s="119" customFormat="1" hidden="1">
      <c r="A354" s="116">
        <v>0</v>
      </c>
      <c r="B354" s="116">
        <v>0</v>
      </c>
      <c r="C354" s="107" t="s">
        <v>633</v>
      </c>
      <c r="D354" s="108" t="s">
        <v>628</v>
      </c>
      <c r="E354" s="108" t="s">
        <v>629</v>
      </c>
      <c r="F354" s="108" t="s">
        <v>634</v>
      </c>
      <c r="G354" s="109" t="s">
        <v>39</v>
      </c>
      <c r="H354" s="111">
        <v>223</v>
      </c>
      <c r="I354" s="111"/>
      <c r="J354" s="109">
        <v>40</v>
      </c>
      <c r="K354" s="109">
        <v>20</v>
      </c>
      <c r="L354" s="106"/>
      <c r="M354" s="117" t="s">
        <v>45</v>
      </c>
      <c r="N354" s="47">
        <f t="shared" si="57"/>
        <v>0</v>
      </c>
      <c r="O354" s="48">
        <f t="shared" si="62"/>
        <v>0</v>
      </c>
      <c r="P354" s="118"/>
      <c r="T354" s="120"/>
      <c r="U354" s="120"/>
      <c r="V354" s="120"/>
    </row>
    <row r="355" spans="1:22" s="8" customFormat="1">
      <c r="A355" s="40">
        <v>20</v>
      </c>
      <c r="B355" s="40">
        <v>0</v>
      </c>
      <c r="C355" s="41" t="s">
        <v>635</v>
      </c>
      <c r="D355" s="42" t="s">
        <v>628</v>
      </c>
      <c r="E355" s="42" t="s">
        <v>629</v>
      </c>
      <c r="F355" s="42" t="s">
        <v>636</v>
      </c>
      <c r="G355" s="43" t="s">
        <v>39</v>
      </c>
      <c r="H355" s="49">
        <v>223</v>
      </c>
      <c r="I355" s="45"/>
      <c r="J355" s="43">
        <v>20</v>
      </c>
      <c r="K355" s="43">
        <v>20</v>
      </c>
      <c r="L355" s="106"/>
      <c r="M355" s="46" t="s">
        <v>63</v>
      </c>
      <c r="N355" s="47">
        <f t="shared" si="57"/>
        <v>0</v>
      </c>
      <c r="O355" s="48">
        <f t="shared" si="62"/>
        <v>0</v>
      </c>
      <c r="P355" s="50"/>
      <c r="T355" s="9"/>
      <c r="U355" s="9"/>
      <c r="V355" s="9"/>
    </row>
    <row r="356" spans="1:22" s="8" customFormat="1">
      <c r="A356" s="40" t="s">
        <v>850</v>
      </c>
      <c r="B356" s="40">
        <v>0</v>
      </c>
      <c r="C356" s="41" t="s">
        <v>637</v>
      </c>
      <c r="D356" s="42" t="s">
        <v>638</v>
      </c>
      <c r="E356" s="42" t="s">
        <v>639</v>
      </c>
      <c r="F356" s="42" t="s">
        <v>640</v>
      </c>
      <c r="G356" s="43" t="s">
        <v>39</v>
      </c>
      <c r="H356" s="49">
        <v>240</v>
      </c>
      <c r="I356" s="45"/>
      <c r="J356" s="43">
        <v>40</v>
      </c>
      <c r="K356" s="43">
        <v>20</v>
      </c>
      <c r="L356" s="106"/>
      <c r="M356" s="46" t="s">
        <v>63</v>
      </c>
      <c r="N356" s="47">
        <f t="shared" si="57"/>
        <v>0</v>
      </c>
      <c r="O356" s="48">
        <f t="shared" si="62"/>
        <v>0</v>
      </c>
      <c r="P356" s="50"/>
      <c r="T356" s="9"/>
      <c r="U356" s="9"/>
      <c r="V356" s="9"/>
    </row>
    <row r="357" spans="1:22" s="8" customFormat="1">
      <c r="A357" s="40">
        <v>100</v>
      </c>
      <c r="B357" s="40">
        <v>0</v>
      </c>
      <c r="C357" s="41" t="s">
        <v>641</v>
      </c>
      <c r="D357" s="42" t="s">
        <v>638</v>
      </c>
      <c r="E357" s="42" t="s">
        <v>639</v>
      </c>
      <c r="F357" s="42" t="s">
        <v>642</v>
      </c>
      <c r="G357" s="43" t="s">
        <v>39</v>
      </c>
      <c r="H357" s="49">
        <v>240</v>
      </c>
      <c r="I357" s="45"/>
      <c r="J357" s="43">
        <v>40</v>
      </c>
      <c r="K357" s="43">
        <v>20</v>
      </c>
      <c r="L357" s="106"/>
      <c r="M357" s="46" t="s">
        <v>63</v>
      </c>
      <c r="N357" s="47">
        <f t="shared" si="57"/>
        <v>0</v>
      </c>
      <c r="O357" s="48">
        <f t="shared" si="62"/>
        <v>0</v>
      </c>
      <c r="P357" s="50"/>
      <c r="T357" s="9"/>
      <c r="U357" s="9"/>
      <c r="V357" s="9"/>
    </row>
    <row r="358" spans="1:22" s="8" customFormat="1">
      <c r="A358" s="40" t="s">
        <v>850</v>
      </c>
      <c r="B358" s="40">
        <v>0</v>
      </c>
      <c r="C358" s="41" t="s">
        <v>643</v>
      </c>
      <c r="D358" s="42" t="s">
        <v>638</v>
      </c>
      <c r="E358" s="42" t="s">
        <v>639</v>
      </c>
      <c r="F358" s="42" t="s">
        <v>644</v>
      </c>
      <c r="G358" s="43" t="s">
        <v>39</v>
      </c>
      <c r="H358" s="49">
        <v>240</v>
      </c>
      <c r="I358" s="45"/>
      <c r="J358" s="43">
        <v>40</v>
      </c>
      <c r="K358" s="43">
        <v>20</v>
      </c>
      <c r="L358" s="106"/>
      <c r="M358" s="46" t="s">
        <v>63</v>
      </c>
      <c r="N358" s="47">
        <f t="shared" si="57"/>
        <v>0</v>
      </c>
      <c r="O358" s="48">
        <f t="shared" si="62"/>
        <v>0</v>
      </c>
      <c r="P358" s="50"/>
      <c r="T358" s="9"/>
      <c r="U358" s="9"/>
      <c r="V358" s="9"/>
    </row>
    <row r="359" spans="1:22" s="8" customFormat="1">
      <c r="A359" s="40">
        <v>60</v>
      </c>
      <c r="B359" s="40">
        <v>0</v>
      </c>
      <c r="C359" s="41" t="s">
        <v>645</v>
      </c>
      <c r="D359" s="42" t="s">
        <v>638</v>
      </c>
      <c r="E359" s="42" t="s">
        <v>639</v>
      </c>
      <c r="F359" s="42" t="s">
        <v>646</v>
      </c>
      <c r="G359" s="43" t="s">
        <v>39</v>
      </c>
      <c r="H359" s="49">
        <v>240</v>
      </c>
      <c r="I359" s="45"/>
      <c r="J359" s="43">
        <v>40</v>
      </c>
      <c r="K359" s="43">
        <v>20</v>
      </c>
      <c r="L359" s="106"/>
      <c r="M359" s="46" t="s">
        <v>63</v>
      </c>
      <c r="N359" s="47">
        <f t="shared" si="57"/>
        <v>0</v>
      </c>
      <c r="O359" s="48">
        <f t="shared" si="62"/>
        <v>0</v>
      </c>
      <c r="P359" s="50"/>
      <c r="T359" s="9"/>
      <c r="U359" s="9"/>
      <c r="V359" s="9"/>
    </row>
    <row r="360" spans="1:22" s="8" customFormat="1">
      <c r="A360" s="40">
        <v>100</v>
      </c>
      <c r="B360" s="40">
        <v>0</v>
      </c>
      <c r="C360" s="41" t="s">
        <v>647</v>
      </c>
      <c r="D360" s="42" t="s">
        <v>638</v>
      </c>
      <c r="E360" s="42" t="s">
        <v>639</v>
      </c>
      <c r="F360" s="42" t="s">
        <v>648</v>
      </c>
      <c r="G360" s="43" t="s">
        <v>39</v>
      </c>
      <c r="H360" s="49">
        <v>240</v>
      </c>
      <c r="I360" s="45"/>
      <c r="J360" s="43">
        <v>40</v>
      </c>
      <c r="K360" s="43">
        <v>20</v>
      </c>
      <c r="L360" s="106"/>
      <c r="M360" s="46" t="s">
        <v>63</v>
      </c>
      <c r="N360" s="47">
        <f t="shared" si="57"/>
        <v>0</v>
      </c>
      <c r="O360" s="48">
        <f t="shared" si="62"/>
        <v>0</v>
      </c>
      <c r="P360" s="50"/>
      <c r="T360" s="9"/>
      <c r="U360" s="9"/>
      <c r="V360" s="9"/>
    </row>
    <row r="361" spans="1:22" ht="21.9" customHeight="1">
      <c r="A361" s="31" t="s">
        <v>33</v>
      </c>
      <c r="B361" s="31" t="s">
        <v>33</v>
      </c>
      <c r="C361" s="34" t="s">
        <v>33</v>
      </c>
      <c r="D361" s="35" t="s">
        <v>649</v>
      </c>
      <c r="E361" s="36"/>
      <c r="F361" s="36"/>
      <c r="G361" s="37"/>
      <c r="H361" s="38"/>
      <c r="I361" s="38"/>
      <c r="J361" s="36"/>
      <c r="K361" s="36"/>
      <c r="L361" s="106"/>
      <c r="M361" s="36"/>
      <c r="N361" s="36"/>
      <c r="O361" s="36"/>
      <c r="P361" s="39"/>
      <c r="Q361" s="8"/>
    </row>
    <row r="362" spans="1:22" s="124" customFormat="1">
      <c r="A362" s="40">
        <v>0</v>
      </c>
      <c r="B362" s="40" t="s">
        <v>850</v>
      </c>
      <c r="C362" s="41" t="s">
        <v>650</v>
      </c>
      <c r="D362" s="42" t="s">
        <v>651</v>
      </c>
      <c r="E362" s="42" t="s">
        <v>652</v>
      </c>
      <c r="F362" s="42" t="s">
        <v>653</v>
      </c>
      <c r="G362" s="43" t="s">
        <v>39</v>
      </c>
      <c r="H362" s="49">
        <v>156</v>
      </c>
      <c r="I362" s="49"/>
      <c r="J362" s="43">
        <v>48</v>
      </c>
      <c r="K362" s="43">
        <v>24</v>
      </c>
      <c r="L362" s="106"/>
      <c r="M362" s="128" t="s">
        <v>851</v>
      </c>
      <c r="N362" s="47">
        <f t="shared" ref="N362:N369" si="63">L362/K362</f>
        <v>0</v>
      </c>
      <c r="O362" s="48">
        <f t="shared" ref="O362:O369" si="64">IF(L362&gt;=J362,H362*L362,H362*L362*1.05)</f>
        <v>0</v>
      </c>
      <c r="P362" s="123"/>
      <c r="T362" s="125"/>
      <c r="U362" s="125"/>
      <c r="V362" s="125"/>
    </row>
    <row r="363" spans="1:22" s="124" customFormat="1">
      <c r="A363" s="40">
        <v>28</v>
      </c>
      <c r="B363" s="40">
        <v>0</v>
      </c>
      <c r="C363" s="41" t="s">
        <v>816</v>
      </c>
      <c r="D363" s="42" t="s">
        <v>813</v>
      </c>
      <c r="E363" s="42" t="s">
        <v>814</v>
      </c>
      <c r="F363" s="42" t="s">
        <v>815</v>
      </c>
      <c r="G363" s="43" t="s">
        <v>39</v>
      </c>
      <c r="H363" s="49">
        <v>159</v>
      </c>
      <c r="I363" s="49"/>
      <c r="J363" s="43">
        <v>28</v>
      </c>
      <c r="K363" s="43">
        <v>28</v>
      </c>
      <c r="L363" s="106"/>
      <c r="M363" s="46" t="s">
        <v>63</v>
      </c>
      <c r="N363" s="47">
        <f t="shared" si="63"/>
        <v>0</v>
      </c>
      <c r="O363" s="48">
        <f t="shared" si="64"/>
        <v>0</v>
      </c>
      <c r="P363" s="123"/>
      <c r="T363" s="125"/>
      <c r="U363" s="125"/>
      <c r="V363" s="125"/>
    </row>
    <row r="364" spans="1:22" s="124" customFormat="1">
      <c r="A364" s="40">
        <v>0</v>
      </c>
      <c r="B364" s="40" t="s">
        <v>850</v>
      </c>
      <c r="C364" s="41" t="s">
        <v>654</v>
      </c>
      <c r="D364" s="42" t="s">
        <v>655</v>
      </c>
      <c r="E364" s="42" t="s">
        <v>656</v>
      </c>
      <c r="F364" s="42" t="s">
        <v>657</v>
      </c>
      <c r="G364" s="43" t="s">
        <v>39</v>
      </c>
      <c r="H364" s="49">
        <v>159</v>
      </c>
      <c r="I364" s="49"/>
      <c r="J364" s="43">
        <v>48</v>
      </c>
      <c r="K364" s="43">
        <v>24</v>
      </c>
      <c r="L364" s="106"/>
      <c r="M364" s="128" t="s">
        <v>851</v>
      </c>
      <c r="N364" s="47">
        <f t="shared" si="63"/>
        <v>0</v>
      </c>
      <c r="O364" s="48">
        <f t="shared" si="64"/>
        <v>0</v>
      </c>
      <c r="P364" s="123"/>
      <c r="T364" s="125"/>
      <c r="U364" s="125"/>
      <c r="V364" s="125"/>
    </row>
    <row r="365" spans="1:22" s="124" customFormat="1">
      <c r="A365" s="40" t="s">
        <v>850</v>
      </c>
      <c r="B365" s="40" t="s">
        <v>850</v>
      </c>
      <c r="C365" s="41" t="s">
        <v>658</v>
      </c>
      <c r="D365" s="42" t="s">
        <v>655</v>
      </c>
      <c r="E365" s="42" t="s">
        <v>656</v>
      </c>
      <c r="F365" s="42" t="s">
        <v>659</v>
      </c>
      <c r="G365" s="43" t="s">
        <v>39</v>
      </c>
      <c r="H365" s="49">
        <v>159</v>
      </c>
      <c r="I365" s="49"/>
      <c r="J365" s="43">
        <v>48</v>
      </c>
      <c r="K365" s="43">
        <v>24</v>
      </c>
      <c r="L365" s="106"/>
      <c r="M365" s="46" t="s">
        <v>63</v>
      </c>
      <c r="N365" s="47">
        <f t="shared" si="63"/>
        <v>0</v>
      </c>
      <c r="O365" s="48">
        <f t="shared" si="64"/>
        <v>0</v>
      </c>
      <c r="P365" s="123"/>
      <c r="T365" s="125"/>
      <c r="U365" s="125"/>
      <c r="V365" s="125"/>
    </row>
    <row r="366" spans="1:22" s="119" customFormat="1" hidden="1">
      <c r="A366" s="116">
        <v>0</v>
      </c>
      <c r="B366" s="116">
        <v>0</v>
      </c>
      <c r="C366" s="107" t="s">
        <v>660</v>
      </c>
      <c r="D366" s="108" t="s">
        <v>661</v>
      </c>
      <c r="E366" s="108" t="s">
        <v>662</v>
      </c>
      <c r="F366" s="108" t="s">
        <v>663</v>
      </c>
      <c r="G366" s="109" t="s">
        <v>39</v>
      </c>
      <c r="H366" s="111">
        <v>197</v>
      </c>
      <c r="I366" s="111"/>
      <c r="J366" s="112">
        <v>1</v>
      </c>
      <c r="K366" s="112">
        <v>1</v>
      </c>
      <c r="L366" s="106"/>
      <c r="M366" s="113" t="s">
        <v>40</v>
      </c>
      <c r="N366" s="47">
        <f t="shared" si="63"/>
        <v>0</v>
      </c>
      <c r="O366" s="48">
        <f t="shared" si="64"/>
        <v>0</v>
      </c>
      <c r="P366" s="118"/>
      <c r="T366" s="120"/>
      <c r="U366" s="120"/>
      <c r="V366" s="120"/>
    </row>
    <row r="367" spans="1:22" s="124" customFormat="1">
      <c r="A367" s="40">
        <v>0</v>
      </c>
      <c r="B367" s="40">
        <v>4</v>
      </c>
      <c r="C367" s="41" t="s">
        <v>664</v>
      </c>
      <c r="D367" s="42" t="s">
        <v>665</v>
      </c>
      <c r="E367" s="42" t="s">
        <v>666</v>
      </c>
      <c r="F367" s="42" t="s">
        <v>667</v>
      </c>
      <c r="G367" s="43" t="s">
        <v>39</v>
      </c>
      <c r="H367" s="49">
        <v>194</v>
      </c>
      <c r="I367" s="49"/>
      <c r="J367" s="43">
        <v>4</v>
      </c>
      <c r="K367" s="43">
        <v>4</v>
      </c>
      <c r="L367" s="106"/>
      <c r="M367" s="128" t="s">
        <v>851</v>
      </c>
      <c r="N367" s="47">
        <f t="shared" si="63"/>
        <v>0</v>
      </c>
      <c r="O367" s="48">
        <f t="shared" si="64"/>
        <v>0</v>
      </c>
      <c r="P367" s="123"/>
      <c r="T367" s="125"/>
      <c r="U367" s="125"/>
      <c r="V367" s="125"/>
    </row>
    <row r="368" spans="1:22" s="124" customFormat="1">
      <c r="A368" s="40">
        <v>0</v>
      </c>
      <c r="B368" s="40" t="s">
        <v>850</v>
      </c>
      <c r="C368" s="41" t="s">
        <v>668</v>
      </c>
      <c r="D368" s="42" t="s">
        <v>669</v>
      </c>
      <c r="E368" s="42" t="s">
        <v>670</v>
      </c>
      <c r="F368" s="42" t="s">
        <v>671</v>
      </c>
      <c r="G368" s="43" t="s">
        <v>39</v>
      </c>
      <c r="H368" s="49">
        <v>159</v>
      </c>
      <c r="I368" s="49"/>
      <c r="J368" s="43">
        <v>48</v>
      </c>
      <c r="K368" s="43">
        <v>24</v>
      </c>
      <c r="L368" s="106"/>
      <c r="M368" s="128" t="s">
        <v>851</v>
      </c>
      <c r="N368" s="47">
        <f t="shared" si="63"/>
        <v>0</v>
      </c>
      <c r="O368" s="48">
        <f t="shared" si="64"/>
        <v>0</v>
      </c>
      <c r="P368" s="123"/>
      <c r="T368" s="125"/>
      <c r="U368" s="125"/>
      <c r="V368" s="125"/>
    </row>
    <row r="369" spans="1:22" s="119" customFormat="1" hidden="1">
      <c r="A369" s="116">
        <v>0</v>
      </c>
      <c r="B369" s="116">
        <v>0</v>
      </c>
      <c r="C369" s="107" t="s">
        <v>672</v>
      </c>
      <c r="D369" s="108" t="s">
        <v>673</v>
      </c>
      <c r="E369" s="108" t="s">
        <v>674</v>
      </c>
      <c r="F369" s="108" t="s">
        <v>675</v>
      </c>
      <c r="G369" s="109" t="s">
        <v>39</v>
      </c>
      <c r="H369" s="111">
        <v>159</v>
      </c>
      <c r="I369" s="111"/>
      <c r="J369" s="109">
        <v>48</v>
      </c>
      <c r="K369" s="109">
        <v>24</v>
      </c>
      <c r="L369" s="106"/>
      <c r="M369" s="117" t="s">
        <v>45</v>
      </c>
      <c r="N369" s="47">
        <f t="shared" si="63"/>
        <v>0</v>
      </c>
      <c r="O369" s="48">
        <f t="shared" si="64"/>
        <v>0</v>
      </c>
      <c r="P369" s="118"/>
      <c r="T369" s="120"/>
      <c r="U369" s="120"/>
      <c r="V369" s="120"/>
    </row>
    <row r="370" spans="1:22" s="8" customFormat="1">
      <c r="A370" s="40">
        <v>16</v>
      </c>
      <c r="B370" s="40">
        <v>0</v>
      </c>
      <c r="C370" s="41" t="s">
        <v>676</v>
      </c>
      <c r="D370" s="42" t="s">
        <v>677</v>
      </c>
      <c r="E370" s="42" t="s">
        <v>678</v>
      </c>
      <c r="F370" s="42"/>
      <c r="G370" s="43" t="s">
        <v>39</v>
      </c>
      <c r="H370" s="44">
        <v>259</v>
      </c>
      <c r="I370" s="45">
        <v>197</v>
      </c>
      <c r="J370" s="43">
        <v>16</v>
      </c>
      <c r="K370" s="43">
        <v>16</v>
      </c>
      <c r="L370" s="106"/>
      <c r="M370" s="46" t="s">
        <v>63</v>
      </c>
      <c r="N370" s="47">
        <f>L370/K370</f>
        <v>0</v>
      </c>
      <c r="O370" s="48">
        <f>IF(L370&gt;=J370,I370*L370,I370*L370*1.05)</f>
        <v>0</v>
      </c>
      <c r="P370" s="50"/>
      <c r="T370" s="9"/>
      <c r="U370" s="9"/>
      <c r="V370" s="9"/>
    </row>
    <row r="371" spans="1:22" s="124" customFormat="1">
      <c r="A371" s="40">
        <v>0</v>
      </c>
      <c r="B371" s="40" t="s">
        <v>850</v>
      </c>
      <c r="C371" s="41" t="s">
        <v>679</v>
      </c>
      <c r="D371" s="42" t="s">
        <v>680</v>
      </c>
      <c r="E371" s="42" t="s">
        <v>681</v>
      </c>
      <c r="F371" s="42" t="s">
        <v>682</v>
      </c>
      <c r="G371" s="43" t="s">
        <v>39</v>
      </c>
      <c r="H371" s="49">
        <v>149</v>
      </c>
      <c r="I371" s="49"/>
      <c r="J371" s="43">
        <v>48</v>
      </c>
      <c r="K371" s="43">
        <v>24</v>
      </c>
      <c r="L371" s="106"/>
      <c r="M371" s="128" t="s">
        <v>851</v>
      </c>
      <c r="N371" s="47">
        <f t="shared" ref="N371:N377" si="65">L371/K371</f>
        <v>0</v>
      </c>
      <c r="O371" s="48">
        <f t="shared" ref="O371:O377" si="66">IF(L371&gt;=J371,H371*L371,H371*L371*1.05)</f>
        <v>0</v>
      </c>
      <c r="P371" s="123"/>
      <c r="T371" s="125"/>
      <c r="U371" s="125"/>
      <c r="V371" s="125"/>
    </row>
    <row r="372" spans="1:22" s="124" customFormat="1">
      <c r="A372" s="40">
        <v>0</v>
      </c>
      <c r="B372" s="40" t="s">
        <v>850</v>
      </c>
      <c r="C372" s="41" t="s">
        <v>683</v>
      </c>
      <c r="D372" s="42" t="s">
        <v>680</v>
      </c>
      <c r="E372" s="42" t="s">
        <v>681</v>
      </c>
      <c r="F372" s="42" t="s">
        <v>682</v>
      </c>
      <c r="G372" s="43" t="s">
        <v>39</v>
      </c>
      <c r="H372" s="49">
        <v>149</v>
      </c>
      <c r="I372" s="49"/>
      <c r="J372" s="43">
        <v>48</v>
      </c>
      <c r="K372" s="43">
        <v>24</v>
      </c>
      <c r="L372" s="106"/>
      <c r="M372" s="128" t="s">
        <v>851</v>
      </c>
      <c r="N372" s="47">
        <f t="shared" si="65"/>
        <v>0</v>
      </c>
      <c r="O372" s="48">
        <f t="shared" si="66"/>
        <v>0</v>
      </c>
      <c r="P372" s="123"/>
      <c r="T372" s="125"/>
      <c r="U372" s="125"/>
      <c r="V372" s="125"/>
    </row>
    <row r="373" spans="1:22" s="124" customFormat="1">
      <c r="A373" s="40">
        <v>0</v>
      </c>
      <c r="B373" s="40" t="s">
        <v>850</v>
      </c>
      <c r="C373" s="41" t="s">
        <v>684</v>
      </c>
      <c r="D373" s="42" t="s">
        <v>680</v>
      </c>
      <c r="E373" s="42" t="s">
        <v>681</v>
      </c>
      <c r="F373" s="42" t="s">
        <v>685</v>
      </c>
      <c r="G373" s="43" t="s">
        <v>39</v>
      </c>
      <c r="H373" s="49">
        <v>149</v>
      </c>
      <c r="I373" s="49"/>
      <c r="J373" s="43">
        <v>48</v>
      </c>
      <c r="K373" s="43">
        <v>24</v>
      </c>
      <c r="L373" s="106"/>
      <c r="M373" s="128" t="s">
        <v>851</v>
      </c>
      <c r="N373" s="47">
        <f t="shared" si="65"/>
        <v>0</v>
      </c>
      <c r="O373" s="48">
        <f t="shared" si="66"/>
        <v>0</v>
      </c>
      <c r="P373" s="123"/>
      <c r="T373" s="125"/>
      <c r="U373" s="125"/>
      <c r="V373" s="125"/>
    </row>
    <row r="374" spans="1:22" s="124" customFormat="1">
      <c r="A374" s="40">
        <v>0</v>
      </c>
      <c r="B374" s="40" t="s">
        <v>850</v>
      </c>
      <c r="C374" s="41" t="s">
        <v>686</v>
      </c>
      <c r="D374" s="42" t="s">
        <v>680</v>
      </c>
      <c r="E374" s="42" t="s">
        <v>681</v>
      </c>
      <c r="F374" s="42" t="s">
        <v>687</v>
      </c>
      <c r="G374" s="43" t="s">
        <v>39</v>
      </c>
      <c r="H374" s="49">
        <v>149</v>
      </c>
      <c r="I374" s="49"/>
      <c r="J374" s="43">
        <v>48</v>
      </c>
      <c r="K374" s="43">
        <v>24</v>
      </c>
      <c r="L374" s="106"/>
      <c r="M374" s="128" t="s">
        <v>851</v>
      </c>
      <c r="N374" s="47">
        <f t="shared" si="65"/>
        <v>0</v>
      </c>
      <c r="O374" s="48">
        <f t="shared" si="66"/>
        <v>0</v>
      </c>
      <c r="P374" s="123"/>
      <c r="T374" s="125"/>
      <c r="U374" s="125"/>
      <c r="V374" s="125"/>
    </row>
    <row r="375" spans="1:22" s="124" customFormat="1">
      <c r="A375" s="40">
        <v>28</v>
      </c>
      <c r="B375" s="40">
        <v>0</v>
      </c>
      <c r="C375" s="41" t="s">
        <v>818</v>
      </c>
      <c r="D375" s="42" t="s">
        <v>680</v>
      </c>
      <c r="E375" s="42" t="s">
        <v>681</v>
      </c>
      <c r="F375" s="42" t="s">
        <v>817</v>
      </c>
      <c r="G375" s="43" t="s">
        <v>39</v>
      </c>
      <c r="H375" s="49">
        <v>171</v>
      </c>
      <c r="I375" s="49"/>
      <c r="J375" s="43">
        <v>28</v>
      </c>
      <c r="K375" s="43">
        <v>28</v>
      </c>
      <c r="L375" s="106"/>
      <c r="M375" s="46" t="s">
        <v>63</v>
      </c>
      <c r="N375" s="47">
        <f t="shared" si="65"/>
        <v>0</v>
      </c>
      <c r="O375" s="48">
        <f t="shared" si="66"/>
        <v>0</v>
      </c>
      <c r="P375" s="123"/>
      <c r="T375" s="125"/>
      <c r="U375" s="125"/>
      <c r="V375" s="125"/>
    </row>
    <row r="376" spans="1:22" s="124" customFormat="1">
      <c r="A376" s="40">
        <v>0</v>
      </c>
      <c r="B376" s="40" t="s">
        <v>850</v>
      </c>
      <c r="C376" s="41" t="s">
        <v>688</v>
      </c>
      <c r="D376" s="42" t="s">
        <v>680</v>
      </c>
      <c r="E376" s="42" t="s">
        <v>681</v>
      </c>
      <c r="F376" s="42" t="s">
        <v>689</v>
      </c>
      <c r="G376" s="43" t="s">
        <v>39</v>
      </c>
      <c r="H376" s="49">
        <v>149</v>
      </c>
      <c r="I376" s="49"/>
      <c r="J376" s="43">
        <v>48</v>
      </c>
      <c r="K376" s="43">
        <v>24</v>
      </c>
      <c r="L376" s="106"/>
      <c r="M376" s="128" t="s">
        <v>851</v>
      </c>
      <c r="N376" s="47">
        <f t="shared" si="65"/>
        <v>0</v>
      </c>
      <c r="O376" s="48">
        <f t="shared" si="66"/>
        <v>0</v>
      </c>
      <c r="P376" s="123"/>
      <c r="T376" s="125"/>
      <c r="U376" s="125"/>
      <c r="V376" s="125"/>
    </row>
    <row r="377" spans="1:22" s="124" customFormat="1">
      <c r="A377" s="40">
        <v>0</v>
      </c>
      <c r="B377" s="40" t="s">
        <v>850</v>
      </c>
      <c r="C377" s="41" t="s">
        <v>690</v>
      </c>
      <c r="D377" s="42" t="s">
        <v>680</v>
      </c>
      <c r="E377" s="42" t="s">
        <v>681</v>
      </c>
      <c r="F377" s="42" t="s">
        <v>691</v>
      </c>
      <c r="G377" s="43" t="s">
        <v>39</v>
      </c>
      <c r="H377" s="49">
        <v>149</v>
      </c>
      <c r="I377" s="49"/>
      <c r="J377" s="43">
        <v>48</v>
      </c>
      <c r="K377" s="43">
        <v>24</v>
      </c>
      <c r="L377" s="106"/>
      <c r="M377" s="128" t="s">
        <v>851</v>
      </c>
      <c r="N377" s="47">
        <f t="shared" si="65"/>
        <v>0</v>
      </c>
      <c r="O377" s="48">
        <f t="shared" si="66"/>
        <v>0</v>
      </c>
      <c r="P377" s="123"/>
      <c r="T377" s="125"/>
      <c r="U377" s="125"/>
      <c r="V377" s="125"/>
    </row>
    <row r="378" spans="1:22">
      <c r="C378" s="52" t="s">
        <v>692</v>
      </c>
      <c r="D378" s="53" t="s">
        <v>693</v>
      </c>
      <c r="E378" s="52"/>
      <c r="F378" s="54"/>
      <c r="G378" s="55"/>
      <c r="H378" s="55"/>
      <c r="I378" s="55"/>
      <c r="J378" s="55"/>
      <c r="K378" s="55"/>
      <c r="L378" s="106">
        <f>ROUNDUP(SUM(N64:N377),0)</f>
        <v>0</v>
      </c>
      <c r="M378" s="55"/>
      <c r="N378" s="55"/>
      <c r="O378" s="55"/>
      <c r="Q378" s="8"/>
      <c r="S378" s="9"/>
    </row>
    <row r="379" spans="1:22">
      <c r="C379" s="52" t="s">
        <v>694</v>
      </c>
      <c r="D379" s="53" t="s">
        <v>695</v>
      </c>
      <c r="E379" s="52"/>
      <c r="F379" s="55"/>
      <c r="G379" s="55"/>
      <c r="H379" s="55"/>
      <c r="I379" s="55"/>
      <c r="J379" s="55"/>
      <c r="K379" s="55"/>
      <c r="L379" s="106">
        <f>ROUNDUP(IF((L378)&gt;=6,(L378)/30,0),0)</f>
        <v>0</v>
      </c>
      <c r="M379" s="55"/>
      <c r="N379" s="55"/>
      <c r="O379" s="55"/>
      <c r="Q379" s="8"/>
      <c r="S379" s="9"/>
    </row>
    <row r="380" spans="1:22">
      <c r="A380" s="31"/>
    </row>
    <row r="381" spans="1:22">
      <c r="D381" s="56" t="s">
        <v>696</v>
      </c>
    </row>
    <row r="382" spans="1:22">
      <c r="D382" s="56" t="s">
        <v>697</v>
      </c>
    </row>
  </sheetData>
  <autoFilter ref="A62:O379" xr:uid="{EA81094E-D62F-4C9B-A00F-D1292EAE7F2F}">
    <filterColumn colId="2">
      <colorFilter dxfId="1" cellColor="0"/>
    </filterColumn>
  </autoFilter>
  <mergeCells count="9">
    <mergeCell ref="D2:N2"/>
    <mergeCell ref="K11:L11"/>
    <mergeCell ref="N11:O11"/>
    <mergeCell ref="N17:O17"/>
    <mergeCell ref="L8:M8"/>
    <mergeCell ref="L9:M9"/>
    <mergeCell ref="N9:O9"/>
    <mergeCell ref="L10:M10"/>
    <mergeCell ref="N10:O10"/>
  </mergeCells>
  <phoneticPr fontId="63" type="noConversion"/>
  <conditionalFormatting sqref="I5">
    <cfRule type="containsText" dxfId="0" priority="8" operator="containsText" text="нет">
      <formula>NOT(ISERROR(SEARCH("нет",I5)))</formula>
    </cfRule>
    <cfRule type="iconSet" priority="9">
      <iconSet iconSet="3Symbols">
        <cfvo type="percent" val="0"/>
        <cfvo type="percent" val="33"/>
        <cfvo type="percent" val="67"/>
      </iconSet>
    </cfRule>
  </conditionalFormatting>
  <dataValidations count="4">
    <dataValidation type="list" allowBlank="1" showInputMessage="1" showErrorMessage="1" sqref="L8:M8" xr:uid="{70A599A5-B67F-4561-A951-E347144580E7}">
      <formula1>"41 неделя (10-14 окт 2022), 43 неделя (24-28 окт 2022)"</formula1>
    </dataValidation>
    <dataValidation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L62:N62 M362:N377 M281:N284 M286:N360 M64:N279" xr:uid="{BC96062B-8B09-4A51-8850-CA63ED5C4DCA}"/>
    <dataValidation type="list" allowBlank="1" showInputMessage="1" showErrorMessage="1" sqref="I5" xr:uid="{DBF7B0C6-8C2C-442A-A6EF-0A3A8B12EBFA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L64:L377" xr:uid="{BABCF8CE-DA65-497D-A94D-321AA1DF256B}">
      <formula1>$I$5&lt;&gt;"нет"</formula1>
    </dataValidation>
  </dataValidations>
  <hyperlinks>
    <hyperlink ref="G4" location="'Условия работы'!A1" display="&gt;&gt;&gt; Условия работы &lt;&lt;&lt;" xr:uid="{E232A03D-89F6-4BB0-B758-DF0606D9BEF5}"/>
  </hyperlinks>
  <pageMargins left="0.75" right="0.75" top="1" bottom="1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DAC4C-EFFA-450C-B5E5-F057BC04B1C3}">
  <dimension ref="B1:BH112"/>
  <sheetViews>
    <sheetView showGridLines="0" workbookViewId="0">
      <selection activeCell="L72" sqref="L72"/>
    </sheetView>
  </sheetViews>
  <sheetFormatPr defaultColWidth="8" defaultRowHeight="14.6"/>
  <cols>
    <col min="1" max="1" width="3.3828125" style="60" customWidth="1"/>
    <col min="2" max="2" width="5.84375" style="60" customWidth="1"/>
    <col min="3" max="15" width="8" style="60"/>
    <col min="16" max="16" width="10" style="60" customWidth="1"/>
    <col min="17" max="16384" width="8" style="60"/>
  </cols>
  <sheetData>
    <row r="1" spans="2:16" ht="15" thickTop="1">
      <c r="B1" s="57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9"/>
    </row>
    <row r="2" spans="2:16">
      <c r="B2" s="61"/>
      <c r="P2" s="62"/>
    </row>
    <row r="3" spans="2:16">
      <c r="B3" s="61"/>
      <c r="P3" s="62"/>
    </row>
    <row r="4" spans="2:16">
      <c r="B4" s="61"/>
      <c r="P4" s="62"/>
    </row>
    <row r="5" spans="2:16">
      <c r="B5" s="61"/>
      <c r="P5" s="62"/>
    </row>
    <row r="6" spans="2:16" s="65" customFormat="1" ht="16.5" customHeight="1">
      <c r="B6" s="63"/>
      <c r="C6" s="64"/>
      <c r="P6" s="66"/>
    </row>
    <row r="7" spans="2:16" s="67" customFormat="1" ht="12" customHeight="1">
      <c r="B7" s="63"/>
      <c r="C7" s="64"/>
      <c r="P7" s="68"/>
    </row>
    <row r="8" spans="2:16" ht="12" customHeight="1">
      <c r="B8" s="61"/>
      <c r="C8" s="64"/>
      <c r="P8" s="62"/>
    </row>
    <row r="9" spans="2:16" ht="12" customHeight="1">
      <c r="B9" s="69"/>
      <c r="C9" s="64"/>
      <c r="P9" s="62"/>
    </row>
    <row r="10" spans="2:16" ht="12" customHeight="1">
      <c r="B10" s="69"/>
      <c r="C10" s="64"/>
      <c r="P10" s="62"/>
    </row>
    <row r="11" spans="2:16" ht="16.5" customHeight="1">
      <c r="B11" s="61"/>
      <c r="P11" s="62"/>
    </row>
    <row r="12" spans="2:16" ht="20.25" customHeight="1">
      <c r="B12" s="61"/>
      <c r="P12" s="62"/>
    </row>
    <row r="13" spans="2:16" s="72" customFormat="1" ht="17.25" customHeight="1">
      <c r="B13" s="70" t="s">
        <v>698</v>
      </c>
      <c r="C13" s="71" t="s">
        <v>699</v>
      </c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P13" s="73"/>
    </row>
    <row r="14" spans="2:16" s="78" customFormat="1" ht="15.45">
      <c r="B14" s="74" t="s">
        <v>700</v>
      </c>
      <c r="C14" s="75"/>
      <c r="D14" s="76"/>
      <c r="E14" s="76"/>
      <c r="F14" s="76"/>
      <c r="G14" s="76"/>
      <c r="H14" s="77" t="s">
        <v>701</v>
      </c>
      <c r="I14" s="75"/>
      <c r="J14" s="76"/>
      <c r="K14" s="76"/>
      <c r="L14" s="76"/>
      <c r="M14" s="76"/>
      <c r="N14" s="76"/>
      <c r="P14" s="79"/>
    </row>
    <row r="15" spans="2:16" s="78" customFormat="1">
      <c r="B15" s="80"/>
      <c r="C15" s="81" t="s">
        <v>702</v>
      </c>
      <c r="D15" s="76"/>
      <c r="E15" s="76"/>
      <c r="F15" s="76"/>
      <c r="G15" s="76"/>
      <c r="H15" s="82" t="s">
        <v>703</v>
      </c>
      <c r="I15" s="83" t="s">
        <v>704</v>
      </c>
      <c r="J15" s="76"/>
      <c r="K15" s="76"/>
      <c r="L15" s="76"/>
      <c r="M15" s="76"/>
      <c r="N15" s="76"/>
      <c r="P15" s="79"/>
    </row>
    <row r="16" spans="2:16" s="78" customFormat="1">
      <c r="B16" s="80"/>
      <c r="C16" s="81" t="s">
        <v>705</v>
      </c>
      <c r="D16" s="76"/>
      <c r="E16" s="76"/>
      <c r="F16" s="76"/>
      <c r="G16" s="76"/>
      <c r="H16" s="82" t="s">
        <v>703</v>
      </c>
      <c r="I16" s="83" t="s">
        <v>706</v>
      </c>
      <c r="J16" s="76"/>
      <c r="K16" s="76"/>
      <c r="L16" s="76"/>
      <c r="M16" s="76"/>
      <c r="N16" s="76"/>
      <c r="P16" s="79"/>
    </row>
    <row r="17" spans="2:22" s="78" customFormat="1">
      <c r="B17" s="80"/>
      <c r="C17" s="81" t="s">
        <v>707</v>
      </c>
      <c r="D17" s="76"/>
      <c r="E17" s="76"/>
      <c r="F17" s="76"/>
      <c r="G17" s="76"/>
      <c r="H17" s="82" t="s">
        <v>703</v>
      </c>
      <c r="I17" s="83" t="s">
        <v>708</v>
      </c>
      <c r="J17" s="76"/>
      <c r="K17" s="76"/>
      <c r="L17" s="76"/>
      <c r="M17" s="76"/>
      <c r="N17" s="76"/>
      <c r="P17" s="79"/>
    </row>
    <row r="18" spans="2:22" s="78" customFormat="1">
      <c r="B18" s="80"/>
      <c r="C18" s="81" t="s">
        <v>709</v>
      </c>
      <c r="D18" s="76"/>
      <c r="E18" s="76"/>
      <c r="F18" s="76"/>
      <c r="G18" s="76"/>
      <c r="H18" s="82" t="s">
        <v>703</v>
      </c>
      <c r="I18" s="83" t="s">
        <v>710</v>
      </c>
      <c r="J18" s="76"/>
      <c r="K18" s="76"/>
      <c r="L18" s="76"/>
      <c r="M18" s="76"/>
      <c r="N18" s="76"/>
      <c r="P18" s="79"/>
      <c r="V18" s="84"/>
    </row>
    <row r="19" spans="2:22">
      <c r="B19" s="85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P19" s="62"/>
    </row>
    <row r="20" spans="2:22" ht="15.45">
      <c r="B20" s="70" t="s">
        <v>698</v>
      </c>
      <c r="C20" s="71" t="s">
        <v>711</v>
      </c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P20" s="62"/>
    </row>
    <row r="21" spans="2:22" s="78" customFormat="1">
      <c r="B21" s="80"/>
      <c r="C21" s="81" t="s">
        <v>712</v>
      </c>
      <c r="D21" s="76"/>
      <c r="E21" s="76"/>
      <c r="F21" s="76"/>
      <c r="G21" s="76"/>
      <c r="H21" s="82"/>
      <c r="I21" s="83"/>
      <c r="J21" s="76"/>
      <c r="K21" s="76"/>
      <c r="L21" s="76"/>
      <c r="M21" s="76"/>
      <c r="N21" s="76"/>
      <c r="P21" s="79"/>
    </row>
    <row r="22" spans="2:22">
      <c r="B22" s="85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P22" s="62"/>
    </row>
    <row r="23" spans="2:22">
      <c r="B23" s="87"/>
      <c r="P23" s="62"/>
    </row>
    <row r="24" spans="2:22">
      <c r="B24" s="87"/>
      <c r="P24" s="62"/>
    </row>
    <row r="25" spans="2:22">
      <c r="B25" s="87"/>
      <c r="P25" s="62"/>
    </row>
    <row r="26" spans="2:22" s="90" customFormat="1" ht="15.45">
      <c r="B26" s="88" t="s">
        <v>698</v>
      </c>
      <c r="C26" s="89" t="s">
        <v>713</v>
      </c>
      <c r="P26" s="91"/>
    </row>
    <row r="27" spans="2:22">
      <c r="B27" s="87"/>
      <c r="C27" s="81" t="s">
        <v>714</v>
      </c>
      <c r="P27" s="62"/>
    </row>
    <row r="28" spans="2:22">
      <c r="B28" s="87"/>
      <c r="C28" s="81" t="s">
        <v>715</v>
      </c>
      <c r="P28" s="62"/>
    </row>
    <row r="29" spans="2:22" s="90" customFormat="1" ht="15.45">
      <c r="B29" s="88" t="s">
        <v>698</v>
      </c>
      <c r="C29" s="89" t="s">
        <v>716</v>
      </c>
      <c r="P29" s="91"/>
    </row>
    <row r="30" spans="2:22" s="94" customFormat="1" ht="45" customHeight="1">
      <c r="B30" s="92" t="s">
        <v>698</v>
      </c>
      <c r="C30" s="144" t="s">
        <v>717</v>
      </c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93"/>
    </row>
    <row r="31" spans="2:22">
      <c r="B31" s="87"/>
      <c r="C31" s="143" t="s">
        <v>718</v>
      </c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62"/>
    </row>
    <row r="32" spans="2:22" ht="29.25" customHeight="1">
      <c r="B32" s="87"/>
      <c r="C32" s="145" t="s">
        <v>719</v>
      </c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62"/>
    </row>
    <row r="33" spans="2:16" ht="30" customHeight="1">
      <c r="B33" s="87"/>
      <c r="C33" s="145" t="s">
        <v>720</v>
      </c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62"/>
    </row>
    <row r="34" spans="2:16" ht="29.25" customHeight="1">
      <c r="B34" s="87"/>
      <c r="C34" s="143" t="s">
        <v>721</v>
      </c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62"/>
    </row>
    <row r="35" spans="2:16" s="90" customFormat="1" ht="30.75" customHeight="1">
      <c r="B35" s="92" t="s">
        <v>698</v>
      </c>
      <c r="C35" s="144" t="s">
        <v>722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91"/>
    </row>
    <row r="36" spans="2:16" ht="29.25" customHeight="1">
      <c r="B36" s="87"/>
      <c r="C36" s="143" t="s">
        <v>723</v>
      </c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62"/>
    </row>
    <row r="37" spans="2:16" ht="29.25" customHeight="1">
      <c r="B37" s="87"/>
      <c r="C37" s="143" t="s">
        <v>724</v>
      </c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62"/>
    </row>
    <row r="38" spans="2:16" s="90" customFormat="1" ht="30.75" customHeight="1">
      <c r="B38" s="92" t="s">
        <v>698</v>
      </c>
      <c r="C38" s="144" t="s">
        <v>725</v>
      </c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91"/>
    </row>
    <row r="39" spans="2:16">
      <c r="B39" s="87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62"/>
    </row>
    <row r="40" spans="2:16">
      <c r="B40" s="87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62"/>
    </row>
    <row r="41" spans="2:16">
      <c r="B41" s="87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62"/>
    </row>
    <row r="42" spans="2:16" ht="28.5" customHeight="1">
      <c r="B42" s="92" t="s">
        <v>698</v>
      </c>
      <c r="C42" s="144" t="s">
        <v>726</v>
      </c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62"/>
    </row>
    <row r="43" spans="2:16" s="94" customFormat="1" ht="30" customHeight="1">
      <c r="B43" s="92" t="s">
        <v>698</v>
      </c>
      <c r="C43" s="144" t="s">
        <v>727</v>
      </c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93"/>
    </row>
    <row r="44" spans="2:16" ht="30" customHeight="1">
      <c r="B44" s="87"/>
      <c r="C44" s="143" t="s">
        <v>728</v>
      </c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62"/>
    </row>
    <row r="45" spans="2:16" ht="29.25" customHeight="1">
      <c r="B45" s="87"/>
      <c r="C45" s="143" t="s">
        <v>729</v>
      </c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62"/>
    </row>
    <row r="46" spans="2:16" s="94" customFormat="1" ht="15">
      <c r="B46" s="92" t="s">
        <v>698</v>
      </c>
      <c r="C46" s="144" t="s">
        <v>730</v>
      </c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93"/>
    </row>
    <row r="47" spans="2:16" ht="44.25" customHeight="1">
      <c r="B47" s="87"/>
      <c r="C47" s="143" t="s">
        <v>731</v>
      </c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62"/>
    </row>
    <row r="48" spans="2:16" s="94" customFormat="1" ht="15">
      <c r="B48" s="92" t="s">
        <v>698</v>
      </c>
      <c r="C48" s="144" t="s">
        <v>732</v>
      </c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93"/>
    </row>
    <row r="49" spans="2:16" ht="29.25" customHeight="1">
      <c r="B49" s="87"/>
      <c r="C49" s="143" t="s">
        <v>733</v>
      </c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62"/>
    </row>
    <row r="50" spans="2:16" s="94" customFormat="1" ht="30" customHeight="1">
      <c r="B50" s="92" t="s">
        <v>698</v>
      </c>
      <c r="C50" s="144" t="s">
        <v>734</v>
      </c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93"/>
    </row>
    <row r="51" spans="2:16" ht="30.75" customHeight="1">
      <c r="B51" s="87"/>
      <c r="C51" s="143" t="s">
        <v>735</v>
      </c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62"/>
    </row>
    <row r="52" spans="2:16" ht="30.75" customHeight="1">
      <c r="B52" s="87"/>
      <c r="C52" s="143" t="s">
        <v>736</v>
      </c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62"/>
    </row>
    <row r="53" spans="2:16" ht="30.75" customHeight="1">
      <c r="B53" s="87"/>
      <c r="C53" s="143" t="s">
        <v>737</v>
      </c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62"/>
    </row>
    <row r="54" spans="2:16" ht="42" customHeight="1">
      <c r="B54" s="92" t="s">
        <v>698</v>
      </c>
      <c r="C54" s="144" t="s">
        <v>738</v>
      </c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62"/>
    </row>
    <row r="55" spans="2:16">
      <c r="B55" s="87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62"/>
    </row>
    <row r="56" spans="2:16">
      <c r="B56" s="87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62"/>
    </row>
    <row r="57" spans="2:16">
      <c r="B57" s="87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62"/>
    </row>
    <row r="58" spans="2:16">
      <c r="B58" s="87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62"/>
    </row>
    <row r="59" spans="2:16" ht="35.25" customHeight="1">
      <c r="B59" s="92" t="s">
        <v>698</v>
      </c>
      <c r="C59" s="144" t="s">
        <v>739</v>
      </c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62"/>
    </row>
    <row r="60" spans="2:16" ht="60.75" customHeight="1">
      <c r="B60" s="92" t="s">
        <v>698</v>
      </c>
      <c r="C60" s="144" t="s">
        <v>740</v>
      </c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62"/>
    </row>
    <row r="61" spans="2:16">
      <c r="B61" s="87"/>
      <c r="P61" s="62"/>
    </row>
    <row r="62" spans="2:16">
      <c r="B62" s="87"/>
      <c r="P62" s="62"/>
    </row>
    <row r="63" spans="2:16">
      <c r="B63" s="87"/>
      <c r="P63" s="62"/>
    </row>
    <row r="64" spans="2:16" ht="17.25" customHeight="1">
      <c r="B64" s="92" t="s">
        <v>698</v>
      </c>
      <c r="C64" s="144" t="s">
        <v>741</v>
      </c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62"/>
    </row>
    <row r="65" spans="2:60">
      <c r="B65" s="87"/>
      <c r="C65" s="143" t="s">
        <v>742</v>
      </c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62"/>
    </row>
    <row r="66" spans="2:60">
      <c r="B66" s="87"/>
      <c r="C66" s="143" t="s">
        <v>743</v>
      </c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62"/>
    </row>
    <row r="67" spans="2:60" ht="31.5" customHeight="1">
      <c r="B67" s="92" t="s">
        <v>698</v>
      </c>
      <c r="C67" s="144" t="s">
        <v>744</v>
      </c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62"/>
    </row>
    <row r="68" spans="2:60" ht="31.5" customHeight="1">
      <c r="B68" s="92"/>
      <c r="C68" s="143" t="s">
        <v>745</v>
      </c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62"/>
    </row>
    <row r="69" spans="2:60" ht="29.25" customHeight="1">
      <c r="B69" s="92"/>
      <c r="C69" s="143" t="s">
        <v>746</v>
      </c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3"/>
      <c r="P69" s="62"/>
    </row>
    <row r="70" spans="2:60">
      <c r="B70" s="87"/>
      <c r="C70" s="143" t="s">
        <v>747</v>
      </c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62"/>
    </row>
    <row r="71" spans="2:60">
      <c r="B71" s="87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62"/>
    </row>
    <row r="72" spans="2:60">
      <c r="B72" s="87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62"/>
    </row>
    <row r="73" spans="2:60">
      <c r="B73" s="87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62"/>
    </row>
    <row r="74" spans="2:60">
      <c r="B74" s="87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62"/>
    </row>
    <row r="75" spans="2:60" ht="45" customHeight="1">
      <c r="B75" s="92" t="s">
        <v>698</v>
      </c>
      <c r="C75" s="144" t="s">
        <v>748</v>
      </c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62"/>
    </row>
    <row r="76" spans="2:60" ht="29.25" customHeight="1">
      <c r="B76" s="92"/>
      <c r="C76" s="143" t="s">
        <v>749</v>
      </c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62"/>
    </row>
    <row r="77" spans="2:60" ht="15">
      <c r="B77" s="92" t="s">
        <v>698</v>
      </c>
      <c r="C77" s="144" t="s">
        <v>750</v>
      </c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62"/>
    </row>
    <row r="78" spans="2:60" ht="15">
      <c r="B78" s="92"/>
      <c r="C78" s="143" t="s">
        <v>751</v>
      </c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62"/>
    </row>
    <row r="79" spans="2:60" ht="59.25" customHeight="1">
      <c r="B79" s="92"/>
      <c r="C79" s="143" t="s">
        <v>752</v>
      </c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143"/>
      <c r="P79" s="62"/>
      <c r="S79" s="148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148"/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2:60">
      <c r="B80" s="87"/>
      <c r="C80" s="143" t="s">
        <v>753</v>
      </c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62"/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2:60">
      <c r="B81" s="87"/>
      <c r="C81" s="147" t="s">
        <v>754</v>
      </c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62"/>
      <c r="S81" s="148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2:60">
      <c r="B82" s="87"/>
      <c r="C82" s="147" t="s">
        <v>755</v>
      </c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62"/>
      <c r="S82" s="148" t="s">
        <v>756</v>
      </c>
      <c r="T82" s="148"/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2:60">
      <c r="B83" s="87"/>
      <c r="C83" s="145" t="s">
        <v>757</v>
      </c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62"/>
      <c r="S83" s="148"/>
      <c r="T83" s="148"/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  <c r="AG83" s="148"/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2:60" ht="30.75" customHeight="1">
      <c r="B84" s="87"/>
      <c r="C84" s="143" t="s">
        <v>758</v>
      </c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62"/>
      <c r="S84" s="148"/>
      <c r="T84" s="148"/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  <c r="AF84" s="148"/>
      <c r="AG84" s="148"/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2:60">
      <c r="B85" s="87"/>
      <c r="C85" s="143" t="s">
        <v>759</v>
      </c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62"/>
      <c r="S85" s="148"/>
      <c r="T85" s="148"/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  <c r="AF85" s="148"/>
      <c r="AG85" s="148"/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</row>
    <row r="86" spans="2:60" ht="45" customHeight="1">
      <c r="B86" s="92" t="s">
        <v>698</v>
      </c>
      <c r="C86" s="144" t="s">
        <v>760</v>
      </c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62"/>
    </row>
    <row r="87" spans="2:60" ht="30" customHeight="1">
      <c r="B87" s="87"/>
      <c r="C87" s="143" t="s">
        <v>761</v>
      </c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62"/>
      <c r="S87" s="148"/>
      <c r="T87" s="148"/>
      <c r="U87" s="148"/>
      <c r="V87" s="148"/>
      <c r="W87" s="148"/>
      <c r="X87" s="148"/>
      <c r="Y87" s="148"/>
      <c r="Z87" s="148"/>
      <c r="AA87" s="148"/>
      <c r="AB87" s="148"/>
      <c r="AC87" s="148"/>
      <c r="AD87" s="148"/>
      <c r="AE87" s="148"/>
      <c r="AF87" s="148"/>
      <c r="AG87" s="148"/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2:60" ht="45" customHeight="1">
      <c r="B88" s="87"/>
      <c r="C88" s="143" t="s">
        <v>762</v>
      </c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62"/>
      <c r="S88" s="148"/>
      <c r="T88" s="148"/>
      <c r="U88" s="148"/>
      <c r="V88" s="148"/>
      <c r="W88" s="148"/>
      <c r="X88" s="148"/>
      <c r="Y88" s="148"/>
      <c r="Z88" s="148"/>
      <c r="AA88" s="148"/>
      <c r="AB88" s="148"/>
      <c r="AC88" s="148"/>
      <c r="AD88" s="148"/>
      <c r="AE88" s="148"/>
      <c r="AF88" s="148"/>
      <c r="AG88" s="148"/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2:60">
      <c r="B89" s="87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62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</row>
    <row r="90" spans="2:60">
      <c r="B90" s="87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62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  <c r="BH90" s="96"/>
    </row>
    <row r="91" spans="2:60">
      <c r="B91" s="87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62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</row>
    <row r="92" spans="2:60">
      <c r="B92" s="87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62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</row>
    <row r="93" spans="2:60" ht="15">
      <c r="B93" s="92" t="s">
        <v>698</v>
      </c>
      <c r="C93" s="144" t="s">
        <v>763</v>
      </c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62"/>
    </row>
    <row r="94" spans="2:60">
      <c r="B94" s="61"/>
      <c r="P94" s="62"/>
    </row>
    <row r="95" spans="2:60">
      <c r="B95" s="61"/>
      <c r="P95" s="62"/>
    </row>
    <row r="96" spans="2:60">
      <c r="B96" s="61"/>
      <c r="P96" s="62"/>
    </row>
    <row r="97" spans="2:16">
      <c r="B97" s="61"/>
      <c r="P97" s="62"/>
    </row>
    <row r="98" spans="2:16">
      <c r="B98" s="61"/>
      <c r="P98" s="62"/>
    </row>
    <row r="99" spans="2:16">
      <c r="B99" s="61"/>
      <c r="P99" s="62"/>
    </row>
    <row r="100" spans="2:16">
      <c r="B100" s="61"/>
      <c r="P100" s="62"/>
    </row>
    <row r="101" spans="2:16">
      <c r="B101" s="61"/>
      <c r="P101" s="62"/>
    </row>
    <row r="102" spans="2:16">
      <c r="B102" s="61"/>
      <c r="P102" s="62"/>
    </row>
    <row r="103" spans="2:16">
      <c r="B103" s="61"/>
      <c r="P103" s="62"/>
    </row>
    <row r="104" spans="2:16">
      <c r="B104" s="61"/>
      <c r="P104" s="62"/>
    </row>
    <row r="105" spans="2:16">
      <c r="B105" s="61"/>
      <c r="P105" s="62"/>
    </row>
    <row r="106" spans="2:16">
      <c r="B106" s="61"/>
      <c r="P106" s="62"/>
    </row>
    <row r="107" spans="2:16">
      <c r="B107" s="61"/>
      <c r="P107" s="62"/>
    </row>
    <row r="108" spans="2:16">
      <c r="B108" s="61"/>
      <c r="P108" s="62"/>
    </row>
    <row r="109" spans="2:16">
      <c r="B109" s="61"/>
      <c r="P109" s="62"/>
    </row>
    <row r="110" spans="2:16">
      <c r="B110" s="61"/>
      <c r="P110" s="62"/>
    </row>
    <row r="111" spans="2:16" ht="15" thickBot="1">
      <c r="B111" s="97"/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9"/>
    </row>
    <row r="112" spans="2:16" ht="15" thickTop="1"/>
  </sheetData>
  <mergeCells count="56">
    <mergeCell ref="C93:O93"/>
    <mergeCell ref="C85:O85"/>
    <mergeCell ref="S85:BH85"/>
    <mergeCell ref="C86:O86"/>
    <mergeCell ref="C87:O87"/>
    <mergeCell ref="S87:BH87"/>
    <mergeCell ref="C88:O88"/>
    <mergeCell ref="S88:BH88"/>
    <mergeCell ref="C82:O82"/>
    <mergeCell ref="S82:BH82"/>
    <mergeCell ref="C83:O83"/>
    <mergeCell ref="S83:BH83"/>
    <mergeCell ref="C84:O84"/>
    <mergeCell ref="S84:BH84"/>
    <mergeCell ref="C81:O81"/>
    <mergeCell ref="S81:BH81"/>
    <mergeCell ref="C68:O68"/>
    <mergeCell ref="C69:O69"/>
    <mergeCell ref="C70:O70"/>
    <mergeCell ref="C75:O75"/>
    <mergeCell ref="C76:O76"/>
    <mergeCell ref="C77:O77"/>
    <mergeCell ref="C78:O78"/>
    <mergeCell ref="C79:O79"/>
    <mergeCell ref="S79:BH79"/>
    <mergeCell ref="C80:O80"/>
    <mergeCell ref="S80:BH80"/>
    <mergeCell ref="C60:O60"/>
    <mergeCell ref="C64:O64"/>
    <mergeCell ref="C65:O65"/>
    <mergeCell ref="C66:O66"/>
    <mergeCell ref="C67:O67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осень 2022</vt:lpstr>
      <vt:lpstr>Условия работы</vt:lpstr>
      <vt:lpstr>prov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 8-495-280-08-97</dc:creator>
  <dcterms:created xsi:type="dcterms:W3CDTF">2022-08-03T11:18:43Z</dcterms:created>
  <dcterms:modified xsi:type="dcterms:W3CDTF">2022-09-29T07:04:47Z</dcterms:modified>
</cp:coreProperties>
</file>