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0\"/>
    </mc:Choice>
  </mc:AlternateContent>
  <bookViews>
    <workbookView xWindow="0" yWindow="0" windowWidth="23040" windowHeight="8616"/>
  </bookViews>
  <sheets>
    <sheet name="2021" sheetId="1" r:id="rId1"/>
    <sheet name="Условия работы" sheetId="2" r:id="rId2"/>
  </sheets>
  <externalReferences>
    <externalReference r:id="rId3"/>
  </externalReferences>
  <definedNames>
    <definedName name="_xlnm._FilterDatabase" localSheetId="0" hidden="1">'2021'!$A$21:$N$349</definedName>
    <definedName name="ALVPRX">#REF!</definedName>
    <definedName name="COMPALV">#REF!</definedName>
    <definedName name="HYDNUM">#REF!</definedName>
    <definedName name="PDXCOMP">#REF!</definedName>
    <definedName name="PDXSPR">[1]PDX!#REF!</definedName>
    <definedName name="ROYA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323" i="1"/>
  <c r="I322" i="1"/>
  <c r="I321" i="1"/>
  <c r="I320" i="1"/>
  <c r="I319" i="1"/>
  <c r="I318" i="1"/>
  <c r="I317" i="1"/>
  <c r="I316" i="1"/>
  <c r="I315" i="1"/>
  <c r="I313" i="1"/>
  <c r="I312" i="1"/>
  <c r="I311" i="1"/>
  <c r="I310" i="1"/>
  <c r="I309" i="1"/>
  <c r="I308" i="1"/>
  <c r="I307" i="1"/>
  <c r="I306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3" i="1"/>
  <c r="I272" i="1"/>
  <c r="I271" i="1"/>
  <c r="I270" i="1"/>
  <c r="I269" i="1"/>
  <c r="I268" i="1"/>
  <c r="I267" i="1"/>
  <c r="I266" i="1"/>
  <c r="I265" i="1"/>
  <c r="I264" i="1"/>
  <c r="I263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3" i="1"/>
  <c r="I192" i="1"/>
  <c r="I191" i="1"/>
  <c r="I190" i="1"/>
  <c r="I189" i="1"/>
  <c r="I188" i="1"/>
  <c r="I187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8" i="1"/>
  <c r="I107" i="1"/>
  <c r="I106" i="1"/>
  <c r="I105" i="1"/>
  <c r="I104" i="1"/>
  <c r="I103" i="1"/>
  <c r="I101" i="1"/>
  <c r="I100" i="1"/>
  <c r="I99" i="1"/>
  <c r="I97" i="1"/>
  <c r="I96" i="1"/>
  <c r="I95" i="1"/>
  <c r="I94" i="1"/>
  <c r="I92" i="1"/>
  <c r="I91" i="1"/>
  <c r="I9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4" i="1"/>
  <c r="L23" i="1" l="1"/>
  <c r="L12" i="1" l="1"/>
  <c r="L69" i="1"/>
  <c r="L10" i="1"/>
  <c r="S12" i="1"/>
  <c r="S11" i="1"/>
  <c r="S13" i="1"/>
  <c r="M35" i="1" l="1"/>
  <c r="M90" i="1"/>
  <c r="M76" i="1"/>
  <c r="M96" i="1"/>
  <c r="M99" i="1"/>
  <c r="M103" i="1"/>
  <c r="M114" i="1"/>
  <c r="M115" i="1"/>
  <c r="M117" i="1"/>
  <c r="M185" i="1"/>
  <c r="M349" i="1"/>
  <c r="M273" i="1"/>
  <c r="M193" i="1"/>
  <c r="M325" i="1"/>
  <c r="L325" i="1"/>
  <c r="I23" i="1"/>
  <c r="H326" i="1" l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25" i="1"/>
  <c r="M326" i="1" l="1"/>
  <c r="M323" i="1"/>
  <c r="L323" i="1"/>
  <c r="L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23" i="1"/>
  <c r="M333" i="1" l="1"/>
  <c r="M332" i="1"/>
  <c r="L332" i="1"/>
  <c r="M331" i="1"/>
  <c r="L331" i="1"/>
  <c r="M330" i="1"/>
  <c r="L330" i="1"/>
  <c r="M329" i="1"/>
  <c r="L329" i="1"/>
  <c r="M328" i="1"/>
  <c r="L328" i="1"/>
  <c r="M327" i="1"/>
  <c r="L327" i="1"/>
  <c r="L326" i="1"/>
  <c r="S10" i="1" l="1"/>
  <c r="L28" i="1"/>
  <c r="L29" i="1"/>
  <c r="L30" i="1"/>
  <c r="L31" i="1"/>
  <c r="L33" i="1"/>
  <c r="L34" i="1"/>
  <c r="L35" i="1"/>
  <c r="L37" i="1"/>
  <c r="L38" i="1"/>
  <c r="L40" i="1"/>
  <c r="L41" i="1"/>
  <c r="L44" i="1"/>
  <c r="L45" i="1"/>
  <c r="L46" i="1"/>
  <c r="L47" i="1"/>
  <c r="L49" i="1"/>
  <c r="L50" i="1"/>
  <c r="L52" i="1"/>
  <c r="L55" i="1"/>
  <c r="L59" i="1"/>
  <c r="L60" i="1"/>
  <c r="L61" i="1"/>
  <c r="L62" i="1"/>
  <c r="L65" i="1"/>
  <c r="L67" i="1"/>
  <c r="L68" i="1"/>
  <c r="L70" i="1"/>
  <c r="L75" i="1"/>
  <c r="L76" i="1"/>
  <c r="L77" i="1"/>
  <c r="L79" i="1"/>
  <c r="L80" i="1"/>
  <c r="L85" i="1"/>
  <c r="L86" i="1"/>
  <c r="L87" i="1"/>
  <c r="L91" i="1"/>
  <c r="L94" i="1"/>
  <c r="L95" i="1"/>
  <c r="L99" i="1"/>
  <c r="L100" i="1"/>
  <c r="L101" i="1"/>
  <c r="L103" i="1"/>
  <c r="L104" i="1"/>
  <c r="L105" i="1"/>
  <c r="L106" i="1"/>
  <c r="L107" i="1"/>
  <c r="L108" i="1"/>
  <c r="L110" i="1"/>
  <c r="L111" i="1"/>
  <c r="L112" i="1"/>
  <c r="L113" i="1"/>
  <c r="L114" i="1"/>
  <c r="L115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5" i="1"/>
  <c r="L136" i="1"/>
  <c r="L137" i="1"/>
  <c r="L138" i="1"/>
  <c r="L139" i="1"/>
  <c r="L140" i="1"/>
  <c r="L142" i="1"/>
  <c r="L143" i="1"/>
  <c r="L144" i="1"/>
  <c r="L146" i="1"/>
  <c r="L147" i="1"/>
  <c r="L148" i="1"/>
  <c r="L149" i="1"/>
  <c r="L150" i="1"/>
  <c r="L151" i="1"/>
  <c r="L152" i="1"/>
  <c r="L153" i="1"/>
  <c r="L155" i="1"/>
  <c r="L156" i="1"/>
  <c r="L158" i="1"/>
  <c r="L159" i="1"/>
  <c r="L160" i="1"/>
  <c r="L162" i="1"/>
  <c r="L163" i="1"/>
  <c r="L164" i="1"/>
  <c r="L165" i="1"/>
  <c r="L166" i="1"/>
  <c r="L167" i="1"/>
  <c r="L168" i="1"/>
  <c r="L169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7" i="1"/>
  <c r="L188" i="1"/>
  <c r="L189" i="1"/>
  <c r="L190" i="1"/>
  <c r="L191" i="1"/>
  <c r="L192" i="1"/>
  <c r="L193" i="1"/>
  <c r="L196" i="1"/>
  <c r="L200" i="1"/>
  <c r="L201" i="1"/>
  <c r="L202" i="1"/>
  <c r="L206" i="1"/>
  <c r="L213" i="1"/>
  <c r="L216" i="1"/>
  <c r="L222" i="1"/>
  <c r="L223" i="1"/>
  <c r="L224" i="1"/>
  <c r="L226" i="1"/>
  <c r="L230" i="1"/>
  <c r="L233" i="1"/>
  <c r="L234" i="1"/>
  <c r="L236" i="1"/>
  <c r="L263" i="1"/>
  <c r="L265" i="1"/>
  <c r="L269" i="1"/>
  <c r="L270" i="1"/>
  <c r="L272" i="1"/>
  <c r="L273" i="1"/>
  <c r="L290" i="1"/>
  <c r="L291" i="1"/>
  <c r="L297" i="1"/>
  <c r="M322" i="1" l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M296" i="1"/>
  <c r="L296" i="1"/>
  <c r="M295" i="1"/>
  <c r="L295" i="1"/>
  <c r="M294" i="1"/>
  <c r="L294" i="1"/>
  <c r="M293" i="1"/>
  <c r="L293" i="1"/>
  <c r="M291" i="1"/>
  <c r="M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2" i="1"/>
  <c r="M271" i="1"/>
  <c r="L271" i="1"/>
  <c r="M270" i="1"/>
  <c r="M269" i="1"/>
  <c r="M268" i="1"/>
  <c r="L268" i="1"/>
  <c r="M267" i="1"/>
  <c r="L267" i="1"/>
  <c r="M266" i="1"/>
  <c r="L266" i="1"/>
  <c r="M265" i="1"/>
  <c r="M264" i="1"/>
  <c r="L264" i="1"/>
  <c r="M263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7" i="1"/>
  <c r="L237" i="1"/>
  <c r="M236" i="1"/>
  <c r="M235" i="1"/>
  <c r="L235" i="1"/>
  <c r="M234" i="1"/>
  <c r="M233" i="1"/>
  <c r="M232" i="1"/>
  <c r="L232" i="1"/>
  <c r="M231" i="1"/>
  <c r="L231" i="1"/>
  <c r="M230" i="1"/>
  <c r="M229" i="1"/>
  <c r="L229" i="1"/>
  <c r="M228" i="1"/>
  <c r="L228" i="1"/>
  <c r="M227" i="1"/>
  <c r="L227" i="1"/>
  <c r="M226" i="1"/>
  <c r="M225" i="1"/>
  <c r="L225" i="1"/>
  <c r="M224" i="1"/>
  <c r="M223" i="1"/>
  <c r="M222" i="1"/>
  <c r="M221" i="1"/>
  <c r="L221" i="1"/>
  <c r="M220" i="1"/>
  <c r="L220" i="1"/>
  <c r="M219" i="1"/>
  <c r="L219" i="1"/>
  <c r="M218" i="1"/>
  <c r="L218" i="1"/>
  <c r="M217" i="1"/>
  <c r="L217" i="1"/>
  <c r="M216" i="1"/>
  <c r="M215" i="1"/>
  <c r="L215" i="1"/>
  <c r="M214" i="1"/>
  <c r="L214" i="1"/>
  <c r="M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M205" i="1"/>
  <c r="L205" i="1"/>
  <c r="M204" i="1"/>
  <c r="L204" i="1"/>
  <c r="M203" i="1"/>
  <c r="L203" i="1"/>
  <c r="M202" i="1"/>
  <c r="M201" i="1"/>
  <c r="M200" i="1"/>
  <c r="M199" i="1"/>
  <c r="L199" i="1"/>
  <c r="M198" i="1"/>
  <c r="L198" i="1"/>
  <c r="M197" i="1"/>
  <c r="L197" i="1"/>
  <c r="M196" i="1"/>
  <c r="M195" i="1"/>
  <c r="L195" i="1"/>
  <c r="M192" i="1"/>
  <c r="M191" i="1"/>
  <c r="M190" i="1"/>
  <c r="M189" i="1"/>
  <c r="M188" i="1"/>
  <c r="M187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L170" i="1"/>
  <c r="M169" i="1"/>
  <c r="M168" i="1"/>
  <c r="M167" i="1"/>
  <c r="M166" i="1"/>
  <c r="M165" i="1"/>
  <c r="M164" i="1"/>
  <c r="M163" i="1"/>
  <c r="M162" i="1"/>
  <c r="M161" i="1"/>
  <c r="L161" i="1"/>
  <c r="M160" i="1"/>
  <c r="M159" i="1"/>
  <c r="M158" i="1"/>
  <c r="M157" i="1"/>
  <c r="L157" i="1"/>
  <c r="M156" i="1"/>
  <c r="M155" i="1"/>
  <c r="M154" i="1"/>
  <c r="L154" i="1"/>
  <c r="M153" i="1"/>
  <c r="M152" i="1"/>
  <c r="M151" i="1"/>
  <c r="M150" i="1"/>
  <c r="M149" i="1"/>
  <c r="M148" i="1"/>
  <c r="M147" i="1"/>
  <c r="M146" i="1"/>
  <c r="M145" i="1"/>
  <c r="L145" i="1"/>
  <c r="M144" i="1"/>
  <c r="M143" i="1"/>
  <c r="M142" i="1"/>
  <c r="M141" i="1"/>
  <c r="L141" i="1"/>
  <c r="M140" i="1"/>
  <c r="M139" i="1"/>
  <c r="M138" i="1"/>
  <c r="M137" i="1"/>
  <c r="M136" i="1"/>
  <c r="M135" i="1"/>
  <c r="M134" i="1"/>
  <c r="L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3" i="1"/>
  <c r="M112" i="1"/>
  <c r="M111" i="1"/>
  <c r="M110" i="1"/>
  <c r="M108" i="1"/>
  <c r="M107" i="1"/>
  <c r="M106" i="1"/>
  <c r="M105" i="1"/>
  <c r="M104" i="1"/>
  <c r="M101" i="1"/>
  <c r="M100" i="1"/>
  <c r="M97" i="1"/>
  <c r="L97" i="1"/>
  <c r="L96" i="1"/>
  <c r="M95" i="1"/>
  <c r="M94" i="1"/>
  <c r="M92" i="1"/>
  <c r="L92" i="1"/>
  <c r="M91" i="1"/>
  <c r="L90" i="1"/>
  <c r="M88" i="1"/>
  <c r="L88" i="1"/>
  <c r="M87" i="1"/>
  <c r="M86" i="1"/>
  <c r="M85" i="1"/>
  <c r="M84" i="1"/>
  <c r="L84" i="1"/>
  <c r="M83" i="1"/>
  <c r="L83" i="1"/>
  <c r="M82" i="1"/>
  <c r="L82" i="1"/>
  <c r="M81" i="1"/>
  <c r="L81" i="1"/>
  <c r="M80" i="1"/>
  <c r="M79" i="1"/>
  <c r="M78" i="1"/>
  <c r="L78" i="1"/>
  <c r="M77" i="1"/>
  <c r="M75" i="1"/>
  <c r="M74" i="1"/>
  <c r="L74" i="1"/>
  <c r="M73" i="1"/>
  <c r="L73" i="1"/>
  <c r="M72" i="1"/>
  <c r="L72" i="1"/>
  <c r="M71" i="1"/>
  <c r="L71" i="1"/>
  <c r="M70" i="1"/>
  <c r="M69" i="1"/>
  <c r="M68" i="1"/>
  <c r="M67" i="1"/>
  <c r="M66" i="1"/>
  <c r="L66" i="1"/>
  <c r="M65" i="1"/>
  <c r="M64" i="1"/>
  <c r="L64" i="1"/>
  <c r="M63" i="1"/>
  <c r="L63" i="1"/>
  <c r="M62" i="1"/>
  <c r="M61" i="1"/>
  <c r="M60" i="1"/>
  <c r="M59" i="1"/>
  <c r="M58" i="1"/>
  <c r="L58" i="1"/>
  <c r="M57" i="1"/>
  <c r="L57" i="1"/>
  <c r="M56" i="1"/>
  <c r="L56" i="1"/>
  <c r="M55" i="1"/>
  <c r="M54" i="1"/>
  <c r="L54" i="1"/>
  <c r="M53" i="1"/>
  <c r="L53" i="1"/>
  <c r="M52" i="1"/>
  <c r="M51" i="1"/>
  <c r="L51" i="1"/>
  <c r="M50" i="1"/>
  <c r="M49" i="1"/>
  <c r="M48" i="1"/>
  <c r="L48" i="1"/>
  <c r="M47" i="1"/>
  <c r="M46" i="1"/>
  <c r="M45" i="1"/>
  <c r="M44" i="1"/>
  <c r="M43" i="1"/>
  <c r="L43" i="1"/>
  <c r="M42" i="1"/>
  <c r="L42" i="1"/>
  <c r="M41" i="1"/>
  <c r="M40" i="1"/>
  <c r="M39" i="1"/>
  <c r="L39" i="1"/>
  <c r="M38" i="1"/>
  <c r="M37" i="1"/>
  <c r="M36" i="1"/>
  <c r="L36" i="1"/>
  <c r="M34" i="1"/>
  <c r="M33" i="1"/>
  <c r="M32" i="1"/>
  <c r="L32" i="1"/>
  <c r="M31" i="1"/>
  <c r="M30" i="1"/>
  <c r="M29" i="1"/>
  <c r="M28" i="1"/>
  <c r="M27" i="1"/>
  <c r="L27" i="1"/>
  <c r="M26" i="1"/>
  <c r="L26" i="1"/>
  <c r="M25" i="1"/>
  <c r="L25" i="1"/>
  <c r="M24" i="1"/>
  <c r="L24" i="1"/>
  <c r="L13" i="1" l="1"/>
  <c r="L11" i="1"/>
  <c r="L14" i="1" l="1"/>
  <c r="S14" i="1" s="1"/>
  <c r="L15" i="1" l="1"/>
  <c r="L17" i="1" s="1"/>
</calcChain>
</file>

<file path=xl/sharedStrings.xml><?xml version="1.0" encoding="utf-8"?>
<sst xmlns="http://schemas.openxmlformats.org/spreadsheetml/2006/main" count="2663" uniqueCount="821">
  <si>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</si>
  <si>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</si>
  <si>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</si>
  <si>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</si>
  <si>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дер. Знаменское</t>
  </si>
  <si>
    <t>Курс ЦБ РФ</t>
  </si>
  <si>
    <t>Без упаковки</t>
  </si>
  <si>
    <t>← Выберите упаковку корневой системы для ОКС</t>
  </si>
  <si>
    <t>Количество коробок (для саженцев без упаковки корневой системы)</t>
  </si>
  <si>
    <t>Упаковка - картонная коробка 120х50х50, бесплатно</t>
  </si>
  <si>
    <t>Сумма за упаковку корневой системя (для ОКС)</t>
  </si>
  <si>
    <t>Оплата в рублях по курсу ЦБ РФ на дату зачисления</t>
  </si>
  <si>
    <t>Задаток при бронировании:  30%, доплатата 70% за 3 недели до погрузки в Европе</t>
  </si>
  <si>
    <t>Скидка или надбавка за объем</t>
  </si>
  <si>
    <t>Для заказов, принятых до 20.02.21 возможна индивидуальная упаковка корневой системы саженцев:</t>
  </si>
  <si>
    <t>Итоговая сумма заказа</t>
  </si>
  <si>
    <t xml:space="preserve">                                                                                                                          торф+пленка+воск 0,85 €/шт</t>
  </si>
  <si>
    <t>Cистема скидок: при заказе растений от 1000 € -2%, от 1500 € -3%, от 2000 € -5%</t>
  </si>
  <si>
    <t>Артикул</t>
  </si>
  <si>
    <t>Фото</t>
  </si>
  <si>
    <t>Сорт</t>
  </si>
  <si>
    <t>Вид</t>
  </si>
  <si>
    <t>Страна производства</t>
  </si>
  <si>
    <t xml:space="preserve">Цена, €  </t>
  </si>
  <si>
    <t>Кратность заказа</t>
  </si>
  <si>
    <t>Заказ, шт</t>
  </si>
  <si>
    <t>Коробок (справочно)</t>
  </si>
  <si>
    <t xml:space="preserve">Сумма, €  </t>
  </si>
  <si>
    <t>Цвет</t>
  </si>
  <si>
    <t>Канадские розы</t>
  </si>
  <si>
    <t>54-08-0001</t>
  </si>
  <si>
    <t>фото</t>
  </si>
  <si>
    <t>Adélaïde Hoodless</t>
  </si>
  <si>
    <t>к/собств.</t>
  </si>
  <si>
    <t>Шраб (Modern Shrub)</t>
  </si>
  <si>
    <t>розовый</t>
  </si>
  <si>
    <t xml:space="preserve"> </t>
  </si>
  <si>
    <t>54-08-0080</t>
  </si>
  <si>
    <t>Alexander MacKenzie</t>
  </si>
  <si>
    <t>красный</t>
  </si>
  <si>
    <t>54-08-0002</t>
  </si>
  <si>
    <t>Captain Samuel Holland</t>
  </si>
  <si>
    <t>Гибрид Kordesii</t>
  </si>
  <si>
    <t>54-08-0003</t>
  </si>
  <si>
    <t>Champlain</t>
  </si>
  <si>
    <t>54-08-0004</t>
  </si>
  <si>
    <t>Charles Albanel</t>
  </si>
  <si>
    <t>Гибрид Rugosa</t>
  </si>
  <si>
    <t>54-08-0005</t>
  </si>
  <si>
    <t>Cuthbert Grant</t>
  </si>
  <si>
    <t>Гибрид Suffulta</t>
  </si>
  <si>
    <t>54-08-0006</t>
  </si>
  <si>
    <t>David Thompson</t>
  </si>
  <si>
    <t>фиолетовый</t>
  </si>
  <si>
    <t>54-08-0007</t>
  </si>
  <si>
    <t>De Montarville</t>
  </si>
  <si>
    <t>54-08-0008</t>
  </si>
  <si>
    <t>Frontenac</t>
  </si>
  <si>
    <t>54-08-0009</t>
  </si>
  <si>
    <t>George Vancouver</t>
  </si>
  <si>
    <t>54-08-0011</t>
  </si>
  <si>
    <t>Henry Kelsey</t>
  </si>
  <si>
    <t>54-08-0012</t>
  </si>
  <si>
    <t>Hope for Humanity</t>
  </si>
  <si>
    <t>54-08-0081</t>
  </si>
  <si>
    <t xml:space="preserve">Hope for Humanity </t>
  </si>
  <si>
    <t>Почвопокровная</t>
  </si>
  <si>
    <t>54-08-0013</t>
  </si>
  <si>
    <t>J.P. Connel</t>
  </si>
  <si>
    <t>жёлтый</t>
  </si>
  <si>
    <t>54-08-0014</t>
  </si>
  <si>
    <t>Jens Munck</t>
  </si>
  <si>
    <t>54-08-0015</t>
  </si>
  <si>
    <t>John Cabot</t>
  </si>
  <si>
    <t>54-08-0016</t>
  </si>
  <si>
    <t>John Davis</t>
  </si>
  <si>
    <t>54-08-0017</t>
  </si>
  <si>
    <t>John Franklin</t>
  </si>
  <si>
    <t>54-08-0083</t>
  </si>
  <si>
    <t>Kakwa</t>
  </si>
  <si>
    <t>Гибрид Spinosissima (Scots)</t>
  </si>
  <si>
    <t>белый</t>
  </si>
  <si>
    <t>54-08-0018</t>
  </si>
  <si>
    <t>Lac Majeau</t>
  </si>
  <si>
    <t>54-08-0019</t>
  </si>
  <si>
    <t>Lambert Closse</t>
  </si>
  <si>
    <t>54-08-0020</t>
  </si>
  <si>
    <t>Louis Riel</t>
  </si>
  <si>
    <t>Шиповник / парковая</t>
  </si>
  <si>
    <t>54-08-0021</t>
  </si>
  <si>
    <t>Louise Bugnet</t>
  </si>
  <si>
    <t>54-08-0022</t>
  </si>
  <si>
    <t>Marie Victorin</t>
  </si>
  <si>
    <t>54-08-0023</t>
  </si>
  <si>
    <t>Martin Frobisher</t>
  </si>
  <si>
    <t>54-08-0024</t>
  </si>
  <si>
    <t>Morden Amorette</t>
  </si>
  <si>
    <t>54-08-0025</t>
  </si>
  <si>
    <t>Morden Blush</t>
  </si>
  <si>
    <t>54-08-0026</t>
  </si>
  <si>
    <t>Morden Centennial</t>
  </si>
  <si>
    <t>54-08-0027</t>
  </si>
  <si>
    <t>Morden Fireglow</t>
  </si>
  <si>
    <t>оранжевый</t>
  </si>
  <si>
    <t>54-08-0028</t>
  </si>
  <si>
    <t>Morden Ruby</t>
  </si>
  <si>
    <t>54-08-0029</t>
  </si>
  <si>
    <t>Morden Snowbeauty</t>
  </si>
  <si>
    <t>54-08-0030</t>
  </si>
  <si>
    <t>Morden Sunrise</t>
  </si>
  <si>
    <t>абрикосовый</t>
  </si>
  <si>
    <t>54-08-0031</t>
  </si>
  <si>
    <t>Nicolas</t>
  </si>
  <si>
    <t>54-08-0032</t>
  </si>
  <si>
    <t>Prairie Joy</t>
  </si>
  <si>
    <t>54-08-0084</t>
  </si>
  <si>
    <t>Quadra</t>
  </si>
  <si>
    <t>54-08-0036</t>
  </si>
  <si>
    <t>Sweet Adeline</t>
  </si>
  <si>
    <t>54-08-0037</t>
  </si>
  <si>
    <t>Therese Bugnet</t>
  </si>
  <si>
    <t>54-08-0038</t>
  </si>
  <si>
    <t>Wasagaming</t>
  </si>
  <si>
    <t>54-08-0039</t>
  </si>
  <si>
    <t>William Baffin</t>
  </si>
  <si>
    <t>54-08-0040</t>
  </si>
  <si>
    <t>William Booth</t>
  </si>
  <si>
    <t>54-08-0041</t>
  </si>
  <si>
    <t>Winnipeg Parks</t>
  </si>
  <si>
    <t>54-08-0043</t>
  </si>
  <si>
    <t>привитая</t>
  </si>
  <si>
    <t>54-08-0044</t>
  </si>
  <si>
    <t>54-08-0045</t>
  </si>
  <si>
    <t>54-08-0046</t>
  </si>
  <si>
    <t>54-08-0047</t>
  </si>
  <si>
    <t>54-08-0048</t>
  </si>
  <si>
    <t>Haidée</t>
  </si>
  <si>
    <t>54-08-0049</t>
  </si>
  <si>
    <t>54-08-0050</t>
  </si>
  <si>
    <t>54-08-0051</t>
  </si>
  <si>
    <t>54-08-0053</t>
  </si>
  <si>
    <t>54-08-0056</t>
  </si>
  <si>
    <t>54-08-0057</t>
  </si>
  <si>
    <t>54-08-0058</t>
  </si>
  <si>
    <t>54-08-0087</t>
  </si>
  <si>
    <t>54-08-0088</t>
  </si>
  <si>
    <t>54-08-0059</t>
  </si>
  <si>
    <t>54-08-0060</t>
  </si>
  <si>
    <t>54-08-0061</t>
  </si>
  <si>
    <t>54-08-0063</t>
  </si>
  <si>
    <t>54-08-0065</t>
  </si>
  <si>
    <t>54-08-0066</t>
  </si>
  <si>
    <t>Ruth</t>
  </si>
  <si>
    <t>54-08-0067</t>
  </si>
  <si>
    <t>Seager Wheeler</t>
  </si>
  <si>
    <t>54-08-0069</t>
  </si>
  <si>
    <t>54-08-0071</t>
  </si>
  <si>
    <t>54-08-0072</t>
  </si>
  <si>
    <t>Повторноцветущие</t>
  </si>
  <si>
    <t>54-08-0153</t>
  </si>
  <si>
    <t>Ferdinand Pichard</t>
  </si>
  <si>
    <t>Ремонтантный гибрид</t>
  </si>
  <si>
    <t>54-08-0154</t>
  </si>
  <si>
    <t>Mrs. John Laing</t>
  </si>
  <si>
    <t>54-08-0155</t>
  </si>
  <si>
    <t>Souvenir du Dr. Jamain</t>
  </si>
  <si>
    <t>Моховые</t>
  </si>
  <si>
    <t>54-08-0156</t>
  </si>
  <si>
    <t>Blanche Moreau</t>
  </si>
  <si>
    <t>Моховая</t>
  </si>
  <si>
    <t>54-08-0157</t>
  </si>
  <si>
    <t>Centifolia Muscosa</t>
  </si>
  <si>
    <t>54-08-0158</t>
  </si>
  <si>
    <t>Nuits de Young</t>
  </si>
  <si>
    <t>54-08-0159</t>
  </si>
  <si>
    <t>William Lobb</t>
  </si>
  <si>
    <t>Дамасские</t>
  </si>
  <si>
    <t>54-08-0172</t>
  </si>
  <si>
    <t>Comte de Chambord</t>
  </si>
  <si>
    <t>Дамасская</t>
  </si>
  <si>
    <t>54-08-0173</t>
  </si>
  <si>
    <t>Rose de Rescht</t>
  </si>
  <si>
    <t>54-08-0174</t>
  </si>
  <si>
    <t xml:space="preserve">Trigintipetala </t>
  </si>
  <si>
    <t>Бурбонские</t>
  </si>
  <si>
    <t>54-08-0176</t>
  </si>
  <si>
    <t>Boule de Neige</t>
  </si>
  <si>
    <t>Бурбонская</t>
  </si>
  <si>
    <t>54-08-0177</t>
  </si>
  <si>
    <t>La Reine Victoria</t>
  </si>
  <si>
    <t>54-08-0178</t>
  </si>
  <si>
    <t>Mme. Isaac Pereire</t>
  </si>
  <si>
    <t>54-08-0179</t>
  </si>
  <si>
    <t>Mme. Pierre Oger</t>
  </si>
  <si>
    <t>54-08-0180</t>
  </si>
  <si>
    <t>Souvenir de la Malmaison</t>
  </si>
  <si>
    <t>54-08-0181</t>
  </si>
  <si>
    <t>Variegata di Bologna</t>
  </si>
  <si>
    <t>Штамбовые PA60</t>
  </si>
  <si>
    <t>54-08-0092</t>
  </si>
  <si>
    <t>Garden of Roses</t>
  </si>
  <si>
    <t>Флорибунда</t>
  </si>
  <si>
    <t>54-08-0090</t>
  </si>
  <si>
    <t>Grande Amore</t>
  </si>
  <si>
    <t>Чайно-гибридная</t>
  </si>
  <si>
    <t>54-08-0093</t>
  </si>
  <si>
    <t>Innocencia</t>
  </si>
  <si>
    <t>54-08-0094</t>
  </si>
  <si>
    <t>Milano</t>
  </si>
  <si>
    <t>54-08-0095</t>
  </si>
  <si>
    <t>Purple Rain</t>
  </si>
  <si>
    <t>54-08-0096</t>
  </si>
  <si>
    <t>Rotilia</t>
  </si>
  <si>
    <t>Штамбовые PA90</t>
  </si>
  <si>
    <t>54-08-0099</t>
  </si>
  <si>
    <t xml:space="preserve">A Whiter Shade of Pale </t>
  </si>
  <si>
    <t>86-01-0276</t>
  </si>
  <si>
    <t>Alberich</t>
  </si>
  <si>
    <t>Миниатюрная</t>
  </si>
  <si>
    <t>темно-красный</t>
  </si>
  <si>
    <t>86-01-0001</t>
  </si>
  <si>
    <t xml:space="preserve">Alla </t>
  </si>
  <si>
    <t>86-01-0282</t>
  </si>
  <si>
    <t>Anna Purina</t>
  </si>
  <si>
    <t>54-08-0098</t>
  </si>
  <si>
    <t xml:space="preserve">Annapurna </t>
  </si>
  <si>
    <t>86-01-0003</t>
  </si>
  <si>
    <t>Barleburg</t>
  </si>
  <si>
    <t>насыщенно-розовый</t>
  </si>
  <si>
    <t>54-08-0103</t>
  </si>
  <si>
    <t xml:space="preserve">Big Purple </t>
  </si>
  <si>
    <t>54-08-0102</t>
  </si>
  <si>
    <t xml:space="preserve">Bonica </t>
  </si>
  <si>
    <t>54-08-0101</t>
  </si>
  <si>
    <t xml:space="preserve">Burgundi Ice </t>
  </si>
  <si>
    <t>86-01-0004</t>
  </si>
  <si>
    <t xml:space="preserve">Carte d' Or </t>
  </si>
  <si>
    <t>желтый</t>
  </si>
  <si>
    <t>54-08-0104</t>
  </si>
  <si>
    <t xml:space="preserve">Chandos Beauty </t>
  </si>
  <si>
    <t>86-01-0005</t>
  </si>
  <si>
    <t xml:space="preserve">Charles Aznavour </t>
  </si>
  <si>
    <t>бело-розовый</t>
  </si>
  <si>
    <t>86-01-0006</t>
  </si>
  <si>
    <t>Clarissa</t>
  </si>
  <si>
    <t>нежно-розовый</t>
  </si>
  <si>
    <t>54-08-0105</t>
  </si>
  <si>
    <t>Crystal Fairy</t>
  </si>
  <si>
    <t>54-08-0106</t>
  </si>
  <si>
    <t>Dame de Coeur</t>
  </si>
  <si>
    <t>86-01-0283</t>
  </si>
  <si>
    <t>Danco Pista</t>
  </si>
  <si>
    <t>86-01-0281</t>
  </si>
  <si>
    <t>Deutsche Welle</t>
  </si>
  <si>
    <t>лиловый</t>
  </si>
  <si>
    <t>86-01-0007</t>
  </si>
  <si>
    <t xml:space="preserve">Double Delight </t>
  </si>
  <si>
    <t>белый с малиновой окантовкой</t>
  </si>
  <si>
    <t>54-08-0107</t>
  </si>
  <si>
    <t xml:space="preserve">Eden Rose'85 </t>
  </si>
  <si>
    <t>Плетистая</t>
  </si>
  <si>
    <t>86-01-0008</t>
  </si>
  <si>
    <t xml:space="preserve">Friesia </t>
  </si>
  <si>
    <t>ярко-желтый</t>
  </si>
  <si>
    <t>86-01-0009</t>
  </si>
  <si>
    <t xml:space="preserve">Fuchsia </t>
  </si>
  <si>
    <t>86-01-0277</t>
  </si>
  <si>
    <t>Fuerland</t>
  </si>
  <si>
    <t>86-01-0010</t>
  </si>
  <si>
    <t xml:space="preserve">Gaby Morlay </t>
  </si>
  <si>
    <t>86-01-0011</t>
  </si>
  <si>
    <t>Goldmarie '82</t>
  </si>
  <si>
    <t>желтый с красноватыми краями</t>
  </si>
  <si>
    <t>54-08-0111</t>
  </si>
  <si>
    <t xml:space="preserve">Hansestadt Rostock </t>
  </si>
  <si>
    <t>86-01-0012</t>
  </si>
  <si>
    <t>Hello</t>
  </si>
  <si>
    <t>пурпурно-красный</t>
  </si>
  <si>
    <t>54-08-0112</t>
  </si>
  <si>
    <t xml:space="preserve">Ingrid Bergman </t>
  </si>
  <si>
    <t>86-01-0013</t>
  </si>
  <si>
    <t>86-01-0014</t>
  </si>
  <si>
    <t>Jean Cocteau</t>
  </si>
  <si>
    <t>розово-абрикосовый, хамелеон</t>
  </si>
  <si>
    <t>86-01-0015</t>
  </si>
  <si>
    <t xml:space="preserve">Kardinal </t>
  </si>
  <si>
    <t>54-08-0113</t>
  </si>
  <si>
    <t xml:space="preserve">Kent </t>
  </si>
  <si>
    <t>54-08-0114</t>
  </si>
  <si>
    <t xml:space="preserve">Lampion </t>
  </si>
  <si>
    <t>86-01-0284</t>
  </si>
  <si>
    <t>Lederbourg</t>
  </si>
  <si>
    <t>54-08-0115</t>
  </si>
  <si>
    <t xml:space="preserve">Leonardo da Vinci </t>
  </si>
  <si>
    <t>54-08-0119</t>
  </si>
  <si>
    <t xml:space="preserve">Lion's Rose </t>
  </si>
  <si>
    <t>54-08-0117</t>
  </si>
  <si>
    <t xml:space="preserve">Lovely Fairy </t>
  </si>
  <si>
    <t>86-01-0017</t>
  </si>
  <si>
    <t>Mambo</t>
  </si>
  <si>
    <t>розовый-лососевый</t>
  </si>
  <si>
    <t>54-08-0120</t>
  </si>
  <si>
    <t xml:space="preserve">Marie Curie </t>
  </si>
  <si>
    <t>54-08-0121</t>
  </si>
  <si>
    <t>Marie Pavic</t>
  </si>
  <si>
    <t>Полиантовая</t>
  </si>
  <si>
    <t>54-08-0122</t>
  </si>
  <si>
    <t xml:space="preserve">Mary Rose </t>
  </si>
  <si>
    <t>Шраб</t>
  </si>
  <si>
    <t>86-01-0018</t>
  </si>
  <si>
    <t>Mona Lisa</t>
  </si>
  <si>
    <t>54-08-0123</t>
  </si>
  <si>
    <t xml:space="preserve">Munstead Wood </t>
  </si>
  <si>
    <t>54-08-0124</t>
  </si>
  <si>
    <t xml:space="preserve">Nostalgie </t>
  </si>
  <si>
    <t>54-08-0127</t>
  </si>
  <si>
    <t xml:space="preserve">Olivia Rose Austin </t>
  </si>
  <si>
    <t>86-01-0021</t>
  </si>
  <si>
    <t>Orient Express</t>
  </si>
  <si>
    <t>розово-желтая, биколор</t>
  </si>
  <si>
    <t>54-08-0126</t>
  </si>
  <si>
    <t xml:space="preserve">Out of Rosenheim </t>
  </si>
  <si>
    <t>54-08-0129</t>
  </si>
  <si>
    <t xml:space="preserve">Pearl Drift </t>
  </si>
  <si>
    <t>86-01-0022</t>
  </si>
  <si>
    <t>Pink Fairy</t>
  </si>
  <si>
    <t>ярко-розовый</t>
  </si>
  <si>
    <t>54-08-0128</t>
  </si>
  <si>
    <t xml:space="preserve">Princess Alexandra of Kent </t>
  </si>
  <si>
    <t>86-01-0036</t>
  </si>
  <si>
    <t>Rabelais</t>
  </si>
  <si>
    <t>вишнево-красный</t>
  </si>
  <si>
    <t>54-08-0130</t>
  </si>
  <si>
    <t xml:space="preserve">Red Abundance </t>
  </si>
  <si>
    <t>86-01-0280</t>
  </si>
  <si>
    <t>Red det</t>
  </si>
  <si>
    <t>86-01-0278</t>
  </si>
  <si>
    <t>Red Swany</t>
  </si>
  <si>
    <t>86-01-0024</t>
  </si>
  <si>
    <t>Rosarium Uetersen</t>
  </si>
  <si>
    <t>Грандифлора</t>
  </si>
  <si>
    <t>86-01-0025</t>
  </si>
  <si>
    <t>Rosenstadt Freising</t>
  </si>
  <si>
    <t>кремово-белый с красными мазками</t>
  </si>
  <si>
    <t>54-08-0131</t>
  </si>
  <si>
    <t xml:space="preserve">Rouge Meilove </t>
  </si>
  <si>
    <t>86-01-0279</t>
  </si>
  <si>
    <t>Schneewittchen</t>
  </si>
  <si>
    <t>54-08-0132</t>
  </si>
  <si>
    <t xml:space="preserve">Schneewittchen </t>
  </si>
  <si>
    <t>86-01-0027</t>
  </si>
  <si>
    <t>Schwarze Madonna</t>
  </si>
  <si>
    <t>темно-красная</t>
  </si>
  <si>
    <t>86-01-0029</t>
  </si>
  <si>
    <t>Swany</t>
  </si>
  <si>
    <t>54-08-0133</t>
  </si>
  <si>
    <t xml:space="preserve">Sweet Babylon Eyes </t>
  </si>
  <si>
    <t>Гибрид розы персидской </t>
  </si>
  <si>
    <t>86-01-0030</t>
  </si>
  <si>
    <t xml:space="preserve">Tequila </t>
  </si>
  <si>
    <t>желто-оранжевый</t>
  </si>
  <si>
    <t>54-08-0135</t>
  </si>
  <si>
    <t>The Fairy</t>
  </si>
  <si>
    <t>54-08-0136</t>
  </si>
  <si>
    <t xml:space="preserve">The Poet's Wife </t>
  </si>
  <si>
    <t>54-08-0137</t>
  </si>
  <si>
    <t xml:space="preserve">Tranquillity </t>
  </si>
  <si>
    <t>54-08-0138</t>
  </si>
  <si>
    <t xml:space="preserve">Wedding Bells </t>
  </si>
  <si>
    <t>54-08-0140</t>
  </si>
  <si>
    <t>Wettra</t>
  </si>
  <si>
    <t>54-08-0141</t>
  </si>
  <si>
    <t xml:space="preserve">White Meilove </t>
  </si>
  <si>
    <t>54-08-0139</t>
  </si>
  <si>
    <t xml:space="preserve">Winchester Cathedral </t>
  </si>
  <si>
    <t>Штамбовые PA110</t>
  </si>
  <si>
    <t>54-08-0142</t>
  </si>
  <si>
    <t>Bonica</t>
  </si>
  <si>
    <t>54-08-0143</t>
  </si>
  <si>
    <t>54-08-0145</t>
  </si>
  <si>
    <t>Fellowship</t>
  </si>
  <si>
    <t>54-08-0146</t>
  </si>
  <si>
    <t>Guirlande d'Amour</t>
  </si>
  <si>
    <t>Гибрид мускусный</t>
  </si>
  <si>
    <t>54-08-0150</t>
  </si>
  <si>
    <t>Noatraum</t>
  </si>
  <si>
    <t>54-08-0151</t>
  </si>
  <si>
    <t>Nostalgie</t>
  </si>
  <si>
    <t>54-08-0152</t>
  </si>
  <si>
    <t>Чайно-гибридные</t>
  </si>
  <si>
    <t>86-01-0103</t>
  </si>
  <si>
    <t>Alain Souchon</t>
  </si>
  <si>
    <t xml:space="preserve">красно-малиновый </t>
  </si>
  <si>
    <t>86-01-0094</t>
  </si>
  <si>
    <t>Amandine</t>
  </si>
  <si>
    <t>лимонно-желтый</t>
  </si>
  <si>
    <t>86-01-0262</t>
  </si>
  <si>
    <t>Aqua</t>
  </si>
  <si>
    <t>86-01-0124</t>
  </si>
  <si>
    <t xml:space="preserve">Ashram </t>
  </si>
  <si>
    <t>медно-оранжевый</t>
  </si>
  <si>
    <t>86-01-0183</t>
  </si>
  <si>
    <t>Avalanche</t>
  </si>
  <si>
    <t>86-01-0122</t>
  </si>
  <si>
    <t>Barkarole</t>
  </si>
  <si>
    <t>86-01-0264</t>
  </si>
  <si>
    <t>Bianca</t>
  </si>
  <si>
    <t>86-01-0082</t>
  </si>
  <si>
    <t>Big Purple</t>
  </si>
  <si>
    <t>пурпурный</t>
  </si>
  <si>
    <t>86-01-0106</t>
  </si>
  <si>
    <t>Black Baccara</t>
  </si>
  <si>
    <t>86-01-0157</t>
  </si>
  <si>
    <t>Blue River</t>
  </si>
  <si>
    <t>лилово-сиреневый</t>
  </si>
  <si>
    <t>86-01-0108</t>
  </si>
  <si>
    <t>Botero</t>
  </si>
  <si>
    <t>86-01-0270</t>
  </si>
  <si>
    <t>Caren Blixen</t>
  </si>
  <si>
    <t>86-01-0159</t>
  </si>
  <si>
    <t>Charles de Gaulle</t>
  </si>
  <si>
    <t>сиреневый</t>
  </si>
  <si>
    <t>86-01-0133</t>
  </si>
  <si>
    <t>Cherry Brandy</t>
  </si>
  <si>
    <t>красно-оранжевая</t>
  </si>
  <si>
    <t>86-01-0140</t>
  </si>
  <si>
    <t>Cool Water</t>
  </si>
  <si>
    <t>86-01-0129</t>
  </si>
  <si>
    <t>Double Delight</t>
  </si>
  <si>
    <t>86-01-0114</t>
  </si>
  <si>
    <t>Eddy Mitchell</t>
  </si>
  <si>
    <t>бархатисто-красный с золотисто-жёлтой изнанкой</t>
  </si>
  <si>
    <t>86-01-0162</t>
  </si>
  <si>
    <t>Elina</t>
  </si>
  <si>
    <t>нежно-желтый</t>
  </si>
  <si>
    <t>86-01-0126</t>
  </si>
  <si>
    <t>Elle</t>
  </si>
  <si>
    <t>нежно0розовый с желтыми тонами</t>
  </si>
  <si>
    <t>86-01-0087</t>
  </si>
  <si>
    <t>Empress Farah</t>
  </si>
  <si>
    <t>бело-кремовый, биколор</t>
  </si>
  <si>
    <t>86-01-0164</t>
  </si>
  <si>
    <t>Gloria Dei</t>
  </si>
  <si>
    <t>желтая с розовым краем</t>
  </si>
  <si>
    <t>86-01-0165</t>
  </si>
  <si>
    <t>Golden Medallion</t>
  </si>
  <si>
    <t>сливочно-желтый</t>
  </si>
  <si>
    <t>86-01-0177</t>
  </si>
  <si>
    <t>Grand Gala</t>
  </si>
  <si>
    <t>86-01-0161</t>
  </si>
  <si>
    <t>Green Tea</t>
  </si>
  <si>
    <t>белый с кремовым и желто-зеленым оттенком</t>
  </si>
  <si>
    <t>86-01-0167</t>
  </si>
  <si>
    <t>Ingrid Bergman</t>
  </si>
  <si>
    <t>86-01-0268</t>
  </si>
  <si>
    <t>Kerio</t>
  </si>
  <si>
    <t>86-01-0141</t>
  </si>
  <si>
    <t xml:space="preserve">Konigin der Rosen </t>
  </si>
  <si>
    <t>лососево-оранжевый</t>
  </si>
  <si>
    <t>86-01-0084</t>
  </si>
  <si>
    <t>Kronenbourg</t>
  </si>
  <si>
    <t>малиновый, биколор</t>
  </si>
  <si>
    <t>86-01-0083</t>
  </si>
  <si>
    <t>Laetitia Casta</t>
  </si>
  <si>
    <t>абрикосовый, кремовый с розовым краем</t>
  </si>
  <si>
    <t>86-01-0095</t>
  </si>
  <si>
    <t>Lancome</t>
  </si>
  <si>
    <t>фуксия</t>
  </si>
  <si>
    <t>86-01-0104</t>
  </si>
  <si>
    <t>Maracuya</t>
  </si>
  <si>
    <t>абрикосовый, розовый</t>
  </si>
  <si>
    <t>86-01-0109</t>
  </si>
  <si>
    <t>Marchenkonigin</t>
  </si>
  <si>
    <t>нежно-розовая</t>
  </si>
  <si>
    <t>86-01-0105</t>
  </si>
  <si>
    <t>Marvelle</t>
  </si>
  <si>
    <t>86-01-0040</t>
  </si>
  <si>
    <t>Metropolitan</t>
  </si>
  <si>
    <t>86-01-0086</t>
  </si>
  <si>
    <t>Michelangelo</t>
  </si>
  <si>
    <t>86-01-0170</t>
  </si>
  <si>
    <t>Mondiale</t>
  </si>
  <si>
    <t>кораллово-розовый</t>
  </si>
  <si>
    <t>86-01-0115</t>
  </si>
  <si>
    <t>Nostalgia</t>
  </si>
  <si>
    <t>бело-вишневый</t>
  </si>
  <si>
    <t>86-01-0088</t>
  </si>
  <si>
    <t>86-01-0125</t>
  </si>
  <si>
    <t>Panthere Rose</t>
  </si>
  <si>
    <t>86-01-0050</t>
  </si>
  <si>
    <t xml:space="preserve">Parole </t>
  </si>
  <si>
    <t>86-01-0085</t>
  </si>
  <si>
    <t>Princesse de Monaco</t>
  </si>
  <si>
    <t>86-01-0055</t>
  </si>
  <si>
    <t>Tineke</t>
  </si>
  <si>
    <t>белая</t>
  </si>
  <si>
    <t>86-01-0056</t>
  </si>
  <si>
    <t>Valencia</t>
  </si>
  <si>
    <t>бронзово-абрикосовый</t>
  </si>
  <si>
    <t>86-01-0204</t>
  </si>
  <si>
    <t>Anny Duperey</t>
  </si>
  <si>
    <t xml:space="preserve">желтая </t>
  </si>
  <si>
    <t>86-01-0063</t>
  </si>
  <si>
    <t>Arthur Bell</t>
  </si>
  <si>
    <t>86-01-0134</t>
  </si>
  <si>
    <t>Aspirin</t>
  </si>
  <si>
    <t>86-01-0200</t>
  </si>
  <si>
    <t>Chippendale</t>
  </si>
  <si>
    <t>86-01-0196</t>
  </si>
  <si>
    <t>Comtesse du Barry</t>
  </si>
  <si>
    <t>86-01-0110</t>
  </si>
  <si>
    <t>86-01-0148</t>
  </si>
  <si>
    <t>Diadem Magenta</t>
  </si>
  <si>
    <t>86-01-0043</t>
  </si>
  <si>
    <t>Friesia</t>
  </si>
  <si>
    <t>86-01-0269</t>
  </si>
  <si>
    <t>Golden Weding</t>
  </si>
  <si>
    <t>86-01-0203</t>
  </si>
  <si>
    <t>86-01-0096</t>
  </si>
  <si>
    <t>Jubile du Prince de Monaco</t>
  </si>
  <si>
    <t>желтый с малиновым кантом</t>
  </si>
  <si>
    <t>86-01-0188</t>
  </si>
  <si>
    <t>Laminuette</t>
  </si>
  <si>
    <t>сливочный, нежно-розовый, биколор</t>
  </si>
  <si>
    <t>86-01-0194</t>
  </si>
  <si>
    <t>Lana</t>
  </si>
  <si>
    <t>кремово-абрикосовый</t>
  </si>
  <si>
    <t>86-01-0089</t>
  </si>
  <si>
    <t>Lavaglut</t>
  </si>
  <si>
    <t>86-01-0193</t>
  </si>
  <si>
    <t>Leonardo da Vinсi</t>
  </si>
  <si>
    <t>86-01-0266</t>
  </si>
  <si>
    <t>Lets Celebrate</t>
  </si>
  <si>
    <t>фиолетовый, полосатый</t>
  </si>
  <si>
    <t>86-01-0097</t>
  </si>
  <si>
    <t>86-01-0044</t>
  </si>
  <si>
    <t>Niccolo Paganini</t>
  </si>
  <si>
    <t>86-01-0192</t>
  </si>
  <si>
    <t>Orange Senta</t>
  </si>
  <si>
    <t>86-01-0201</t>
  </si>
  <si>
    <t>Poesie</t>
  </si>
  <si>
    <t>86-01-0205</t>
  </si>
  <si>
    <t>Red Sensation</t>
  </si>
  <si>
    <t>86-01-0042</t>
  </si>
  <si>
    <t>Samba</t>
  </si>
  <si>
    <t>желто-красный</t>
  </si>
  <si>
    <t>86-01-0210</t>
  </si>
  <si>
    <t>Super Trouper</t>
  </si>
  <si>
    <t xml:space="preserve">оранжевый </t>
  </si>
  <si>
    <t>Миниатюрные</t>
  </si>
  <si>
    <t>86-01-0213</t>
  </si>
  <si>
    <t>86-01-0214</t>
  </si>
  <si>
    <t>Dorola</t>
  </si>
  <si>
    <t>86-01-0263</t>
  </si>
  <si>
    <t>Flower Power Gold</t>
  </si>
  <si>
    <t>86-01-0222</t>
  </si>
  <si>
    <t>Gold Symphonie</t>
  </si>
  <si>
    <t>86-01-0220</t>
  </si>
  <si>
    <t>Red Det</t>
  </si>
  <si>
    <t>86-01-0221</t>
  </si>
  <si>
    <t>Ricky</t>
  </si>
  <si>
    <t>коралловый</t>
  </si>
  <si>
    <t>86-01-0146</t>
  </si>
  <si>
    <t>Sweet Symphony</t>
  </si>
  <si>
    <t xml:space="preserve">кремовая с вишневыми краями </t>
  </si>
  <si>
    <t>86-01-0219</t>
  </si>
  <si>
    <t>Sсhnee Princess</t>
  </si>
  <si>
    <t>86-01-0274</t>
  </si>
  <si>
    <t xml:space="preserve">Top Hit </t>
  </si>
  <si>
    <t>86-01-0217</t>
  </si>
  <si>
    <t>White Gem</t>
  </si>
  <si>
    <t>86-01-0216</t>
  </si>
  <si>
    <t>Zwergkonig</t>
  </si>
  <si>
    <t>Плетистые</t>
  </si>
  <si>
    <t>86-01-0099</t>
  </si>
  <si>
    <t>Amadeus</t>
  </si>
  <si>
    <t>86-01-0046</t>
  </si>
  <si>
    <t>Baykal</t>
  </si>
  <si>
    <t>86-01-0098</t>
  </si>
  <si>
    <t>Brownie</t>
  </si>
  <si>
    <t>кофейно-розовый</t>
  </si>
  <si>
    <t>86-01-0224</t>
  </si>
  <si>
    <t>Casino</t>
  </si>
  <si>
    <t>86-01-0064</t>
  </si>
  <si>
    <t>Compassion</t>
  </si>
  <si>
    <t>абрикосово-розовый</t>
  </si>
  <si>
    <t>86-01-0091</t>
  </si>
  <si>
    <t>Decor</t>
  </si>
  <si>
    <t>86-01-0231</t>
  </si>
  <si>
    <t>Elfe</t>
  </si>
  <si>
    <t>зелновато-белый</t>
  </si>
  <si>
    <t>86-01-0100</t>
  </si>
  <si>
    <t>Eric Tabarly</t>
  </si>
  <si>
    <t xml:space="preserve">малиновый </t>
  </si>
  <si>
    <t>86-01-0233</t>
  </si>
  <si>
    <t>Jasmina</t>
  </si>
  <si>
    <t>86-01-0067</t>
  </si>
  <si>
    <t>Laguna</t>
  </si>
  <si>
    <t xml:space="preserve">темно-розовый </t>
  </si>
  <si>
    <t>86-01-0237</t>
  </si>
  <si>
    <t>Palais Royal</t>
  </si>
  <si>
    <t xml:space="preserve">кремово-розовый </t>
  </si>
  <si>
    <t>86-01-0228</t>
  </si>
  <si>
    <t>Polka</t>
  </si>
  <si>
    <t>абрикосово-янтарный</t>
  </si>
  <si>
    <t>86-01-0230</t>
  </si>
  <si>
    <t>Schneewalzer</t>
  </si>
  <si>
    <t>86-01-0226</t>
  </si>
  <si>
    <t>Schwanensee</t>
  </si>
  <si>
    <t>86-01-0081</t>
  </si>
  <si>
    <t>Sympathie</t>
  </si>
  <si>
    <t>86-01-0120</t>
  </si>
  <si>
    <t>Uetersener Klosterrose</t>
  </si>
  <si>
    <t>белый-кремовый</t>
  </si>
  <si>
    <t>86-01-0136</t>
  </si>
  <si>
    <t>Veilchenblau</t>
  </si>
  <si>
    <t xml:space="preserve">лилово-фиолетовый </t>
  </si>
  <si>
    <t>Почвопокровные</t>
  </si>
  <si>
    <t>86-01-0071</t>
  </si>
  <si>
    <t>Bessy</t>
  </si>
  <si>
    <t>оранжево-золотистый</t>
  </si>
  <si>
    <t>86-01-0137</t>
  </si>
  <si>
    <t>Fuchsia</t>
  </si>
  <si>
    <t>86-01-0242</t>
  </si>
  <si>
    <t>86-01-0244</t>
  </si>
  <si>
    <t>Mini Eden</t>
  </si>
  <si>
    <t xml:space="preserve">нежно-розовый </t>
  </si>
  <si>
    <t>86-01-0041</t>
  </si>
  <si>
    <t>86-01-0150</t>
  </si>
  <si>
    <t>Scarlet</t>
  </si>
  <si>
    <t>86-01-0151</t>
  </si>
  <si>
    <t>Simonida</t>
  </si>
  <si>
    <t>огненно-красный</t>
  </si>
  <si>
    <t>86-01-0239</t>
  </si>
  <si>
    <t>86-01-0069</t>
  </si>
  <si>
    <t>86-01-0243</t>
  </si>
  <si>
    <t>Tisa</t>
  </si>
  <si>
    <t>бордовый</t>
  </si>
  <si>
    <t>86-01-0240</t>
  </si>
  <si>
    <t>White Corvet</t>
  </si>
  <si>
    <t>86-01-0241</t>
  </si>
  <si>
    <t>Yesterday</t>
  </si>
  <si>
    <t>86-01-0245</t>
  </si>
  <si>
    <t>Angela</t>
  </si>
  <si>
    <t>86-01-0251</t>
  </si>
  <si>
    <t>Giardina</t>
  </si>
  <si>
    <t>86-01-0102</t>
  </si>
  <si>
    <t>Pierre de Ronsard</t>
  </si>
  <si>
    <t>86-01-0073</t>
  </si>
  <si>
    <t>86-01-0121</t>
  </si>
  <si>
    <t>86-01-0247</t>
  </si>
  <si>
    <t>86-01-0248</t>
  </si>
  <si>
    <t>The Queen Elizabeth</t>
  </si>
  <si>
    <t>86-01-0074</t>
  </si>
  <si>
    <t>Westerland</t>
  </si>
  <si>
    <t>Английские</t>
  </si>
  <si>
    <t>86-01-0076</t>
  </si>
  <si>
    <t>Abraham Darby</t>
  </si>
  <si>
    <t>Английская</t>
  </si>
  <si>
    <t>розово-абрикосовый</t>
  </si>
  <si>
    <t>86-01-0261</t>
  </si>
  <si>
    <t>Crown Princess Margareta</t>
  </si>
  <si>
    <t>оранжево-желтый</t>
  </si>
  <si>
    <t>86-01-0077</t>
  </si>
  <si>
    <t>Falstaff</t>
  </si>
  <si>
    <t>86-01-0075</t>
  </si>
  <si>
    <t>Graham Thomas</t>
  </si>
  <si>
    <t>86-01-0139</t>
  </si>
  <si>
    <t>Old Port</t>
  </si>
  <si>
    <t>86-01-0273</t>
  </si>
  <si>
    <t>Sweet Dream</t>
  </si>
  <si>
    <t>86-01-0260</t>
  </si>
  <si>
    <t>Teasing Georgia</t>
  </si>
  <si>
    <t>кремово-желтый</t>
  </si>
  <si>
    <t>86-01-0259</t>
  </si>
  <si>
    <t>The Pilgrim</t>
  </si>
  <si>
    <t>86-01-0257</t>
  </si>
  <si>
    <t>William Shakespeare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</si>
  <si>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</si>
  <si>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</si>
  <si>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</si>
  <si>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</si>
  <si>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</si>
  <si>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</si>
  <si>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</si>
  <si>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</si>
  <si>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</si>
  <si>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</si>
  <si>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</si>
  <si>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</si>
  <si>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</si>
  <si>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</si>
  <si>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</si>
  <si>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</si>
  <si>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</si>
  <si>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</si>
  <si>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</si>
  <si>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</si>
  <si>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</si>
  <si>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</si>
  <si>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</si>
  <si>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</si>
  <si>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</si>
  <si>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</si>
  <si>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</si>
  <si>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</si>
  <si>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</si>
  <si>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</si>
  <si>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</si>
  <si>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</si>
  <si>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</si>
  <si>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</si>
  <si>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</si>
  <si>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</si>
  <si>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</si>
  <si>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</si>
  <si>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</si>
  <si>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</si>
  <si>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</si>
  <si>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</si>
  <si>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</si>
  <si>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услугу по индивидуальной упаковке корневой системы саженцев с ОКС "торф+пленка+воск" для заказов, принятых до 20.02.2021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</si>
  <si>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</si>
  <si>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</si>
  <si>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</si>
  <si>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</si>
  <si>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</si>
  <si>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</si>
  <si>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</si>
  <si>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</si>
  <si>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</si>
  <si>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</si>
  <si>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</si>
  <si>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</si>
  <si>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</si>
  <si>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</si>
  <si>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</si>
  <si>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</si>
  <si>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</si>
  <si>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</si>
  <si>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</si>
  <si>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</si>
  <si>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</si>
  <si>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</si>
  <si>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</si>
  <si>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Общий минимальный заказ 500 €</t>
  </si>
  <si>
    <t>* При заказе от 300-499 € действует торговая надбавка 10%</t>
  </si>
  <si>
    <t>Выдача заказов: 10-12 недели 2021</t>
  </si>
  <si>
    <t>BEL</t>
  </si>
  <si>
    <t>SRB</t>
  </si>
  <si>
    <t>Приём заказов: до 31 января 2021</t>
  </si>
  <si>
    <t>*</t>
  </si>
  <si>
    <t>&gt;100</t>
  </si>
  <si>
    <t>46-122-0027</t>
  </si>
  <si>
    <t>46-122-0028</t>
  </si>
  <si>
    <t>46-122-0029</t>
  </si>
  <si>
    <t>46-122-0030</t>
  </si>
  <si>
    <t>46-122-0031</t>
  </si>
  <si>
    <t>46-122-0032</t>
  </si>
  <si>
    <t>46-122-0033</t>
  </si>
  <si>
    <t>46-122-0034</t>
  </si>
  <si>
    <t>46-122-0035</t>
  </si>
  <si>
    <t>46-122-0036</t>
  </si>
  <si>
    <t>46-122-0037</t>
  </si>
  <si>
    <t>46-122-0038</t>
  </si>
  <si>
    <t>46-122-0039</t>
  </si>
  <si>
    <t>46-122-0040</t>
  </si>
  <si>
    <t>46-122-0041</t>
  </si>
  <si>
    <t>46-122-0042</t>
  </si>
  <si>
    <t>46-122-0043</t>
  </si>
  <si>
    <t>46-122-0044</t>
  </si>
  <si>
    <t>46-122-0045</t>
  </si>
  <si>
    <t>46-122-0046</t>
  </si>
  <si>
    <t>46-122-0047</t>
  </si>
  <si>
    <t>46-122-0048</t>
  </si>
  <si>
    <t>46-122-0049</t>
  </si>
  <si>
    <t>46-122-0050</t>
  </si>
  <si>
    <t>46-122-0051</t>
  </si>
  <si>
    <t>Русские производители:</t>
  </si>
  <si>
    <t>Английские розы от русских производителей</t>
  </si>
  <si>
    <t>RUS</t>
  </si>
  <si>
    <t>малиновый</t>
  </si>
  <si>
    <t>нежно-желтый, кремовый</t>
  </si>
  <si>
    <t>малиново-красный</t>
  </si>
  <si>
    <t>медно-желтый</t>
  </si>
  <si>
    <t>лососевый с золотистой изнанкой</t>
  </si>
  <si>
    <t xml:space="preserve">Abraham Dharby  </t>
  </si>
  <si>
    <t xml:space="preserve">Falstaff  </t>
  </si>
  <si>
    <t xml:space="preserve">Sir John Betjeman  </t>
  </si>
  <si>
    <t xml:space="preserve">Christina  </t>
  </si>
  <si>
    <t xml:space="preserve">Charles Austin  </t>
  </si>
  <si>
    <t xml:space="preserve">The Wedgwood Rose  </t>
  </si>
  <si>
    <t xml:space="preserve">Teasing Georgia  </t>
  </si>
  <si>
    <t xml:space="preserve">Heritage  </t>
  </si>
  <si>
    <t xml:space="preserve">Alan Titchmarsh  </t>
  </si>
  <si>
    <t xml:space="preserve">Crocus Rose  </t>
  </si>
  <si>
    <t xml:space="preserve">L.D.Braithwaite  </t>
  </si>
  <si>
    <t xml:space="preserve">William Shakespeare  </t>
  </si>
  <si>
    <t xml:space="preserve">Golden Celebration  </t>
  </si>
  <si>
    <t xml:space="preserve">Mary Rose  </t>
  </si>
  <si>
    <t xml:space="preserve">Graham Thomas  </t>
  </si>
  <si>
    <t xml:space="preserve">Lady of shalott  </t>
  </si>
  <si>
    <t xml:space="preserve">Spirit of Freedom  </t>
  </si>
  <si>
    <t xml:space="preserve">Tess of the D'urbervilles   </t>
  </si>
  <si>
    <t xml:space="preserve">The Alnwick Rose  </t>
  </si>
  <si>
    <t xml:space="preserve">Wisley 2008  </t>
  </si>
  <si>
    <t xml:space="preserve">Charles Darwin  </t>
  </si>
  <si>
    <t xml:space="preserve">Pat austin  </t>
  </si>
  <si>
    <t xml:space="preserve">Winchester Cathedral  </t>
  </si>
  <si>
    <t xml:space="preserve">Munstead Wood  </t>
  </si>
  <si>
    <t xml:space="preserve">Benjamin Britten  </t>
  </si>
  <si>
    <t>Цена, ₽</t>
  </si>
  <si>
    <t>Итоговая сумма (европейские производители)</t>
  </si>
  <si>
    <t>Страна производства: Бельгия, Сербия, Россия</t>
  </si>
  <si>
    <t xml:space="preserve">Розы с ОКС       </t>
  </si>
  <si>
    <t>Итоговая сумма (русские производители)</t>
  </si>
  <si>
    <t>Количество (BEL, SRB)</t>
  </si>
  <si>
    <t>Сумма за розы  (BEL, SRB)</t>
  </si>
  <si>
    <t>Сумма за розы (RUS)</t>
  </si>
  <si>
    <t>Количество (RUS)</t>
  </si>
  <si>
    <t>Наличие 11.12.2020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</si>
</sst>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MT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24"/>
      <color indexed="8"/>
      <name val="Arial"/>
      <family val="2"/>
    </font>
    <font>
      <sz val="2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2"/>
      <name val="Helv"/>
    </font>
    <font>
      <sz val="11"/>
      <name val="Arial"/>
      <family val="2"/>
    </font>
    <font>
      <sz val="11"/>
      <color theme="1"/>
      <name val="Arial Narrow"/>
      <family val="2"/>
    </font>
    <font>
      <sz val="8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b/>
      <sz val="11"/>
      <color theme="1"/>
      <name val="Arial Narrow"/>
      <family val="2"/>
    </font>
    <font>
      <b/>
      <sz val="10"/>
      <color theme="1" tint="0.3499862666707357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Charcoal CY"/>
      <family val="2"/>
      <charset val="204"/>
    </font>
    <font>
      <sz val="10"/>
      <color theme="1"/>
      <name val="Arial"/>
      <family val="2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Calibri"/>
      <family val="2"/>
      <scheme val="minor"/>
    </font>
    <font>
      <b/>
      <sz val="12"/>
      <color theme="1"/>
      <name val="ArialMT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u/>
      <sz val="10"/>
      <color rgb="FF0070C0"/>
      <name val="Calibri"/>
      <family val="2"/>
      <scheme val="minor"/>
    </font>
    <font>
      <sz val="10"/>
      <color theme="0" tint="-0.34998626667073579"/>
      <name val="Arial"/>
      <family val="2"/>
      <charset val="204"/>
    </font>
    <font>
      <u/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Arial"/>
      <family val="2"/>
      <charset val="204"/>
    </font>
    <font>
      <sz val="10"/>
      <color theme="0" tint="-0.34998626667073579"/>
      <name val="Arial"/>
      <family val="2"/>
    </font>
    <font>
      <b/>
      <i/>
      <sz val="12"/>
      <color theme="0" tint="-0.34998626667073579"/>
      <name val="Arial"/>
      <family val="2"/>
      <charset val="204"/>
    </font>
    <font>
      <b/>
      <i/>
      <sz val="10"/>
      <color theme="0" tint="-0.34998626667073579"/>
      <name val="Arial"/>
      <family val="2"/>
      <charset val="204"/>
    </font>
    <font>
      <b/>
      <sz val="10"/>
      <name val="Arial"/>
      <family val="2"/>
    </font>
    <font>
      <b/>
      <sz val="10"/>
      <color theme="0" tint="-0.499984740745262"/>
      <name val="Arial"/>
      <family val="2"/>
      <charset val="204"/>
    </font>
    <font>
      <b/>
      <sz val="10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2">
    <xf numFmtId="0" fontId="0" fillId="0" borderId="0"/>
    <xf numFmtId="0" fontId="5" fillId="0" borderId="0"/>
    <xf numFmtId="0" fontId="14" fillId="0" borderId="0" applyNumberFormat="0" applyFill="0" applyBorder="0" applyAlignment="0" applyProtection="0"/>
    <xf numFmtId="0" fontId="16" fillId="0" borderId="0"/>
    <xf numFmtId="0" fontId="19" fillId="0" borderId="0"/>
    <xf numFmtId="0" fontId="3" fillId="0" borderId="0"/>
    <xf numFmtId="0" fontId="26" fillId="0" borderId="0"/>
    <xf numFmtId="0" fontId="3" fillId="0" borderId="0"/>
    <xf numFmtId="0" fontId="49" fillId="0" borderId="0"/>
    <xf numFmtId="0" fontId="50" fillId="0" borderId="0"/>
    <xf numFmtId="0" fontId="2" fillId="0" borderId="0"/>
    <xf numFmtId="0" fontId="1" fillId="0" borderId="0"/>
  </cellStyleXfs>
  <cellXfs count="168">
    <xf numFmtId="0" fontId="0" fillId="0" borderId="0" xfId="0"/>
    <xf numFmtId="0" fontId="6" fillId="0" borderId="0" xfId="1" applyFont="1" applyAlignment="1">
      <alignment horizontal="left" indent="1"/>
    </xf>
    <xf numFmtId="0" fontId="7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/>
    <xf numFmtId="2" fontId="10" fillId="0" borderId="0" xfId="1" applyNumberFormat="1" applyFont="1" applyFill="1" applyBorder="1" applyAlignment="1" applyProtection="1">
      <alignment horizontal="center" vertical="top"/>
    </xf>
    <xf numFmtId="2" fontId="11" fillId="0" borderId="0" xfId="1" applyNumberFormat="1" applyFont="1" applyFill="1" applyBorder="1" applyAlignment="1" applyProtection="1">
      <alignment horizontal="center" vertical="top"/>
    </xf>
    <xf numFmtId="2" fontId="10" fillId="0" borderId="0" xfId="1" applyNumberFormat="1" applyFont="1" applyFill="1" applyBorder="1" applyAlignment="1" applyProtection="1">
      <alignment horizontal="left" vertical="top" indent="1"/>
    </xf>
    <xf numFmtId="2" fontId="12" fillId="0" borderId="0" xfId="1" applyNumberFormat="1" applyFont="1" applyFill="1" applyBorder="1" applyAlignment="1" applyProtection="1">
      <alignment horizontal="center" vertical="top"/>
    </xf>
    <xf numFmtId="2" fontId="10" fillId="0" borderId="0" xfId="1" applyNumberFormat="1" applyFont="1" applyFill="1" applyBorder="1" applyAlignment="1" applyProtection="1">
      <alignment horizontal="left" vertical="top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right" vertical="center" indent="1"/>
      <protection locked="0"/>
    </xf>
    <xf numFmtId="1" fontId="4" fillId="2" borderId="1" xfId="0" applyNumberFormat="1" applyFont="1" applyFill="1" applyBorder="1" applyAlignment="1">
      <alignment horizontal="center" vertical="center"/>
    </xf>
    <xf numFmtId="0" fontId="17" fillId="0" borderId="0" xfId="3" applyFont="1" applyAlignment="1">
      <alignment horizontal="left"/>
    </xf>
    <xf numFmtId="0" fontId="17" fillId="0" borderId="0" xfId="4" applyFont="1" applyFill="1" applyBorder="1" applyAlignment="1" applyProtection="1">
      <alignment horizontal="left" vertical="center" indent="1"/>
      <protection locked="0"/>
    </xf>
    <xf numFmtId="0" fontId="21" fillId="0" borderId="0" xfId="3" applyFont="1" applyAlignment="1">
      <alignment horizontal="left"/>
    </xf>
    <xf numFmtId="0" fontId="22" fillId="0" borderId="0" xfId="1" applyFont="1"/>
    <xf numFmtId="0" fontId="21" fillId="0" borderId="0" xfId="1" applyFont="1"/>
    <xf numFmtId="0" fontId="21" fillId="0" borderId="0" xfId="4" applyFont="1" applyFill="1" applyBorder="1" applyAlignment="1" applyProtection="1">
      <alignment horizontal="left" vertical="center" indent="1"/>
      <protection locked="0"/>
    </xf>
    <xf numFmtId="165" fontId="6" fillId="0" borderId="0" xfId="1" applyNumberFormat="1" applyFont="1"/>
    <xf numFmtId="0" fontId="24" fillId="3" borderId="0" xfId="5" applyFont="1" applyFill="1" applyBorder="1" applyAlignment="1" applyProtection="1">
      <alignment horizontal="left" vertical="center"/>
    </xf>
    <xf numFmtId="0" fontId="25" fillId="2" borderId="4" xfId="1" applyFont="1" applyFill="1" applyBorder="1" applyAlignment="1" applyProtection="1">
      <alignment horizontal="center" vertical="top" wrapText="1"/>
    </xf>
    <xf numFmtId="0" fontId="25" fillId="2" borderId="4" xfId="1" applyFont="1" applyFill="1" applyBorder="1" applyAlignment="1" applyProtection="1">
      <alignment horizontal="left" vertical="top" wrapText="1" indent="1"/>
    </xf>
    <xf numFmtId="2" fontId="8" fillId="2" borderId="4" xfId="1" applyNumberFormat="1" applyFont="1" applyFill="1" applyBorder="1" applyAlignment="1">
      <alignment horizontal="center" vertical="top" wrapText="1"/>
    </xf>
    <xf numFmtId="0" fontId="25" fillId="2" borderId="4" xfId="1" applyFont="1" applyFill="1" applyBorder="1" applyAlignment="1">
      <alignment horizontal="center" vertical="top" wrapText="1"/>
    </xf>
    <xf numFmtId="0" fontId="27" fillId="2" borderId="4" xfId="6" applyFont="1" applyFill="1" applyBorder="1" applyAlignment="1">
      <alignment horizontal="center" vertical="top" wrapText="1"/>
    </xf>
    <xf numFmtId="2" fontId="25" fillId="2" borderId="4" xfId="1" applyNumberFormat="1" applyFont="1" applyFill="1" applyBorder="1" applyAlignment="1">
      <alignment horizontal="center" vertical="top" wrapText="1"/>
    </xf>
    <xf numFmtId="0" fontId="25" fillId="2" borderId="4" xfId="1" applyFont="1" applyFill="1" applyBorder="1" applyAlignment="1" applyProtection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28" fillId="2" borderId="1" xfId="1" applyFont="1" applyFill="1" applyBorder="1" applyAlignment="1" applyProtection="1">
      <alignment horizontal="left" vertical="center"/>
    </xf>
    <xf numFmtId="0" fontId="28" fillId="2" borderId="5" xfId="1" applyFont="1" applyFill="1" applyBorder="1" applyAlignment="1" applyProtection="1">
      <alignment horizontal="left" vertical="center"/>
    </xf>
    <xf numFmtId="0" fontId="25" fillId="2" borderId="5" xfId="1" applyFont="1" applyFill="1" applyBorder="1" applyAlignment="1" applyProtection="1">
      <alignment horizontal="left" vertical="top" wrapText="1" indent="1"/>
    </xf>
    <xf numFmtId="2" fontId="8" fillId="2" borderId="5" xfId="1" applyNumberFormat="1" applyFont="1" applyFill="1" applyBorder="1" applyAlignment="1">
      <alignment horizontal="center" vertical="top" wrapText="1"/>
    </xf>
    <xf numFmtId="0" fontId="29" fillId="2" borderId="5" xfId="1" applyFont="1" applyFill="1" applyBorder="1" applyAlignment="1">
      <alignment horizontal="center" vertical="center" wrapText="1"/>
    </xf>
    <xf numFmtId="2" fontId="25" fillId="2" borderId="5" xfId="1" applyNumberFormat="1" applyFont="1" applyFill="1" applyBorder="1" applyAlignment="1">
      <alignment horizontal="center" vertical="top" wrapText="1"/>
    </xf>
    <xf numFmtId="0" fontId="25" fillId="2" borderId="3" xfId="1" applyFont="1" applyFill="1" applyBorder="1" applyAlignment="1" applyProtection="1">
      <alignment horizontal="left" vertical="top" wrapText="1"/>
    </xf>
    <xf numFmtId="0" fontId="5" fillId="0" borderId="0" xfId="1"/>
    <xf numFmtId="0" fontId="30" fillId="0" borderId="0" xfId="1" applyFont="1" applyAlignment="1">
      <alignment horizontal="center" vertical="center"/>
    </xf>
    <xf numFmtId="0" fontId="25" fillId="0" borderId="1" xfId="1" applyFont="1" applyBorder="1"/>
    <xf numFmtId="0" fontId="31" fillId="0" borderId="1" xfId="2" applyFont="1" applyBorder="1" applyAlignment="1">
      <alignment horizontal="center" vertical="center"/>
    </xf>
    <xf numFmtId="0" fontId="25" fillId="0" borderId="1" xfId="1" applyFont="1" applyBorder="1" applyAlignment="1">
      <alignment horizontal="left" indent="1"/>
    </xf>
    <xf numFmtId="2" fontId="8" fillId="0" borderId="1" xfId="1" applyNumberFormat="1" applyFont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6" fillId="3" borderId="1" xfId="6" applyNumberFormat="1" applyFont="1" applyFill="1" applyBorder="1" applyAlignment="1" applyProtection="1">
      <alignment horizontal="right" indent="2"/>
      <protection locked="0"/>
    </xf>
    <xf numFmtId="165" fontId="6" fillId="3" borderId="1" xfId="6" applyNumberFormat="1" applyFont="1" applyFill="1" applyBorder="1" applyAlignment="1" applyProtection="1">
      <alignment horizontal="right"/>
      <protection locked="0"/>
    </xf>
    <xf numFmtId="0" fontId="25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5" fillId="0" borderId="0" xfId="1" applyAlignment="1">
      <alignment horizontal="left" indent="1"/>
    </xf>
    <xf numFmtId="0" fontId="32" fillId="0" borderId="0" xfId="1" applyFont="1" applyAlignment="1">
      <alignment horizontal="center"/>
    </xf>
    <xf numFmtId="0" fontId="5" fillId="0" borderId="0" xfId="1" applyAlignment="1">
      <alignment horizontal="left"/>
    </xf>
    <xf numFmtId="0" fontId="3" fillId="0" borderId="6" xfId="7" applyFill="1" applyBorder="1"/>
    <xf numFmtId="0" fontId="3" fillId="0" borderId="7" xfId="7" applyBorder="1"/>
    <xf numFmtId="0" fontId="3" fillId="0" borderId="8" xfId="7" applyBorder="1"/>
    <xf numFmtId="0" fontId="3" fillId="0" borderId="0" xfId="7" applyBorder="1"/>
    <xf numFmtId="0" fontId="3" fillId="0" borderId="9" xfId="7" applyFill="1" applyBorder="1"/>
    <xf numFmtId="0" fontId="3" fillId="0" borderId="10" xfId="7" applyBorder="1"/>
    <xf numFmtId="0" fontId="33" fillId="0" borderId="9" xfId="7" applyFont="1" applyFill="1" applyBorder="1"/>
    <xf numFmtId="0" fontId="33" fillId="0" borderId="0" xfId="7" applyFont="1" applyFill="1" applyBorder="1"/>
    <xf numFmtId="0" fontId="34" fillId="0" borderId="0" xfId="7" applyFont="1" applyBorder="1"/>
    <xf numFmtId="0" fontId="34" fillId="0" borderId="10" xfId="7" applyFont="1" applyBorder="1"/>
    <xf numFmtId="0" fontId="35" fillId="0" borderId="0" xfId="7" applyFont="1" applyBorder="1"/>
    <xf numFmtId="0" fontId="35" fillId="0" borderId="10" xfId="7" applyFont="1" applyBorder="1"/>
    <xf numFmtId="0" fontId="36" fillId="0" borderId="9" xfId="7" applyFont="1" applyFill="1" applyBorder="1"/>
    <xf numFmtId="0" fontId="37" fillId="4" borderId="9" xfId="7" applyFont="1" applyFill="1" applyBorder="1" applyAlignment="1">
      <alignment horizontal="right"/>
    </xf>
    <xf numFmtId="0" fontId="37" fillId="0" borderId="0" xfId="7" applyFont="1" applyBorder="1"/>
    <xf numFmtId="0" fontId="38" fillId="0" borderId="0" xfId="7" applyFont="1" applyBorder="1"/>
    <xf numFmtId="0" fontId="38" fillId="0" borderId="10" xfId="7" applyFont="1" applyBorder="1"/>
    <xf numFmtId="0" fontId="39" fillId="4" borderId="9" xfId="7" applyFont="1" applyFill="1" applyBorder="1" applyAlignment="1">
      <alignment horizontal="left"/>
    </xf>
    <xf numFmtId="0" fontId="41" fillId="0" borderId="0" xfId="7" applyFont="1" applyBorder="1"/>
    <xf numFmtId="0" fontId="42" fillId="0" borderId="0" xfId="7" applyFont="1" applyBorder="1"/>
    <xf numFmtId="0" fontId="39" fillId="0" borderId="0" xfId="7" applyFont="1" applyBorder="1" applyAlignment="1">
      <alignment horizontal="left"/>
    </xf>
    <xf numFmtId="0" fontId="43" fillId="0" borderId="0" xfId="7" applyFont="1" applyBorder="1"/>
    <xf numFmtId="0" fontId="43" fillId="0" borderId="10" xfId="7" applyFont="1" applyBorder="1"/>
    <xf numFmtId="0" fontId="42" fillId="4" borderId="9" xfId="7" applyFont="1" applyFill="1" applyBorder="1" applyAlignment="1"/>
    <xf numFmtId="0" fontId="44" fillId="0" borderId="0" xfId="7" applyFont="1" applyBorder="1" applyAlignment="1">
      <alignment horizontal="left" indent="2"/>
    </xf>
    <xf numFmtId="0" fontId="42" fillId="0" borderId="0" xfId="7" applyFont="1" applyBorder="1" applyAlignment="1"/>
    <xf numFmtId="0" fontId="45" fillId="0" borderId="0" xfId="7" applyFont="1" applyBorder="1" applyAlignment="1">
      <alignment horizontal="right"/>
    </xf>
    <xf numFmtId="0" fontId="44" fillId="0" borderId="0" xfId="7" applyFont="1" applyBorder="1" applyAlignment="1">
      <alignment horizontal="left"/>
    </xf>
    <xf numFmtId="0" fontId="43" fillId="0" borderId="0" xfId="7" applyFont="1" applyBorder="1" applyAlignment="1"/>
    <xf numFmtId="0" fontId="43" fillId="0" borderId="10" xfId="7" applyFont="1" applyBorder="1" applyAlignment="1"/>
    <xf numFmtId="0" fontId="46" fillId="0" borderId="0" xfId="7" applyFont="1" applyBorder="1" applyAlignment="1">
      <alignment vertical="center"/>
    </xf>
    <xf numFmtId="0" fontId="47" fillId="4" borderId="9" xfId="7" applyFont="1" applyFill="1" applyBorder="1"/>
    <xf numFmtId="0" fontId="47" fillId="0" borderId="0" xfId="7" applyFont="1" applyBorder="1"/>
    <xf numFmtId="0" fontId="3" fillId="0" borderId="0" xfId="7" applyFont="1" applyBorder="1"/>
    <xf numFmtId="0" fontId="3" fillId="0" borderId="10" xfId="7" applyFont="1" applyBorder="1"/>
    <xf numFmtId="0" fontId="3" fillId="0" borderId="0" xfId="7" applyBorder="1" applyAlignment="1"/>
    <xf numFmtId="0" fontId="3" fillId="4" borderId="9" xfId="7" applyFill="1" applyBorder="1"/>
    <xf numFmtId="0" fontId="38" fillId="4" borderId="9" xfId="7" applyFont="1" applyFill="1" applyBorder="1" applyAlignment="1">
      <alignment horizontal="right"/>
    </xf>
    <xf numFmtId="0" fontId="48" fillId="0" borderId="0" xfId="7" applyFont="1" applyBorder="1" applyAlignment="1">
      <alignment horizontal="left"/>
    </xf>
    <xf numFmtId="0" fontId="4" fillId="0" borderId="0" xfId="7" applyFont="1" applyBorder="1"/>
    <xf numFmtId="0" fontId="4" fillId="0" borderId="10" xfId="7" applyFont="1" applyBorder="1"/>
    <xf numFmtId="0" fontId="38" fillId="4" borderId="9" xfId="7" applyFont="1" applyFill="1" applyBorder="1" applyAlignment="1">
      <alignment horizontal="right" vertical="top"/>
    </xf>
    <xf numFmtId="0" fontId="4" fillId="0" borderId="10" xfId="7" applyFont="1" applyBorder="1" applyAlignment="1">
      <alignment vertical="top"/>
    </xf>
    <xf numFmtId="0" fontId="4" fillId="0" borderId="0" xfId="7" applyFont="1" applyBorder="1" applyAlignment="1">
      <alignment vertical="top"/>
    </xf>
    <xf numFmtId="0" fontId="44" fillId="0" borderId="0" xfId="7" applyFont="1" applyBorder="1" applyAlignment="1">
      <alignment horizontal="left" vertical="top" wrapText="1" indent="2"/>
    </xf>
    <xf numFmtId="0" fontId="25" fillId="0" borderId="0" xfId="8" applyFont="1" applyBorder="1" applyAlignment="1">
      <alignment horizontal="left" vertical="top" wrapText="1"/>
    </xf>
    <xf numFmtId="0" fontId="3" fillId="0" borderId="0" xfId="7"/>
    <xf numFmtId="0" fontId="3" fillId="0" borderId="11" xfId="7" applyFill="1" applyBorder="1"/>
    <xf numFmtId="0" fontId="3" fillId="0" borderId="12" xfId="7" applyBorder="1"/>
    <xf numFmtId="0" fontId="3" fillId="0" borderId="13" xfId="7" applyBorder="1"/>
    <xf numFmtId="0" fontId="3" fillId="0" borderId="0" xfId="7" applyFill="1"/>
    <xf numFmtId="0" fontId="51" fillId="0" borderId="0" xfId="9" applyFont="1" applyFill="1" applyAlignment="1">
      <alignment horizontal="center" vertical="top" wrapText="1"/>
    </xf>
    <xf numFmtId="0" fontId="52" fillId="0" borderId="0" xfId="3" applyFont="1" applyAlignment="1">
      <alignment horizontal="left"/>
    </xf>
    <xf numFmtId="0" fontId="8" fillId="0" borderId="0" xfId="1" applyFont="1" applyAlignment="1">
      <alignment horizontal="left" indent="1"/>
    </xf>
    <xf numFmtId="0" fontId="5" fillId="0" borderId="0" xfId="1" applyAlignment="1">
      <alignment horizontal="center"/>
    </xf>
    <xf numFmtId="0" fontId="25" fillId="3" borderId="1" xfId="6" applyNumberFormat="1" applyFont="1" applyFill="1" applyBorder="1" applyAlignment="1" applyProtection="1">
      <alignment horizontal="right" indent="2"/>
      <protection locked="0"/>
    </xf>
    <xf numFmtId="165" fontId="25" fillId="3" borderId="1" xfId="6" applyNumberFormat="1" applyFont="1" applyFill="1" applyBorder="1" applyAlignment="1" applyProtection="1">
      <alignment horizontal="right"/>
      <protection locked="0"/>
    </xf>
    <xf numFmtId="0" fontId="53" fillId="0" borderId="1" xfId="2" applyFont="1" applyBorder="1" applyAlignment="1">
      <alignment horizontal="center" vertical="center"/>
    </xf>
    <xf numFmtId="44" fontId="23" fillId="0" borderId="0" xfId="0" applyNumberFormat="1" applyFont="1" applyFill="1" applyBorder="1" applyAlignment="1" applyProtection="1">
      <alignment horizontal="right" vertical="center"/>
    </xf>
    <xf numFmtId="0" fontId="54" fillId="0" borderId="1" xfId="1" applyFont="1" applyBorder="1"/>
    <xf numFmtId="0" fontId="55" fillId="0" borderId="1" xfId="2" applyFont="1" applyBorder="1" applyAlignment="1">
      <alignment horizontal="center" vertical="center"/>
    </xf>
    <xf numFmtId="0" fontId="54" fillId="0" borderId="1" xfId="1" applyFont="1" applyBorder="1" applyAlignment="1">
      <alignment horizontal="left" indent="1"/>
    </xf>
    <xf numFmtId="2" fontId="56" fillId="0" borderId="1" xfId="1" applyNumberFormat="1" applyFont="1" applyBorder="1" applyAlignment="1">
      <alignment horizontal="center"/>
    </xf>
    <xf numFmtId="0" fontId="54" fillId="0" borderId="1" xfId="1" applyFont="1" applyBorder="1" applyAlignment="1">
      <alignment horizontal="center"/>
    </xf>
    <xf numFmtId="0" fontId="57" fillId="3" borderId="1" xfId="6" applyNumberFormat="1" applyFont="1" applyFill="1" applyBorder="1" applyAlignment="1" applyProtection="1">
      <alignment horizontal="right" indent="2"/>
      <protection locked="0"/>
    </xf>
    <xf numFmtId="165" fontId="57" fillId="3" borderId="1" xfId="6" applyNumberFormat="1" applyFont="1" applyFill="1" applyBorder="1" applyAlignment="1" applyProtection="1">
      <alignment horizontal="right"/>
      <protection locked="0"/>
    </xf>
    <xf numFmtId="0" fontId="54" fillId="0" borderId="1" xfId="1" applyFont="1" applyBorder="1" applyAlignment="1">
      <alignment horizontal="left"/>
    </xf>
    <xf numFmtId="0" fontId="54" fillId="3" borderId="1" xfId="6" applyNumberFormat="1" applyFont="1" applyFill="1" applyBorder="1" applyAlignment="1" applyProtection="1">
      <alignment horizontal="right" indent="2"/>
      <protection locked="0"/>
    </xf>
    <xf numFmtId="165" fontId="54" fillId="3" borderId="1" xfId="6" applyNumberFormat="1" applyFont="1" applyFill="1" applyBorder="1" applyAlignment="1" applyProtection="1">
      <alignment horizontal="right"/>
      <protection locked="0"/>
    </xf>
    <xf numFmtId="0" fontId="56" fillId="0" borderId="1" xfId="1" applyFont="1" applyBorder="1" applyAlignment="1">
      <alignment horizontal="center"/>
    </xf>
    <xf numFmtId="0" fontId="58" fillId="2" borderId="1" xfId="1" applyFont="1" applyFill="1" applyBorder="1" applyAlignment="1" applyProtection="1">
      <alignment horizontal="left" vertical="center"/>
    </xf>
    <xf numFmtId="0" fontId="58" fillId="2" borderId="5" xfId="1" applyFont="1" applyFill="1" applyBorder="1" applyAlignment="1" applyProtection="1">
      <alignment horizontal="left" vertical="center"/>
    </xf>
    <xf numFmtId="0" fontId="54" fillId="2" borderId="5" xfId="1" applyFont="1" applyFill="1" applyBorder="1" applyAlignment="1" applyProtection="1">
      <alignment horizontal="left" vertical="top" wrapText="1" indent="1"/>
    </xf>
    <xf numFmtId="2" fontId="56" fillId="2" borderId="5" xfId="1" applyNumberFormat="1" applyFont="1" applyFill="1" applyBorder="1" applyAlignment="1">
      <alignment horizontal="center" vertical="top" wrapText="1"/>
    </xf>
    <xf numFmtId="0" fontId="59" fillId="2" borderId="5" xfId="1" applyFont="1" applyFill="1" applyBorder="1" applyAlignment="1">
      <alignment horizontal="center" vertical="center" wrapText="1"/>
    </xf>
    <xf numFmtId="2" fontId="54" fillId="2" borderId="5" xfId="1" applyNumberFormat="1" applyFont="1" applyFill="1" applyBorder="1" applyAlignment="1">
      <alignment horizontal="center" vertical="top" wrapText="1"/>
    </xf>
    <xf numFmtId="0" fontId="54" fillId="2" borderId="3" xfId="1" applyFont="1" applyFill="1" applyBorder="1" applyAlignment="1" applyProtection="1">
      <alignment horizontal="left" vertical="top" wrapText="1"/>
    </xf>
    <xf numFmtId="0" fontId="26" fillId="0" borderId="0" xfId="6"/>
    <xf numFmtId="0" fontId="52" fillId="0" borderId="0" xfId="4" applyFont="1" applyFill="1" applyBorder="1" applyAlignment="1" applyProtection="1">
      <alignment horizontal="left" vertical="center" indent="1"/>
      <protection locked="0"/>
    </xf>
    <xf numFmtId="44" fontId="18" fillId="0" borderId="1" xfId="0" applyNumberFormat="1" applyFont="1" applyFill="1" applyBorder="1" applyAlignment="1" applyProtection="1">
      <alignment vertical="center"/>
    </xf>
    <xf numFmtId="44" fontId="18" fillId="0" borderId="1" xfId="0" applyNumberFormat="1" applyFont="1" applyFill="1" applyBorder="1" applyAlignment="1" applyProtection="1">
      <alignment horizontal="right" vertical="center"/>
    </xf>
    <xf numFmtId="0" fontId="6" fillId="0" borderId="1" xfId="8" applyFont="1" applyBorder="1" applyAlignment="1">
      <alignment horizontal="center"/>
    </xf>
    <xf numFmtId="0" fontId="15" fillId="0" borderId="0" xfId="2" applyFont="1" applyFill="1" applyAlignment="1" applyProtection="1">
      <alignment horizontal="center" vertical="center"/>
      <protection locked="0"/>
    </xf>
    <xf numFmtId="166" fontId="60" fillId="2" borderId="4" xfId="6" applyNumberFormat="1" applyFont="1" applyFill="1" applyBorder="1" applyAlignment="1">
      <alignment horizontal="center" vertical="top" wrapText="1"/>
    </xf>
    <xf numFmtId="3" fontId="61" fillId="0" borderId="1" xfId="1" applyNumberFormat="1" applyFont="1" applyBorder="1" applyAlignment="1">
      <alignment horizontal="center"/>
    </xf>
    <xf numFmtId="4" fontId="61" fillId="0" borderId="1" xfId="1" applyNumberFormat="1" applyFont="1" applyBorder="1" applyAlignment="1">
      <alignment horizontal="center"/>
    </xf>
    <xf numFmtId="0" fontId="26" fillId="0" borderId="0" xfId="6" applyAlignment="1">
      <alignment horizontal="left"/>
    </xf>
    <xf numFmtId="0" fontId="25" fillId="2" borderId="5" xfId="1" applyFont="1" applyFill="1" applyBorder="1" applyAlignment="1" applyProtection="1">
      <alignment horizontal="center" vertical="top" wrapText="1"/>
    </xf>
    <xf numFmtId="44" fontId="6" fillId="3" borderId="1" xfId="6" applyNumberFormat="1" applyFont="1" applyFill="1" applyBorder="1" applyAlignment="1" applyProtection="1">
      <alignment horizontal="right"/>
      <protection locked="0"/>
    </xf>
    <xf numFmtId="0" fontId="25" fillId="0" borderId="1" xfId="1" applyFont="1" applyBorder="1" applyAlignment="1">
      <alignment horizontal="left" vertical="center" indent="1"/>
    </xf>
    <xf numFmtId="2" fontId="18" fillId="0" borderId="1" xfId="0" applyNumberFormat="1" applyFont="1" applyFill="1" applyBorder="1" applyAlignment="1" applyProtection="1">
      <alignment vertical="center"/>
    </xf>
    <xf numFmtId="4" fontId="8" fillId="0" borderId="1" xfId="1" applyNumberFormat="1" applyFont="1" applyBorder="1" applyAlignment="1">
      <alignment horizontal="center"/>
    </xf>
    <xf numFmtId="0" fontId="62" fillId="2" borderId="1" xfId="9" applyFont="1" applyFill="1" applyBorder="1" applyAlignment="1">
      <alignment horizontal="center" vertical="center"/>
    </xf>
    <xf numFmtId="165" fontId="18" fillId="0" borderId="2" xfId="0" applyNumberFormat="1" applyFont="1" applyFill="1" applyBorder="1" applyAlignment="1" applyProtection="1">
      <alignment vertical="center"/>
    </xf>
    <xf numFmtId="165" fontId="18" fillId="0" borderId="3" xfId="0" applyNumberFormat="1" applyFont="1" applyFill="1" applyBorder="1" applyAlignment="1" applyProtection="1">
      <alignment vertical="center"/>
    </xf>
    <xf numFmtId="9" fontId="18" fillId="0" borderId="2" xfId="0" applyNumberFormat="1" applyFont="1" applyFill="1" applyBorder="1" applyAlignment="1" applyProtection="1">
      <alignment horizontal="right" vertical="center"/>
    </xf>
    <xf numFmtId="9" fontId="18" fillId="0" borderId="3" xfId="0" applyNumberFormat="1" applyFont="1" applyFill="1" applyBorder="1" applyAlignment="1" applyProtection="1">
      <alignment horizontal="right" vertical="center"/>
    </xf>
    <xf numFmtId="165" fontId="23" fillId="0" borderId="2" xfId="0" applyNumberFormat="1" applyFont="1" applyFill="1" applyBorder="1" applyAlignment="1" applyProtection="1">
      <alignment horizontal="right" vertical="center"/>
    </xf>
    <xf numFmtId="165" fontId="23" fillId="0" borderId="3" xfId="0" applyNumberFormat="1" applyFont="1" applyFill="1" applyBorder="1" applyAlignment="1" applyProtection="1">
      <alignment horizontal="right" vertical="center"/>
    </xf>
    <xf numFmtId="44" fontId="23" fillId="0" borderId="2" xfId="0" applyNumberFormat="1" applyFont="1" applyFill="1" applyBorder="1" applyAlignment="1" applyProtection="1">
      <alignment horizontal="right" vertical="center"/>
    </xf>
    <xf numFmtId="44" fontId="23" fillId="0" borderId="3" xfId="0" applyNumberFormat="1" applyFont="1" applyFill="1" applyBorder="1" applyAlignment="1" applyProtection="1">
      <alignment horizontal="right" vertical="center"/>
    </xf>
    <xf numFmtId="2" fontId="18" fillId="0" borderId="2" xfId="0" applyNumberFormat="1" applyFont="1" applyFill="1" applyBorder="1" applyAlignment="1" applyProtection="1">
      <alignment vertical="center"/>
    </xf>
    <xf numFmtId="2" fontId="18" fillId="0" borderId="3" xfId="0" applyNumberFormat="1" applyFont="1" applyFill="1" applyBorder="1" applyAlignment="1" applyProtection="1">
      <alignment vertical="center"/>
    </xf>
    <xf numFmtId="2" fontId="9" fillId="0" borderId="0" xfId="1" applyNumberFormat="1" applyFont="1" applyFill="1" applyBorder="1" applyAlignment="1" applyProtection="1">
      <alignment horizontal="center" vertical="center"/>
    </xf>
    <xf numFmtId="164" fontId="18" fillId="2" borderId="2" xfId="0" applyNumberFormat="1" applyFont="1" applyFill="1" applyBorder="1" applyAlignment="1" applyProtection="1">
      <alignment horizontal="center" vertical="center"/>
      <protection locked="0"/>
    </xf>
    <xf numFmtId="164" fontId="18" fillId="2" borderId="3" xfId="0" applyNumberFormat="1" applyFont="1" applyFill="1" applyBorder="1" applyAlignment="1" applyProtection="1">
      <alignment horizontal="center" vertical="center"/>
      <protection locked="0"/>
    </xf>
    <xf numFmtId="0" fontId="20" fillId="2" borderId="2" xfId="1" applyFont="1" applyFill="1" applyBorder="1" applyAlignment="1">
      <alignment horizontal="right" vertical="center"/>
    </xf>
    <xf numFmtId="0" fontId="20" fillId="2" borderId="3" xfId="1" applyFont="1" applyFill="1" applyBorder="1" applyAlignment="1">
      <alignment horizontal="right" vertical="center"/>
    </xf>
    <xf numFmtId="0" fontId="15" fillId="0" borderId="0" xfId="2" applyFont="1" applyFill="1" applyAlignment="1" applyProtection="1">
      <alignment horizontal="center" vertical="center"/>
      <protection locked="0"/>
    </xf>
    <xf numFmtId="0" fontId="48" fillId="0" borderId="0" xfId="7" applyFont="1" applyBorder="1" applyAlignment="1">
      <alignment horizontal="left" vertical="top" wrapText="1"/>
    </xf>
    <xf numFmtId="0" fontId="44" fillId="0" borderId="0" xfId="7" quotePrefix="1" applyFont="1" applyBorder="1" applyAlignment="1">
      <alignment horizontal="left" vertical="top" wrapText="1" indent="4"/>
    </xf>
    <xf numFmtId="0" fontId="44" fillId="0" borderId="0" xfId="7" applyFont="1" applyBorder="1" applyAlignment="1">
      <alignment horizontal="left" vertical="top" wrapText="1" indent="4"/>
    </xf>
    <xf numFmtId="0" fontId="25" fillId="0" borderId="0" xfId="8" applyFont="1" applyBorder="1" applyAlignment="1">
      <alignment horizontal="left" vertical="top" wrapText="1"/>
    </xf>
    <xf numFmtId="0" fontId="44" fillId="0" borderId="0" xfId="7" applyFont="1" applyBorder="1" applyAlignment="1">
      <alignment horizontal="left" vertical="top" wrapText="1" indent="2"/>
    </xf>
    <xf numFmtId="0" fontId="44" fillId="0" borderId="0" xfId="7" applyFont="1" applyBorder="1" applyAlignment="1">
      <alignment horizontal="left" vertical="top" wrapText="1" indent="3"/>
    </xf>
  </cellXfs>
  <cellStyles count="12">
    <cellStyle name="Гиперссылка" xfId="2" builtinId="8"/>
    <cellStyle name="Обычный" xfId="0" builtinId="0"/>
    <cellStyle name="Обычный 2" xfId="9"/>
    <cellStyle name="Обычный 2 2" xfId="1"/>
    <cellStyle name="Обычный 2 2 2" xfId="5"/>
    <cellStyle name="Обычный 2 2 2 2" xfId="7"/>
    <cellStyle name="Обычный 3" xfId="10"/>
    <cellStyle name="Обычный 3 2" xfId="8"/>
    <cellStyle name="Обычный 4" xfId="3"/>
    <cellStyle name="Обычный 5" xfId="6"/>
    <cellStyle name="Обычный 6" xfId="11"/>
    <cellStyle name="Обычный_Лист1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152400</xdr:rowOff>
    </xdr:from>
    <xdr:to>
      <xdr:col>3</xdr:col>
      <xdr:colOff>571500</xdr:colOff>
      <xdr:row>4</xdr:row>
      <xdr:rowOff>114701</xdr:rowOff>
    </xdr:to>
    <xdr:pic>
      <xdr:nvPicPr>
        <xdr:cNvPr id="2" name="Изображение 5">
          <a:extLst>
            <a:ext uri="{FF2B5EF4-FFF2-40B4-BE49-F238E27FC236}">
              <a16:creationId xmlns:a16="http://schemas.microsoft.com/office/drawing/2014/main" id="{A13D72D8-349F-FE4A-8D73-B09F99393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152400"/>
          <a:ext cx="857251" cy="83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E5A832-3839-428E-AEEE-3FC25A33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50E2A50-4810-43E2-A5FC-76AAE246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5735300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71</xdr:row>
      <xdr:rowOff>0</xdr:rowOff>
    </xdr:from>
    <xdr:to>
      <xdr:col>6</xdr:col>
      <xdr:colOff>152813</xdr:colOff>
      <xdr:row>73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B30DAED-2C16-4253-BD1A-EC22E4A53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8459450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02191-461F-4082-A9F1-D9C0D68B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B64BF73-14DF-4465-8AFC-2250F347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89</xdr:row>
      <xdr:rowOff>0</xdr:rowOff>
    </xdr:from>
    <xdr:to>
      <xdr:col>9</xdr:col>
      <xdr:colOff>172121</xdr:colOff>
      <xdr:row>91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E8A0C4D-617D-4C9A-9CF7-06FD1D70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4164925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15</xdr:col>
      <xdr:colOff>647700</xdr:colOff>
      <xdr:row>110</xdr:row>
      <xdr:rowOff>95250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279350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6A6302C-BBB2-4247-8937-F1E4D981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630400"/>
          <a:ext cx="5268060" cy="48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ru/rozy-oks.html/nid/64628" TargetMode="External"/><Relationship Id="rId299" Type="http://schemas.openxmlformats.org/officeDocument/2006/relationships/hyperlink" Target="https://plantmarket.ru/rozy-oks.html/nid/67623" TargetMode="External"/><Relationship Id="rId303" Type="http://schemas.openxmlformats.org/officeDocument/2006/relationships/hyperlink" Target="https://plantmarket.ru/rozy-oks.html/nid/69174" TargetMode="External"/><Relationship Id="rId21" Type="http://schemas.openxmlformats.org/officeDocument/2006/relationships/hyperlink" Target="https://plantmarket.ru/rozy-oks.html/nid/61184" TargetMode="External"/><Relationship Id="rId42" Type="http://schemas.openxmlformats.org/officeDocument/2006/relationships/hyperlink" Target="https://plantmarket.ru/rozy-oks.html/nid/61168" TargetMode="External"/><Relationship Id="rId63" Type="http://schemas.openxmlformats.org/officeDocument/2006/relationships/hyperlink" Target="https://plantmarket.ru/rozy-oks.html/nid/61199" TargetMode="External"/><Relationship Id="rId84" Type="http://schemas.openxmlformats.org/officeDocument/2006/relationships/hyperlink" Target="https://plantmarket.ru/rozy-oks.html/nid/67442" TargetMode="External"/><Relationship Id="rId138" Type="http://schemas.openxmlformats.org/officeDocument/2006/relationships/hyperlink" Target="https://plantmarket.ru/rozy-oks.html/nid/67478" TargetMode="External"/><Relationship Id="rId159" Type="http://schemas.openxmlformats.org/officeDocument/2006/relationships/hyperlink" Target="https://plantmarket.ru/rozy-oks.html/nid/67497" TargetMode="External"/><Relationship Id="rId324" Type="http://schemas.openxmlformats.org/officeDocument/2006/relationships/hyperlink" Target="https://plantmarket.pro/rozy-oks.html/nid/67619" TargetMode="External"/><Relationship Id="rId170" Type="http://schemas.openxmlformats.org/officeDocument/2006/relationships/hyperlink" Target="https://plantmarket.ru/rozy-oks.html/nid/67507" TargetMode="External"/><Relationship Id="rId191" Type="http://schemas.openxmlformats.org/officeDocument/2006/relationships/hyperlink" Target="https://plantmarket.ru/rozy-oks.html/nid/67527" TargetMode="External"/><Relationship Id="rId205" Type="http://schemas.openxmlformats.org/officeDocument/2006/relationships/hyperlink" Target="https://plantmarket.ru/rozy-oks.html/nid/67541" TargetMode="External"/><Relationship Id="rId226" Type="http://schemas.openxmlformats.org/officeDocument/2006/relationships/hyperlink" Target="https://plantmarket.ru/rozy-oks.html/nid/67559" TargetMode="External"/><Relationship Id="rId247" Type="http://schemas.openxmlformats.org/officeDocument/2006/relationships/hyperlink" Target="https://plantmarket.ru/rozy-oks.html/nid/67577" TargetMode="External"/><Relationship Id="rId107" Type="http://schemas.openxmlformats.org/officeDocument/2006/relationships/hyperlink" Target="https://plantmarket.ru/rozy-oks.html/nid/64623" TargetMode="External"/><Relationship Id="rId268" Type="http://schemas.openxmlformats.org/officeDocument/2006/relationships/hyperlink" Target="https://plantmarket.ru/rozy-oks.html/nid/67596" TargetMode="External"/><Relationship Id="rId289" Type="http://schemas.openxmlformats.org/officeDocument/2006/relationships/hyperlink" Target="https://plantmarket.ru/rozy-oks.html/nid/67614" TargetMode="External"/><Relationship Id="rId11" Type="http://schemas.openxmlformats.org/officeDocument/2006/relationships/hyperlink" Target="https://plantmarket.ru/rozy-oks.html/nid/61177" TargetMode="External"/><Relationship Id="rId32" Type="http://schemas.openxmlformats.org/officeDocument/2006/relationships/hyperlink" Target="https://plantmarket.ru/rozy-oks.html/nid/63186" TargetMode="External"/><Relationship Id="rId53" Type="http://schemas.openxmlformats.org/officeDocument/2006/relationships/hyperlink" Target="https://plantmarket.ru/rozy-oks.html/nid/61194" TargetMode="External"/><Relationship Id="rId74" Type="http://schemas.openxmlformats.org/officeDocument/2006/relationships/hyperlink" Target="https://plantmarket.ru/rozy-oks.html/nid/67434" TargetMode="External"/><Relationship Id="rId128" Type="http://schemas.openxmlformats.org/officeDocument/2006/relationships/hyperlink" Target="https://plantmarket.ru/rozy-oks.html/nid/67470" TargetMode="External"/><Relationship Id="rId149" Type="http://schemas.openxmlformats.org/officeDocument/2006/relationships/hyperlink" Target="https://plantmarket.ru/rozy-oks.html/nid/67487" TargetMode="External"/><Relationship Id="rId314" Type="http://schemas.openxmlformats.org/officeDocument/2006/relationships/hyperlink" Target="https://plantmarket.ru/rozy-oks.html/nid/69185" TargetMode="External"/><Relationship Id="rId5" Type="http://schemas.openxmlformats.org/officeDocument/2006/relationships/hyperlink" Target="https://plantmarket.ru/rozy-oks.html/nid/63183" TargetMode="External"/><Relationship Id="rId95" Type="http://schemas.openxmlformats.org/officeDocument/2006/relationships/hyperlink" Target="https://plantmarket.ru/rozy-oks.html/nid/67451" TargetMode="External"/><Relationship Id="rId160" Type="http://schemas.openxmlformats.org/officeDocument/2006/relationships/hyperlink" Target="https://plantmarket.ru/rozy-oks.html/nid/67498" TargetMode="External"/><Relationship Id="rId181" Type="http://schemas.openxmlformats.org/officeDocument/2006/relationships/hyperlink" Target="https://plantmarket.ru/rozy-oks.html/nid/67517" TargetMode="External"/><Relationship Id="rId216" Type="http://schemas.openxmlformats.org/officeDocument/2006/relationships/hyperlink" Target="../../../../AppData/Roaming/Downloads/&#1060;&#1083;&#1086;&#1088;&#1080;&#1073;&#1091;&#1085;&#1076;&#1072;" TargetMode="External"/><Relationship Id="rId237" Type="http://schemas.openxmlformats.org/officeDocument/2006/relationships/hyperlink" Target="https://plantmarket.ru/rozy-oks.html/nid/67569" TargetMode="External"/><Relationship Id="rId258" Type="http://schemas.openxmlformats.org/officeDocument/2006/relationships/hyperlink" Target="https://plantmarket.ru/rozy-oks.html/nid/67586" TargetMode="External"/><Relationship Id="rId279" Type="http://schemas.openxmlformats.org/officeDocument/2006/relationships/hyperlink" Target="https://plantmarket.ru/rozy-oks.html/nid/67605" TargetMode="External"/><Relationship Id="rId22" Type="http://schemas.openxmlformats.org/officeDocument/2006/relationships/hyperlink" Target="https://plantmarket.ru/rozy-oks.html/nid/61186" TargetMode="External"/><Relationship Id="rId43" Type="http://schemas.openxmlformats.org/officeDocument/2006/relationships/hyperlink" Target="https://plantmarket.ru/rozy-oks.html/nid/61171" TargetMode="External"/><Relationship Id="rId64" Type="http://schemas.openxmlformats.org/officeDocument/2006/relationships/hyperlink" Target="https://plantmarket.ru/rozy-oks.html/nid/61200" TargetMode="External"/><Relationship Id="rId118" Type="http://schemas.openxmlformats.org/officeDocument/2006/relationships/hyperlink" Target="https://plantmarket.ru/rozy-oks.html/nid/64629" TargetMode="External"/><Relationship Id="rId139" Type="http://schemas.openxmlformats.org/officeDocument/2006/relationships/hyperlink" Target="https://plantmarket.ru/rozy-oks.html/nid/64640" TargetMode="External"/><Relationship Id="rId290" Type="http://schemas.openxmlformats.org/officeDocument/2006/relationships/hyperlink" Target="https://plantmarket.ru/rozy-oks.html/nid/67615" TargetMode="External"/><Relationship Id="rId304" Type="http://schemas.openxmlformats.org/officeDocument/2006/relationships/hyperlink" Target="https://plantmarket.ru/rozy-oks.html/nid/69175" TargetMode="External"/><Relationship Id="rId325" Type="http://schemas.openxmlformats.org/officeDocument/2006/relationships/hyperlink" Target="https://plantmarket.pro/rozy-oks.html/nid/67620" TargetMode="External"/><Relationship Id="rId85" Type="http://schemas.openxmlformats.org/officeDocument/2006/relationships/hyperlink" Target="https://plantmarket.ru/rozy-oks.html/nid/67443" TargetMode="External"/><Relationship Id="rId150" Type="http://schemas.openxmlformats.org/officeDocument/2006/relationships/hyperlink" Target="https://plantmarket.ru/rozy-oks.html/nid/67488" TargetMode="External"/><Relationship Id="rId171" Type="http://schemas.openxmlformats.org/officeDocument/2006/relationships/hyperlink" Target="https://plantmarket.ru/rozy-oks.html/nid/67508" TargetMode="External"/><Relationship Id="rId192" Type="http://schemas.openxmlformats.org/officeDocument/2006/relationships/hyperlink" Target="https://plantmarket.ru/rozy-oks.html/nid/67528" TargetMode="External"/><Relationship Id="rId206" Type="http://schemas.openxmlformats.org/officeDocument/2006/relationships/hyperlink" Target="https://plantmarket.ru/rozy-oks.html/nid/64613" TargetMode="External"/><Relationship Id="rId227" Type="http://schemas.openxmlformats.org/officeDocument/2006/relationships/hyperlink" Target="https://plantmarket.ru/rozy-oks.html/nid/67560" TargetMode="External"/><Relationship Id="rId248" Type="http://schemas.openxmlformats.org/officeDocument/2006/relationships/hyperlink" Target="https://plantmarket.ru/rozy-oks.html/nid/67578" TargetMode="External"/><Relationship Id="rId269" Type="http://schemas.openxmlformats.org/officeDocument/2006/relationships/hyperlink" Target="https://plantmarket.ru/rozy-oks.html/nid/67597" TargetMode="External"/><Relationship Id="rId12" Type="http://schemas.openxmlformats.org/officeDocument/2006/relationships/hyperlink" Target="https://plantmarket.ru/rozy-oks.html/nid/61176" TargetMode="External"/><Relationship Id="rId33" Type="http://schemas.openxmlformats.org/officeDocument/2006/relationships/hyperlink" Target="https://plantmarket.ru/rozy-oks.html/nid/61195" TargetMode="External"/><Relationship Id="rId108" Type="http://schemas.openxmlformats.org/officeDocument/2006/relationships/hyperlink" Target="https://plantmarket.ru/rozy-oks.html/nid/67459" TargetMode="External"/><Relationship Id="rId129" Type="http://schemas.openxmlformats.org/officeDocument/2006/relationships/hyperlink" Target="https://plantmarket.ru/rozy-oks.html/nid/67471" TargetMode="External"/><Relationship Id="rId280" Type="http://schemas.openxmlformats.org/officeDocument/2006/relationships/hyperlink" Target="https://plantmarket.ru/rozy-oks.html/nid/67606" TargetMode="External"/><Relationship Id="rId315" Type="http://schemas.openxmlformats.org/officeDocument/2006/relationships/hyperlink" Target="https://plantmarket.ru/rozy-oks.html/nid/69186" TargetMode="External"/><Relationship Id="rId54" Type="http://schemas.openxmlformats.org/officeDocument/2006/relationships/hyperlink" Target="https://plantmarket.ru/rozy-oks.html/nid/61191" TargetMode="External"/><Relationship Id="rId75" Type="http://schemas.openxmlformats.org/officeDocument/2006/relationships/hyperlink" Target="https://plantmarket.ru/rozy-oks.html/nid/67435" TargetMode="External"/><Relationship Id="rId96" Type="http://schemas.openxmlformats.org/officeDocument/2006/relationships/hyperlink" Target="https://plantmarket.ru/rozy-oks.html/nid/67452" TargetMode="External"/><Relationship Id="rId140" Type="http://schemas.openxmlformats.org/officeDocument/2006/relationships/hyperlink" Target="https://plantmarket.ru/rozy-oks.html/nid/67479" TargetMode="External"/><Relationship Id="rId161" Type="http://schemas.openxmlformats.org/officeDocument/2006/relationships/hyperlink" Target="https://plantmarket.ru/rozy-oks.html/nid/67499" TargetMode="External"/><Relationship Id="rId182" Type="http://schemas.openxmlformats.org/officeDocument/2006/relationships/hyperlink" Target="https://plantmarket.ru/rozy-oks.html/nid/67518" TargetMode="External"/><Relationship Id="rId217" Type="http://schemas.openxmlformats.org/officeDocument/2006/relationships/hyperlink" Target="https://plantmarket.ru/rozy-oks.html/nid/67551" TargetMode="External"/><Relationship Id="rId6" Type="http://schemas.openxmlformats.org/officeDocument/2006/relationships/hyperlink" Target="https://plantmarket.ru/rozy-oks.html/nid/61169" TargetMode="External"/><Relationship Id="rId238" Type="http://schemas.openxmlformats.org/officeDocument/2006/relationships/hyperlink" Target="https://plantmarket.ru/rozy-oks.html/nid/64616" TargetMode="External"/><Relationship Id="rId259" Type="http://schemas.openxmlformats.org/officeDocument/2006/relationships/hyperlink" Target="https://plantmarket.ru/rozy-oks.html/nid/67587" TargetMode="External"/><Relationship Id="rId23" Type="http://schemas.openxmlformats.org/officeDocument/2006/relationships/hyperlink" Target="https://plantmarket.ru/rozy-oks.html/nid/61183" TargetMode="External"/><Relationship Id="rId119" Type="http://schemas.openxmlformats.org/officeDocument/2006/relationships/hyperlink" Target="https://plantmarket.ru/rozy-oks.html/nid/67465" TargetMode="External"/><Relationship Id="rId270" Type="http://schemas.openxmlformats.org/officeDocument/2006/relationships/hyperlink" Target="../../../../AppData/Roaming/Downloads/&#1055;&#1086;&#1095;&#1074;&#1086;&#1087;&#1086;&#1082;&#1088;&#1086;&#1074;&#1085;&#1099;&#1077;" TargetMode="External"/><Relationship Id="rId291" Type="http://schemas.openxmlformats.org/officeDocument/2006/relationships/hyperlink" Target="https://plantmarket.ru/rozy-oks.html/nid/67616" TargetMode="External"/><Relationship Id="rId305" Type="http://schemas.openxmlformats.org/officeDocument/2006/relationships/hyperlink" Target="https://plantmarket.ru/rozy-oks.html/nid/69176" TargetMode="External"/><Relationship Id="rId326" Type="http://schemas.openxmlformats.org/officeDocument/2006/relationships/hyperlink" Target="https://plantmarket.pro/rozy-oks.html/nid/67625" TargetMode="External"/><Relationship Id="rId44" Type="http://schemas.openxmlformats.org/officeDocument/2006/relationships/hyperlink" Target="https://plantmarket.ru/rozy-oks.html/nid/61170" TargetMode="External"/><Relationship Id="rId65" Type="http://schemas.openxmlformats.org/officeDocument/2006/relationships/hyperlink" Target="https://plantmarket.ru/rozy-oks.html/nid/61203" TargetMode="External"/><Relationship Id="rId86" Type="http://schemas.openxmlformats.org/officeDocument/2006/relationships/hyperlink" Target="https://plantmarket.ru/rozy-oks.html/nid/67444" TargetMode="External"/><Relationship Id="rId130" Type="http://schemas.openxmlformats.org/officeDocument/2006/relationships/hyperlink" Target="https://plantmarket.ru/rozy-oks.html/nid/67472" TargetMode="External"/><Relationship Id="rId151" Type="http://schemas.openxmlformats.org/officeDocument/2006/relationships/hyperlink" Target="https://plantmarket.ru/rozy-oks.html/nid/67489" TargetMode="External"/><Relationship Id="rId172" Type="http://schemas.openxmlformats.org/officeDocument/2006/relationships/hyperlink" Target="../../../../AppData/Roaming/Downloads/&#1063;&#1072;&#1081;&#1085;&#1086;-&#1075;&#1080;&#1073;&#1088;&#1080;&#1076;&#1085;&#1099;&#1077;" TargetMode="External"/><Relationship Id="rId193" Type="http://schemas.openxmlformats.org/officeDocument/2006/relationships/hyperlink" Target="https://plantmarket.ru/rozy-oks.html/nid/67529" TargetMode="External"/><Relationship Id="rId207" Type="http://schemas.openxmlformats.org/officeDocument/2006/relationships/hyperlink" Target="https://plantmarket.ru/rozy-oks.html/nid/67542" TargetMode="External"/><Relationship Id="rId228" Type="http://schemas.openxmlformats.org/officeDocument/2006/relationships/hyperlink" Target="https://plantmarket.ru/rozy-oks.html/nid/67561" TargetMode="External"/><Relationship Id="rId249" Type="http://schemas.openxmlformats.org/officeDocument/2006/relationships/hyperlink" Target="https://plantmarket.ru/rozy-oks.html/nid/67579" TargetMode="External"/><Relationship Id="rId13" Type="http://schemas.openxmlformats.org/officeDocument/2006/relationships/hyperlink" Target="https://plantmarket.ru/rozy-oks.html/nid/61176" TargetMode="External"/><Relationship Id="rId109" Type="http://schemas.openxmlformats.org/officeDocument/2006/relationships/hyperlink" Target="https://plantmarket.ru/rozy-oks.html/nid/67460" TargetMode="External"/><Relationship Id="rId260" Type="http://schemas.openxmlformats.org/officeDocument/2006/relationships/hyperlink" Target="https://plantmarket.ru/rozy-oks.html/nid/67588" TargetMode="External"/><Relationship Id="rId281" Type="http://schemas.openxmlformats.org/officeDocument/2006/relationships/hyperlink" Target="https://plantmarket.ru/rozy-oks.html/nid/67607" TargetMode="External"/><Relationship Id="rId316" Type="http://schemas.openxmlformats.org/officeDocument/2006/relationships/hyperlink" Target="https://plantmarket.ru/rozy-oks.html/nid/69187" TargetMode="External"/><Relationship Id="rId34" Type="http://schemas.openxmlformats.org/officeDocument/2006/relationships/hyperlink" Target="https://plantmarket.ru/rozy-oks.html/nid/61196" TargetMode="External"/><Relationship Id="rId55" Type="http://schemas.openxmlformats.org/officeDocument/2006/relationships/hyperlink" Target="https://plantmarket.ru/rozy-oks.html/nid/61187" TargetMode="External"/><Relationship Id="rId76" Type="http://schemas.openxmlformats.org/officeDocument/2006/relationships/hyperlink" Target="../../../../AppData/Roaming/Downloads/&#1044;&#1072;&#1084;&#1072;&#1089;&#1089;&#1082;&#1080;&#1077;" TargetMode="External"/><Relationship Id="rId97" Type="http://schemas.openxmlformats.org/officeDocument/2006/relationships/hyperlink" Target="https://plantmarket.ru/rozy-oks.html/nid/64617" TargetMode="External"/><Relationship Id="rId120" Type="http://schemas.openxmlformats.org/officeDocument/2006/relationships/hyperlink" Target="https://plantmarket.ru/rozy-oks.html/nid/64630" TargetMode="External"/><Relationship Id="rId141" Type="http://schemas.openxmlformats.org/officeDocument/2006/relationships/hyperlink" Target="https://plantmarket.ru/rozy-oks.html/nid/67480" TargetMode="External"/><Relationship Id="rId7" Type="http://schemas.openxmlformats.org/officeDocument/2006/relationships/hyperlink" Target="https://plantmarket.ru/rozy-oks.html/nid/61173" TargetMode="External"/><Relationship Id="rId162" Type="http://schemas.openxmlformats.org/officeDocument/2006/relationships/hyperlink" Target="https://plantmarket.ru/rozy-oks.html/nid/67500" TargetMode="External"/><Relationship Id="rId183" Type="http://schemas.openxmlformats.org/officeDocument/2006/relationships/hyperlink" Target="https://plantmarket.ru/rozy-oks.html/nid/67519" TargetMode="External"/><Relationship Id="rId218" Type="http://schemas.openxmlformats.org/officeDocument/2006/relationships/hyperlink" Target="https://plantmarket.ru/rozy-oks.html/nid/67552" TargetMode="External"/><Relationship Id="rId239" Type="http://schemas.openxmlformats.org/officeDocument/2006/relationships/hyperlink" Target="https://plantmarket.ru/rozy-oks.html/nid/67570" TargetMode="External"/><Relationship Id="rId250" Type="http://schemas.openxmlformats.org/officeDocument/2006/relationships/hyperlink" Target="https://plantmarket.ru/rozy-oks.html/nid/67580" TargetMode="External"/><Relationship Id="rId271" Type="http://schemas.openxmlformats.org/officeDocument/2006/relationships/hyperlink" Target="https://plantmarket.ru/rozy-oks.html/nid/67598" TargetMode="External"/><Relationship Id="rId292" Type="http://schemas.openxmlformats.org/officeDocument/2006/relationships/hyperlink" Target="../../../../AppData/Roaming/Downloads/&#1040;&#1085;&#1075;&#1083;&#1080;&#1081;&#1089;&#1082;&#1080;&#1077;" TargetMode="External"/><Relationship Id="rId306" Type="http://schemas.openxmlformats.org/officeDocument/2006/relationships/hyperlink" Target="https://plantmarket.ru/rozy-oks.html/nid/69177" TargetMode="External"/><Relationship Id="rId24" Type="http://schemas.openxmlformats.org/officeDocument/2006/relationships/hyperlink" Target="https://plantmarket.ru/rozy-oks.html/nid/61194" TargetMode="External"/><Relationship Id="rId45" Type="http://schemas.openxmlformats.org/officeDocument/2006/relationships/hyperlink" Target="https://plantmarket.ru/rozy-oks.html/nid/61172" TargetMode="External"/><Relationship Id="rId66" Type="http://schemas.openxmlformats.org/officeDocument/2006/relationships/hyperlink" Target="https://plantmarket.ru/rozy-oks.html/nid/63188" TargetMode="External"/><Relationship Id="rId87" Type="http://schemas.openxmlformats.org/officeDocument/2006/relationships/hyperlink" Target="../../../../AppData/Roaming/Downloads/&#1064;&#1090;&#1072;&#1084;&#1073;&#1086;&#1074;&#1099;&#1077;%20PA60" TargetMode="External"/><Relationship Id="rId110" Type="http://schemas.openxmlformats.org/officeDocument/2006/relationships/hyperlink" Target="https://plantmarket.ru/rozy-oks.html/nid/67461" TargetMode="External"/><Relationship Id="rId131" Type="http://schemas.openxmlformats.org/officeDocument/2006/relationships/hyperlink" Target="https://plantmarket.ru/rozy-oks.html/nid/64636" TargetMode="External"/><Relationship Id="rId327" Type="http://schemas.openxmlformats.org/officeDocument/2006/relationships/printerSettings" Target="../printerSettings/printerSettings1.bin"/><Relationship Id="rId152" Type="http://schemas.openxmlformats.org/officeDocument/2006/relationships/hyperlink" Target="https://plantmarket.ru/rozy-oks.html/nid/67490" TargetMode="External"/><Relationship Id="rId173" Type="http://schemas.openxmlformats.org/officeDocument/2006/relationships/hyperlink" Target="https://plantmarket.ru/rozy-oks.html/nid/67509" TargetMode="External"/><Relationship Id="rId194" Type="http://schemas.openxmlformats.org/officeDocument/2006/relationships/hyperlink" Target="https://plantmarket.ru/rozy-oks.html/nid/67530" TargetMode="External"/><Relationship Id="rId208" Type="http://schemas.openxmlformats.org/officeDocument/2006/relationships/hyperlink" Target="https://plantmarket.ru/rozy-oks.html/nid/67543" TargetMode="External"/><Relationship Id="rId229" Type="http://schemas.openxmlformats.org/officeDocument/2006/relationships/hyperlink" Target="https://plantmarket.ru/rozy-oks.html/nid/67562" TargetMode="External"/><Relationship Id="rId240" Type="http://schemas.openxmlformats.org/officeDocument/2006/relationships/hyperlink" Target="../../../../AppData/Roaming/Downloads/&#1052;&#1080;&#1085;&#1080;&#1072;&#1090;&#1102;&#1088;&#1085;&#1099;&#1077;" TargetMode="External"/><Relationship Id="rId261" Type="http://schemas.openxmlformats.org/officeDocument/2006/relationships/hyperlink" Target="https://plantmarket.ru/rozy-oks.html/nid/67589" TargetMode="External"/><Relationship Id="rId14" Type="http://schemas.openxmlformats.org/officeDocument/2006/relationships/hyperlink" Target="https://plantmarket.ru/rozy-oks.html/nid/61181" TargetMode="External"/><Relationship Id="rId30" Type="http://schemas.openxmlformats.org/officeDocument/2006/relationships/hyperlink" Target="https://plantmarket.ru/rozy-oks.html/nid/61192" TargetMode="External"/><Relationship Id="rId35" Type="http://schemas.openxmlformats.org/officeDocument/2006/relationships/hyperlink" Target="https://plantmarket.pro/rozy-oks.html/nid/67626" TargetMode="External"/><Relationship Id="rId56" Type="http://schemas.openxmlformats.org/officeDocument/2006/relationships/hyperlink" Target="https://plantmarket.ru/rozy-oks.html/nid/61188" TargetMode="External"/><Relationship Id="rId77" Type="http://schemas.openxmlformats.org/officeDocument/2006/relationships/hyperlink" Target="https://plantmarket.ru/rozy-oks.html/nid/67436" TargetMode="External"/><Relationship Id="rId100" Type="http://schemas.openxmlformats.org/officeDocument/2006/relationships/hyperlink" Target="https://plantmarket.ru/rozy-oks.html/nid/64619" TargetMode="External"/><Relationship Id="rId105" Type="http://schemas.openxmlformats.org/officeDocument/2006/relationships/hyperlink" Target="https://plantmarket.ru/rozy-oks.html/nid/67458" TargetMode="External"/><Relationship Id="rId126" Type="http://schemas.openxmlformats.org/officeDocument/2006/relationships/hyperlink" Target="https://plantmarket.ru/rozy-oks.html/nid/67468" TargetMode="External"/><Relationship Id="rId147" Type="http://schemas.openxmlformats.org/officeDocument/2006/relationships/hyperlink" Target="https://plantmarket.ru/rozy-oks.html/nid/67485" TargetMode="External"/><Relationship Id="rId168" Type="http://schemas.openxmlformats.org/officeDocument/2006/relationships/hyperlink" Target="https://plantmarket.ru/rozy-oks.html/nid/67505" TargetMode="External"/><Relationship Id="rId282" Type="http://schemas.openxmlformats.org/officeDocument/2006/relationships/hyperlink" Target="https://plantmarket.ru/rozy-oks.html/nid/67608" TargetMode="External"/><Relationship Id="rId312" Type="http://schemas.openxmlformats.org/officeDocument/2006/relationships/hyperlink" Target="https://plantmarket.ru/rozy-oks.html/nid/69183" TargetMode="External"/><Relationship Id="rId317" Type="http://schemas.openxmlformats.org/officeDocument/2006/relationships/hyperlink" Target="https://plantmarket.ru/rozy-oks.html/nid/69188" TargetMode="External"/><Relationship Id="rId8" Type="http://schemas.openxmlformats.org/officeDocument/2006/relationships/hyperlink" Target="https://plantmarket.ru/rozy-oks.html/nid/61172" TargetMode="External"/><Relationship Id="rId51" Type="http://schemas.openxmlformats.org/officeDocument/2006/relationships/hyperlink" Target="https://plantmarket.ru/rozy-oks.html/nid/61179" TargetMode="External"/><Relationship Id="rId72" Type="http://schemas.openxmlformats.org/officeDocument/2006/relationships/hyperlink" Target="https://plantmarket.ru/rozy-oks.html/nid/67432" TargetMode="External"/><Relationship Id="rId93" Type="http://schemas.openxmlformats.org/officeDocument/2006/relationships/hyperlink" Target="https://plantmarket.ru/rozy-oks.html/nid/67450" TargetMode="External"/><Relationship Id="rId98" Type="http://schemas.openxmlformats.org/officeDocument/2006/relationships/hyperlink" Target="https://plantmarket.ru/rozy-oks.html/nid/67453" TargetMode="External"/><Relationship Id="rId121" Type="http://schemas.openxmlformats.org/officeDocument/2006/relationships/hyperlink" Target="https://plantmarket.ru/rozy-oks.html/nid/67466" TargetMode="External"/><Relationship Id="rId142" Type="http://schemas.openxmlformats.org/officeDocument/2006/relationships/hyperlink" Target="https://plantmarket.ru/rozy-oks.html/nid/64641" TargetMode="External"/><Relationship Id="rId163" Type="http://schemas.openxmlformats.org/officeDocument/2006/relationships/hyperlink" Target="https://plantmarket.ru/rozy-oks.html/nid/67501" TargetMode="External"/><Relationship Id="rId184" Type="http://schemas.openxmlformats.org/officeDocument/2006/relationships/hyperlink" Target="https://plantmarket.ru/rozy-oks.html/nid/67520" TargetMode="External"/><Relationship Id="rId189" Type="http://schemas.openxmlformats.org/officeDocument/2006/relationships/hyperlink" Target="https://plantmarket.ru/rozy-oks.html/nid/67525" TargetMode="External"/><Relationship Id="rId219" Type="http://schemas.openxmlformats.org/officeDocument/2006/relationships/hyperlink" Target="https://plantmarket.ru/rozy-oks.html/nid/67553" TargetMode="External"/><Relationship Id="rId3" Type="http://schemas.openxmlformats.org/officeDocument/2006/relationships/hyperlink" Target="https://plantmarket.ru/rozy-oks.html/nid/61171" TargetMode="External"/><Relationship Id="rId214" Type="http://schemas.openxmlformats.org/officeDocument/2006/relationships/hyperlink" Target="https://plantmarket.ru/rozy-oks.html/nid/67549" TargetMode="External"/><Relationship Id="rId230" Type="http://schemas.openxmlformats.org/officeDocument/2006/relationships/hyperlink" Target="https://plantmarket.ru/rozy-oks.html/nid/67563" TargetMode="External"/><Relationship Id="rId235" Type="http://schemas.openxmlformats.org/officeDocument/2006/relationships/hyperlink" Target="https://plantmarket.ru/rozy-oks.html/nid/67567" TargetMode="External"/><Relationship Id="rId251" Type="http://schemas.openxmlformats.org/officeDocument/2006/relationships/hyperlink" Target="https://plantmarket.ru/rozy-oks.html/nid/67581" TargetMode="External"/><Relationship Id="rId256" Type="http://schemas.openxmlformats.org/officeDocument/2006/relationships/hyperlink" Target="https://plantmarket.ru/rozy-oks.html/nid/67584" TargetMode="External"/><Relationship Id="rId277" Type="http://schemas.openxmlformats.org/officeDocument/2006/relationships/hyperlink" Target="https://plantmarket.ru/rozy-oks.html/nid/67603" TargetMode="External"/><Relationship Id="rId298" Type="http://schemas.openxmlformats.org/officeDocument/2006/relationships/hyperlink" Target="https://plantmarket.ru/rozy-oks.html/nid/67622" TargetMode="External"/><Relationship Id="rId25" Type="http://schemas.openxmlformats.org/officeDocument/2006/relationships/hyperlink" Target="https://plantmarket.ru/rozy-oks.html/nid/61191" TargetMode="External"/><Relationship Id="rId46" Type="http://schemas.openxmlformats.org/officeDocument/2006/relationships/hyperlink" Target="https://plantmarket.ru/rozy-oks.html/nid/61174" TargetMode="External"/><Relationship Id="rId67" Type="http://schemas.openxmlformats.org/officeDocument/2006/relationships/hyperlink" Target="../../../../AppData/Roaming/Downloads/&#1055;&#1086;&#1074;&#1090;&#1086;&#1088;&#1085;&#1086;&#1094;&#1074;&#1077;&#1090;&#1091;&#1097;&#1080;&#1077;" TargetMode="External"/><Relationship Id="rId116" Type="http://schemas.openxmlformats.org/officeDocument/2006/relationships/hyperlink" Target="https://plantmarket.ru/rozy-oks.html/nid/67464" TargetMode="External"/><Relationship Id="rId137" Type="http://schemas.openxmlformats.org/officeDocument/2006/relationships/hyperlink" Target="https://plantmarket.ru/rozy-oks.html/nid/67477" TargetMode="External"/><Relationship Id="rId158" Type="http://schemas.openxmlformats.org/officeDocument/2006/relationships/hyperlink" Target="https://plantmarket.ru/rozy-oks.html/nid/67496" TargetMode="External"/><Relationship Id="rId272" Type="http://schemas.openxmlformats.org/officeDocument/2006/relationships/hyperlink" Target="https://plantmarket.ru/rozy-oks.html/nid/67599" TargetMode="External"/><Relationship Id="rId293" Type="http://schemas.openxmlformats.org/officeDocument/2006/relationships/hyperlink" Target="https://plantmarket.ru/rozy-oks.html/nid/67617" TargetMode="External"/><Relationship Id="rId302" Type="http://schemas.openxmlformats.org/officeDocument/2006/relationships/hyperlink" Target="https://plantmarket.ru/rozy-oks.html/nid/67617" TargetMode="External"/><Relationship Id="rId307" Type="http://schemas.openxmlformats.org/officeDocument/2006/relationships/hyperlink" Target="https://plantmarket.ru/rozy-oks.html/nid/69178" TargetMode="External"/><Relationship Id="rId323" Type="http://schemas.openxmlformats.org/officeDocument/2006/relationships/hyperlink" Target="https://plantmarket.ru/rozy-oks.html/nid/69194" TargetMode="External"/><Relationship Id="rId328" Type="http://schemas.openxmlformats.org/officeDocument/2006/relationships/drawing" Target="../drawings/drawing1.xml"/><Relationship Id="rId20" Type="http://schemas.openxmlformats.org/officeDocument/2006/relationships/hyperlink" Target="https://plantmarket.ru/rozy-oks.html/nid/61185" TargetMode="External"/><Relationship Id="rId41" Type="http://schemas.openxmlformats.org/officeDocument/2006/relationships/hyperlink" Target="https://plantmarket.ru/rozy-oks.html/nid/63188" TargetMode="External"/><Relationship Id="rId62" Type="http://schemas.openxmlformats.org/officeDocument/2006/relationships/hyperlink" Target="https://plantmarket.ru/rozy-oks.html/nid/63187" TargetMode="External"/><Relationship Id="rId83" Type="http://schemas.openxmlformats.org/officeDocument/2006/relationships/hyperlink" Target="https://plantmarket.ru/rozy-oks.html/nid/67441" TargetMode="External"/><Relationship Id="rId88" Type="http://schemas.openxmlformats.org/officeDocument/2006/relationships/hyperlink" Target="https://plantmarket.ru/rozy-oks.html/nid/67445" TargetMode="External"/><Relationship Id="rId111" Type="http://schemas.openxmlformats.org/officeDocument/2006/relationships/hyperlink" Target="https://plantmarket.ru/rozy-oks.html/nid/67462" TargetMode="External"/><Relationship Id="rId132" Type="http://schemas.openxmlformats.org/officeDocument/2006/relationships/hyperlink" Target="https://plantmarket.ru/rozy-oks.html/nid/67473" TargetMode="External"/><Relationship Id="rId153" Type="http://schemas.openxmlformats.org/officeDocument/2006/relationships/hyperlink" Target="https://plantmarket.ru/rozy-oks.html/nid/67491" TargetMode="External"/><Relationship Id="rId174" Type="http://schemas.openxmlformats.org/officeDocument/2006/relationships/hyperlink" Target="https://plantmarket.ru/rozy-oks.html/nid/67510" TargetMode="External"/><Relationship Id="rId179" Type="http://schemas.openxmlformats.org/officeDocument/2006/relationships/hyperlink" Target="https://plantmarket.ru/rozy-oks.html/nid/67515" TargetMode="External"/><Relationship Id="rId195" Type="http://schemas.openxmlformats.org/officeDocument/2006/relationships/hyperlink" Target="https://plantmarket.ru/rozy-oks.html/nid/67531" TargetMode="External"/><Relationship Id="rId209" Type="http://schemas.openxmlformats.org/officeDocument/2006/relationships/hyperlink" Target="https://plantmarket.ru/rozy-oks.html/nid/67544" TargetMode="External"/><Relationship Id="rId190" Type="http://schemas.openxmlformats.org/officeDocument/2006/relationships/hyperlink" Target="https://plantmarket.ru/rozy-oks.html/nid/67526" TargetMode="External"/><Relationship Id="rId204" Type="http://schemas.openxmlformats.org/officeDocument/2006/relationships/hyperlink" Target="https://plantmarket.ru/rozy-oks.html/nid/67540" TargetMode="External"/><Relationship Id="rId220" Type="http://schemas.openxmlformats.org/officeDocument/2006/relationships/hyperlink" Target="https://plantmarket.ru/rozy-oks.html/nid/67554" TargetMode="External"/><Relationship Id="rId225" Type="http://schemas.openxmlformats.org/officeDocument/2006/relationships/hyperlink" Target="https://plantmarket.ru/rozy-oks.html/nid/67558" TargetMode="External"/><Relationship Id="rId241" Type="http://schemas.openxmlformats.org/officeDocument/2006/relationships/hyperlink" Target="https://plantmarket.ru/rozy-oks.html/nid/67571" TargetMode="External"/><Relationship Id="rId246" Type="http://schemas.openxmlformats.org/officeDocument/2006/relationships/hyperlink" Target="https://plantmarket.ru/rozy-oks.html/nid/67576" TargetMode="External"/><Relationship Id="rId267" Type="http://schemas.openxmlformats.org/officeDocument/2006/relationships/hyperlink" Target="https://plantmarket.ru/rozy-oks.html/nid/67595" TargetMode="External"/><Relationship Id="rId288" Type="http://schemas.openxmlformats.org/officeDocument/2006/relationships/hyperlink" Target="https://plantmarket.ru/rozy-oks.html/nid/67613" TargetMode="External"/><Relationship Id="rId15" Type="http://schemas.openxmlformats.org/officeDocument/2006/relationships/hyperlink" Target="https://plantmarket.ru/rozy-oks.html/nid/63185" TargetMode="External"/><Relationship Id="rId36" Type="http://schemas.openxmlformats.org/officeDocument/2006/relationships/hyperlink" Target="https://plantmarket.ru/rozy-oks.html/nid/61197" TargetMode="External"/><Relationship Id="rId57" Type="http://schemas.openxmlformats.org/officeDocument/2006/relationships/hyperlink" Target="https://plantmarket.ru/rozy-oks.html/nid/61189" TargetMode="External"/><Relationship Id="rId106" Type="http://schemas.openxmlformats.org/officeDocument/2006/relationships/hyperlink" Target="https://plantmarket.ru/rozy-oks.html/nid/64622" TargetMode="External"/><Relationship Id="rId127" Type="http://schemas.openxmlformats.org/officeDocument/2006/relationships/hyperlink" Target="https://plantmarket.ru/rozy-oks.html/nid/67469" TargetMode="External"/><Relationship Id="rId262" Type="http://schemas.openxmlformats.org/officeDocument/2006/relationships/hyperlink" Target="https://plantmarket.ru/rozy-oks.html/nid/67590" TargetMode="External"/><Relationship Id="rId283" Type="http://schemas.openxmlformats.org/officeDocument/2006/relationships/hyperlink" Target="../../../../AppData/Roaming/Downloads/&#1043;&#1088;&#1072;&#1085;&#1076;&#1080;&#1092;&#1083;&#1086;&#1088;&#1072;" TargetMode="External"/><Relationship Id="rId313" Type="http://schemas.openxmlformats.org/officeDocument/2006/relationships/hyperlink" Target="https://plantmarket.ru/rozy-oks.html/nid/69184" TargetMode="External"/><Relationship Id="rId318" Type="http://schemas.openxmlformats.org/officeDocument/2006/relationships/hyperlink" Target="https://plantmarket.ru/rozy-oks.html/nid/69189" TargetMode="External"/><Relationship Id="rId10" Type="http://schemas.openxmlformats.org/officeDocument/2006/relationships/hyperlink" Target="https://plantmarket.ru/rozy-oks.html/nid/61174" TargetMode="External"/><Relationship Id="rId31" Type="http://schemas.openxmlformats.org/officeDocument/2006/relationships/hyperlink" Target="https://plantmarket.ru/rozy-oks.html/nid/61193" TargetMode="External"/><Relationship Id="rId52" Type="http://schemas.openxmlformats.org/officeDocument/2006/relationships/hyperlink" Target="https://plantmarket.ru/rozy-oks.html/nid/61183" TargetMode="External"/><Relationship Id="rId73" Type="http://schemas.openxmlformats.org/officeDocument/2006/relationships/hyperlink" Target="https://plantmarket.ru/rozy-oks.html/nid/67433" TargetMode="External"/><Relationship Id="rId78" Type="http://schemas.openxmlformats.org/officeDocument/2006/relationships/hyperlink" Target="https://plantmarket.ru/rozy-oks.html/nid/67437" TargetMode="External"/><Relationship Id="rId94" Type="http://schemas.openxmlformats.org/officeDocument/2006/relationships/hyperlink" Target="../../../../AppData/Roaming/Downloads/&#1064;&#1090;&#1072;&#1084;&#1073;&#1086;&#1074;&#1099;&#1077;%20PA90" TargetMode="External"/><Relationship Id="rId99" Type="http://schemas.openxmlformats.org/officeDocument/2006/relationships/hyperlink" Target="https://plantmarket.ru/rozy-oks.html/nid/67454" TargetMode="External"/><Relationship Id="rId101" Type="http://schemas.openxmlformats.org/officeDocument/2006/relationships/hyperlink" Target="https://plantmarket.ru/rozy-oks.html/nid/67455" TargetMode="External"/><Relationship Id="rId122" Type="http://schemas.openxmlformats.org/officeDocument/2006/relationships/hyperlink" Target="https://plantmarket.ru/rozy-oks.html/nid/64631" TargetMode="External"/><Relationship Id="rId143" Type="http://schemas.openxmlformats.org/officeDocument/2006/relationships/hyperlink" Target="https://plantmarket.ru/rozy-oks.html/nid/67481" TargetMode="External"/><Relationship Id="rId148" Type="http://schemas.openxmlformats.org/officeDocument/2006/relationships/hyperlink" Target="https://plantmarket.ru/rozy-oks.html/nid/67486" TargetMode="External"/><Relationship Id="rId164" Type="http://schemas.openxmlformats.org/officeDocument/2006/relationships/hyperlink" Target="../../../../AppData/Roaming/Downloads/&#1064;&#1090;&#1072;&#1084;&#1073;&#1086;&#1074;&#1099;&#1077;%20PA110" TargetMode="External"/><Relationship Id="rId169" Type="http://schemas.openxmlformats.org/officeDocument/2006/relationships/hyperlink" Target="https://plantmarket.ru/rozy-oks.html/nid/67506" TargetMode="External"/><Relationship Id="rId185" Type="http://schemas.openxmlformats.org/officeDocument/2006/relationships/hyperlink" Target="https://plantmarket.ru/rozy-oks.html/nid/67521" TargetMode="External"/><Relationship Id="rId4" Type="http://schemas.openxmlformats.org/officeDocument/2006/relationships/hyperlink" Target="https://plantmarket.ru/rozy-oks.html/nid/61170" TargetMode="External"/><Relationship Id="rId9" Type="http://schemas.openxmlformats.org/officeDocument/2006/relationships/hyperlink" Target="https://plantmarket.ru/rozy-oks.html/nid/63184" TargetMode="External"/><Relationship Id="rId180" Type="http://schemas.openxmlformats.org/officeDocument/2006/relationships/hyperlink" Target="https://plantmarket.ru/rozy-oks.html/nid/67516" TargetMode="External"/><Relationship Id="rId210" Type="http://schemas.openxmlformats.org/officeDocument/2006/relationships/hyperlink" Target="https://plantmarket.ru/rozy-oks.html/nid/67545" TargetMode="External"/><Relationship Id="rId215" Type="http://schemas.openxmlformats.org/officeDocument/2006/relationships/hyperlink" Target="https://plantmarket.ru/rozy-oks.html/nid/67550" TargetMode="External"/><Relationship Id="rId236" Type="http://schemas.openxmlformats.org/officeDocument/2006/relationships/hyperlink" Target="https://plantmarket.ru/rozy-oks.html/nid/67568" TargetMode="External"/><Relationship Id="rId257" Type="http://schemas.openxmlformats.org/officeDocument/2006/relationships/hyperlink" Target="https://plantmarket.ru/rozy-oks.html/nid/67585" TargetMode="External"/><Relationship Id="rId278" Type="http://schemas.openxmlformats.org/officeDocument/2006/relationships/hyperlink" Target="https://plantmarket.ru/rozy-oks.html/nid/67604" TargetMode="External"/><Relationship Id="rId26" Type="http://schemas.openxmlformats.org/officeDocument/2006/relationships/hyperlink" Target="https://plantmarket.ru/rozy-oks.html/nid/61187" TargetMode="External"/><Relationship Id="rId231" Type="http://schemas.openxmlformats.org/officeDocument/2006/relationships/hyperlink" Target="https://plantmarket.ru/rozy-oks.html/nid/67564" TargetMode="External"/><Relationship Id="rId252" Type="http://schemas.openxmlformats.org/officeDocument/2006/relationships/hyperlink" Target="../../../../AppData/Roaming/Downloads/&#1055;&#1083;&#1077;&#1090;&#1080;&#1089;&#1090;&#1099;&#1077;" TargetMode="External"/><Relationship Id="rId273" Type="http://schemas.openxmlformats.org/officeDocument/2006/relationships/hyperlink" Target="https://plantmarket.ru/rozy-oks.html/nid/67600" TargetMode="External"/><Relationship Id="rId294" Type="http://schemas.openxmlformats.org/officeDocument/2006/relationships/hyperlink" Target="https://plantmarket.ru/rozy-oks.html/nid/67618" TargetMode="External"/><Relationship Id="rId308" Type="http://schemas.openxmlformats.org/officeDocument/2006/relationships/hyperlink" Target="https://plantmarket.ru/rozy-oks.html/nid/69179" TargetMode="External"/><Relationship Id="rId47" Type="http://schemas.openxmlformats.org/officeDocument/2006/relationships/hyperlink" Target="https://plantmarket.ru/rozy-oks.html/nid/61175" TargetMode="External"/><Relationship Id="rId68" Type="http://schemas.openxmlformats.org/officeDocument/2006/relationships/hyperlink" Target="https://plantmarket.ru/rozy-oks.html/nid/67429" TargetMode="External"/><Relationship Id="rId89" Type="http://schemas.openxmlformats.org/officeDocument/2006/relationships/hyperlink" Target="https://plantmarket.ru/rozy-oks.html/nid/67446" TargetMode="External"/><Relationship Id="rId112" Type="http://schemas.openxmlformats.org/officeDocument/2006/relationships/hyperlink" Target="https://plantmarket.ru/rozy-oks.html/nid/64624" TargetMode="External"/><Relationship Id="rId133" Type="http://schemas.openxmlformats.org/officeDocument/2006/relationships/hyperlink" Target="https://plantmarket.ru/rozy-oks.html/nid/67474" TargetMode="External"/><Relationship Id="rId154" Type="http://schemas.openxmlformats.org/officeDocument/2006/relationships/hyperlink" Target="https://plantmarket.ru/rozy-oks.html/nid/67492" TargetMode="External"/><Relationship Id="rId175" Type="http://schemas.openxmlformats.org/officeDocument/2006/relationships/hyperlink" Target="https://plantmarket.ru/rozy-oks.html/nid/67511" TargetMode="External"/><Relationship Id="rId196" Type="http://schemas.openxmlformats.org/officeDocument/2006/relationships/hyperlink" Target="https://plantmarket.ru/rozy-oks.html/nid/67532" TargetMode="External"/><Relationship Id="rId200" Type="http://schemas.openxmlformats.org/officeDocument/2006/relationships/hyperlink" Target="https://plantmarket.ru/rozy-oks.html/nid/67536" TargetMode="External"/><Relationship Id="rId16" Type="http://schemas.openxmlformats.org/officeDocument/2006/relationships/hyperlink" Target="https://plantmarket.ru/rozy-oks.html/nid/61178" TargetMode="External"/><Relationship Id="rId221" Type="http://schemas.openxmlformats.org/officeDocument/2006/relationships/hyperlink" Target="https://plantmarket.ru/rozy-oks.html/nid/67555" TargetMode="External"/><Relationship Id="rId242" Type="http://schemas.openxmlformats.org/officeDocument/2006/relationships/hyperlink" Target="https://plantmarket.ru/rozy-oks.html/nid/67572" TargetMode="External"/><Relationship Id="rId263" Type="http://schemas.openxmlformats.org/officeDocument/2006/relationships/hyperlink" Target="https://plantmarket.ru/rozy-oks.html/nid/67591" TargetMode="External"/><Relationship Id="rId284" Type="http://schemas.openxmlformats.org/officeDocument/2006/relationships/hyperlink" Target="https://plantmarket.ru/rozy-oks.html/nid/67609" TargetMode="External"/><Relationship Id="rId319" Type="http://schemas.openxmlformats.org/officeDocument/2006/relationships/hyperlink" Target="https://plantmarket.ru/rozy-oks.html/nid/69190" TargetMode="External"/><Relationship Id="rId37" Type="http://schemas.openxmlformats.org/officeDocument/2006/relationships/hyperlink" Target="https://plantmarket.ru/rozy-oks.html/nid/61200" TargetMode="External"/><Relationship Id="rId58" Type="http://schemas.openxmlformats.org/officeDocument/2006/relationships/hyperlink" Target="https://plantmarket.ru/rozy-oks.html/nid/61190" TargetMode="External"/><Relationship Id="rId79" Type="http://schemas.openxmlformats.org/officeDocument/2006/relationships/hyperlink" Target="https://plantmarket.ru/rozy-oks.html/nid/67438" TargetMode="External"/><Relationship Id="rId102" Type="http://schemas.openxmlformats.org/officeDocument/2006/relationships/hyperlink" Target="https://plantmarket.ru/rozy-oks.html/nid/67456" TargetMode="External"/><Relationship Id="rId123" Type="http://schemas.openxmlformats.org/officeDocument/2006/relationships/hyperlink" Target="https://plantmarket.ru/rozy-oks.html/nid/64632" TargetMode="External"/><Relationship Id="rId144" Type="http://schemas.openxmlformats.org/officeDocument/2006/relationships/hyperlink" Target="https://plantmarket.ru/rozy-oks.html/nid/67482" TargetMode="External"/><Relationship Id="rId90" Type="http://schemas.openxmlformats.org/officeDocument/2006/relationships/hyperlink" Target="https://plantmarket.ru/rozy-oks.html/nid/67447" TargetMode="External"/><Relationship Id="rId165" Type="http://schemas.openxmlformats.org/officeDocument/2006/relationships/hyperlink" Target="https://plantmarket.ru/rozy-oks.html/nid/67502" TargetMode="External"/><Relationship Id="rId186" Type="http://schemas.openxmlformats.org/officeDocument/2006/relationships/hyperlink" Target="https://plantmarket.ru/rozy-oks.html/nid/67522" TargetMode="External"/><Relationship Id="rId211" Type="http://schemas.openxmlformats.org/officeDocument/2006/relationships/hyperlink" Target="https://plantmarket.ru/rozy-oks.html/nid/67546" TargetMode="External"/><Relationship Id="rId232" Type="http://schemas.openxmlformats.org/officeDocument/2006/relationships/hyperlink" Target="https://plantmarket.ru/rozy-oks.html/nid/67565" TargetMode="External"/><Relationship Id="rId253" Type="http://schemas.openxmlformats.org/officeDocument/2006/relationships/hyperlink" Target="https://plantmarket.ru/rozy-oks.html/nid/67582" TargetMode="External"/><Relationship Id="rId274" Type="http://schemas.openxmlformats.org/officeDocument/2006/relationships/hyperlink" Target="https://plantmarket.ru/rozy-oks.html/nid/67601" TargetMode="External"/><Relationship Id="rId295" Type="http://schemas.openxmlformats.org/officeDocument/2006/relationships/hyperlink" Target="https://plantmarket.ru/rozy-oks.html/nid/67619" TargetMode="External"/><Relationship Id="rId309" Type="http://schemas.openxmlformats.org/officeDocument/2006/relationships/hyperlink" Target="https://plantmarket.ru/rozy-oks.html/nid/69180" TargetMode="External"/><Relationship Id="rId27" Type="http://schemas.openxmlformats.org/officeDocument/2006/relationships/hyperlink" Target="https://plantmarket.ru/rozy-oks.html/nid/61188" TargetMode="External"/><Relationship Id="rId48" Type="http://schemas.openxmlformats.org/officeDocument/2006/relationships/hyperlink" Target="https://plantmarket.ru/rozy-oks.html/nid/61177" TargetMode="External"/><Relationship Id="rId69" Type="http://schemas.openxmlformats.org/officeDocument/2006/relationships/hyperlink" Target="https://plantmarket.ru/rozy-oks.html/nid/67430" TargetMode="External"/><Relationship Id="rId113" Type="http://schemas.openxmlformats.org/officeDocument/2006/relationships/hyperlink" Target="https://plantmarket.ru/rozy-oks.html/nid/67463" TargetMode="External"/><Relationship Id="rId134" Type="http://schemas.openxmlformats.org/officeDocument/2006/relationships/hyperlink" Target="https://plantmarket.ru/rozy-oks.html/nid/67475" TargetMode="External"/><Relationship Id="rId320" Type="http://schemas.openxmlformats.org/officeDocument/2006/relationships/hyperlink" Target="https://plantmarket.ru/rozy-oks.html/nid/69191" TargetMode="External"/><Relationship Id="rId80" Type="http://schemas.openxmlformats.org/officeDocument/2006/relationships/hyperlink" Target="../../../../AppData/Roaming/Downloads/&#1041;&#1091;&#1088;&#1073;&#1086;&#1085;&#1089;&#1082;&#1080;&#1077;" TargetMode="External"/><Relationship Id="rId155" Type="http://schemas.openxmlformats.org/officeDocument/2006/relationships/hyperlink" Target="https://plantmarket.ru/rozy-oks.html/nid/67493" TargetMode="External"/><Relationship Id="rId176" Type="http://schemas.openxmlformats.org/officeDocument/2006/relationships/hyperlink" Target="https://plantmarket.ru/rozy-oks.html/nid/67512" TargetMode="External"/><Relationship Id="rId197" Type="http://schemas.openxmlformats.org/officeDocument/2006/relationships/hyperlink" Target="https://plantmarket.ru/rozy-oks.html/nid/67533" TargetMode="External"/><Relationship Id="rId201" Type="http://schemas.openxmlformats.org/officeDocument/2006/relationships/hyperlink" Target="https://plantmarket.ru/rozy-oks.html/nid/67537" TargetMode="External"/><Relationship Id="rId222" Type="http://schemas.openxmlformats.org/officeDocument/2006/relationships/hyperlink" Target="https://plantmarket.ru/rozy-oks.html/nid/67556" TargetMode="External"/><Relationship Id="rId243" Type="http://schemas.openxmlformats.org/officeDocument/2006/relationships/hyperlink" Target="https://plantmarket.ru/rozy-oks.html/nid/67573" TargetMode="External"/><Relationship Id="rId264" Type="http://schemas.openxmlformats.org/officeDocument/2006/relationships/hyperlink" Target="https://plantmarket.ru/rozy-oks.html/nid/67592" TargetMode="External"/><Relationship Id="rId285" Type="http://schemas.openxmlformats.org/officeDocument/2006/relationships/hyperlink" Target="https://plantmarket.ru/rozy-oks.html/nid/67610" TargetMode="External"/><Relationship Id="rId17" Type="http://schemas.openxmlformats.org/officeDocument/2006/relationships/hyperlink" Target="https://plantmarket.ru/rozy-oks.html/nid/61179" TargetMode="External"/><Relationship Id="rId38" Type="http://schemas.openxmlformats.org/officeDocument/2006/relationships/hyperlink" Target="https://plantmarket.ru/rozy-oks.html/nid/61201" TargetMode="External"/><Relationship Id="rId59" Type="http://schemas.openxmlformats.org/officeDocument/2006/relationships/hyperlink" Target="https://plantmarket.ru/rozy-oks.html/nid/61192" TargetMode="External"/><Relationship Id="rId103" Type="http://schemas.openxmlformats.org/officeDocument/2006/relationships/hyperlink" Target="https://plantmarket.ru/rozy-oks.html/nid/67457" TargetMode="External"/><Relationship Id="rId124" Type="http://schemas.openxmlformats.org/officeDocument/2006/relationships/hyperlink" Target="https://plantmarket.ru/rozy-oks.html/nid/64633" TargetMode="External"/><Relationship Id="rId310" Type="http://schemas.openxmlformats.org/officeDocument/2006/relationships/hyperlink" Target="https://plantmarket.ru/rozy-oks.html/nid/69181" TargetMode="External"/><Relationship Id="rId70" Type="http://schemas.openxmlformats.org/officeDocument/2006/relationships/hyperlink" Target="https://plantmarket.ru/rozy-oks.html/nid/67431" TargetMode="External"/><Relationship Id="rId91" Type="http://schemas.openxmlformats.org/officeDocument/2006/relationships/hyperlink" Target="https://plantmarket.ru/rozy-oks.html/nid/67448" TargetMode="External"/><Relationship Id="rId145" Type="http://schemas.openxmlformats.org/officeDocument/2006/relationships/hyperlink" Target="https://plantmarket.ru/rozy-oks.html/nid/67483" TargetMode="External"/><Relationship Id="rId166" Type="http://schemas.openxmlformats.org/officeDocument/2006/relationships/hyperlink" Target="https://plantmarket.ru/rozy-oks.html/nid/67503" TargetMode="External"/><Relationship Id="rId187" Type="http://schemas.openxmlformats.org/officeDocument/2006/relationships/hyperlink" Target="https://plantmarket.ru/rozy-oks.html/nid/67523" TargetMode="External"/><Relationship Id="rId1" Type="http://schemas.openxmlformats.org/officeDocument/2006/relationships/hyperlink" Target="https://plantmarket.ru/rozy-oks.html/nid/61167" TargetMode="External"/><Relationship Id="rId212" Type="http://schemas.openxmlformats.org/officeDocument/2006/relationships/hyperlink" Target="https://plantmarket.ru/rozy-oks.html/nid/67547" TargetMode="External"/><Relationship Id="rId233" Type="http://schemas.openxmlformats.org/officeDocument/2006/relationships/hyperlink" Target="https://plantmarket.ru/rozy-oks.html/nid/67566" TargetMode="External"/><Relationship Id="rId254" Type="http://schemas.openxmlformats.org/officeDocument/2006/relationships/hyperlink" Target="https://plantmarket.ru/rozy-oks.html/nid/64611" TargetMode="External"/><Relationship Id="rId28" Type="http://schemas.openxmlformats.org/officeDocument/2006/relationships/hyperlink" Target="https://plantmarket.ru/rozy-oks.html/nid/61189" TargetMode="External"/><Relationship Id="rId49" Type="http://schemas.openxmlformats.org/officeDocument/2006/relationships/hyperlink" Target="https://plantmarket.ru/rozy-oks.html/nid/61176" TargetMode="External"/><Relationship Id="rId114" Type="http://schemas.openxmlformats.org/officeDocument/2006/relationships/hyperlink" Target="https://plantmarket.ru/rozy-oks.html/nid/64626" TargetMode="External"/><Relationship Id="rId275" Type="http://schemas.openxmlformats.org/officeDocument/2006/relationships/hyperlink" Target="https://plantmarket.ru/rozy-oks.html/nid/64615" TargetMode="External"/><Relationship Id="rId296" Type="http://schemas.openxmlformats.org/officeDocument/2006/relationships/hyperlink" Target="https://plantmarket.ru/rozy-oks.html/nid/67620" TargetMode="External"/><Relationship Id="rId300" Type="http://schemas.openxmlformats.org/officeDocument/2006/relationships/hyperlink" Target="https://plantmarket.ru/rozy-oks.html/nid/67624" TargetMode="External"/><Relationship Id="rId60" Type="http://schemas.openxmlformats.org/officeDocument/2006/relationships/hyperlink" Target="https://plantmarket.ru/rozy-oks.html/nid/63186" TargetMode="External"/><Relationship Id="rId81" Type="http://schemas.openxmlformats.org/officeDocument/2006/relationships/hyperlink" Target="https://plantmarket.ru/rozy-oks.html/nid/67439" TargetMode="External"/><Relationship Id="rId135" Type="http://schemas.openxmlformats.org/officeDocument/2006/relationships/hyperlink" Target="https://plantmarket.ru/rozy-oks.html/nid/64637" TargetMode="External"/><Relationship Id="rId156" Type="http://schemas.openxmlformats.org/officeDocument/2006/relationships/hyperlink" Target="https://plantmarket.ru/rozy-oks.html/nid/67494" TargetMode="External"/><Relationship Id="rId177" Type="http://schemas.openxmlformats.org/officeDocument/2006/relationships/hyperlink" Target="https://plantmarket.ru/rozy-oks.html/nid/67513" TargetMode="External"/><Relationship Id="rId198" Type="http://schemas.openxmlformats.org/officeDocument/2006/relationships/hyperlink" Target="https://plantmarket.ru/rozy-oks.html/nid/67534" TargetMode="External"/><Relationship Id="rId321" Type="http://schemas.openxmlformats.org/officeDocument/2006/relationships/hyperlink" Target="https://plantmarket.ru/rozy-oks.html/nid/69192" TargetMode="External"/><Relationship Id="rId202" Type="http://schemas.openxmlformats.org/officeDocument/2006/relationships/hyperlink" Target="https://plantmarket.ru/rozy-oks.html/nid/67538" TargetMode="External"/><Relationship Id="rId223" Type="http://schemas.openxmlformats.org/officeDocument/2006/relationships/hyperlink" Target="https://plantmarket.ru/rozy-oks.html/nid/67557" TargetMode="External"/><Relationship Id="rId244" Type="http://schemas.openxmlformats.org/officeDocument/2006/relationships/hyperlink" Target="https://plantmarket.ru/rozy-oks.html/nid/67574" TargetMode="External"/><Relationship Id="rId18" Type="http://schemas.openxmlformats.org/officeDocument/2006/relationships/hyperlink" Target="https://plantmarket.ru/rozy-oks.html/nid/61180" TargetMode="External"/><Relationship Id="rId39" Type="http://schemas.openxmlformats.org/officeDocument/2006/relationships/hyperlink" Target="https://plantmarket.ru/rozy-oks.html/nid/61202" TargetMode="External"/><Relationship Id="rId265" Type="http://schemas.openxmlformats.org/officeDocument/2006/relationships/hyperlink" Target="https://plantmarket.ru/rozy-oks.html/nid/67593" TargetMode="External"/><Relationship Id="rId286" Type="http://schemas.openxmlformats.org/officeDocument/2006/relationships/hyperlink" Target="https://plantmarket.ru/rozy-oks.html/nid/67611" TargetMode="External"/><Relationship Id="rId50" Type="http://schemas.openxmlformats.org/officeDocument/2006/relationships/hyperlink" Target="https://plantmarket.ru/rozy-oks.html/nid/61181" TargetMode="External"/><Relationship Id="rId104" Type="http://schemas.openxmlformats.org/officeDocument/2006/relationships/hyperlink" Target="https://plantmarket.ru/rozy-oks.html/nid/64620" TargetMode="External"/><Relationship Id="rId125" Type="http://schemas.openxmlformats.org/officeDocument/2006/relationships/hyperlink" Target="https://plantmarket.ru/rozy-oks.html/nid/67467" TargetMode="External"/><Relationship Id="rId146" Type="http://schemas.openxmlformats.org/officeDocument/2006/relationships/hyperlink" Target="https://plantmarket.ru/rozy-oks.html/nid/67484" TargetMode="External"/><Relationship Id="rId167" Type="http://schemas.openxmlformats.org/officeDocument/2006/relationships/hyperlink" Target="https://plantmarket.ru/rozy-oks.html/nid/67504" TargetMode="External"/><Relationship Id="rId188" Type="http://schemas.openxmlformats.org/officeDocument/2006/relationships/hyperlink" Target="https://plantmarket.ru/rozy-oks.html/nid/67524" TargetMode="External"/><Relationship Id="rId311" Type="http://schemas.openxmlformats.org/officeDocument/2006/relationships/hyperlink" Target="https://plantmarket.ru/rozy-oks.html/nid/69182" TargetMode="External"/><Relationship Id="rId71" Type="http://schemas.openxmlformats.org/officeDocument/2006/relationships/hyperlink" Target="../../../../AppData/Roaming/Downloads/&#1052;&#1086;&#1093;&#1086;&#1074;&#1099;&#1077;" TargetMode="External"/><Relationship Id="rId92" Type="http://schemas.openxmlformats.org/officeDocument/2006/relationships/hyperlink" Target="https://plantmarket.ru/rozy-oks.html/nid/67449" TargetMode="External"/><Relationship Id="rId213" Type="http://schemas.openxmlformats.org/officeDocument/2006/relationships/hyperlink" Target="https://plantmarket.ru/rozy-oks.html/nid/67548" TargetMode="External"/><Relationship Id="rId234" Type="http://schemas.openxmlformats.org/officeDocument/2006/relationships/hyperlink" Target="https://plantmarket.ru/rozy-oks.html/nid/64614" TargetMode="External"/><Relationship Id="rId2" Type="http://schemas.openxmlformats.org/officeDocument/2006/relationships/hyperlink" Target="https://plantmarket.ru/rozy-oks.html/nid/61168" TargetMode="External"/><Relationship Id="rId29" Type="http://schemas.openxmlformats.org/officeDocument/2006/relationships/hyperlink" Target="https://plantmarket.ru/rozy-oks.html/nid/61190" TargetMode="External"/><Relationship Id="rId255" Type="http://schemas.openxmlformats.org/officeDocument/2006/relationships/hyperlink" Target="https://plantmarket.ru/rozy-oks.html/nid/67583" TargetMode="External"/><Relationship Id="rId276" Type="http://schemas.openxmlformats.org/officeDocument/2006/relationships/hyperlink" Target="https://plantmarket.ru/rozy-oks.html/nid/67602" TargetMode="External"/><Relationship Id="rId297" Type="http://schemas.openxmlformats.org/officeDocument/2006/relationships/hyperlink" Target="https://plantmarket.ru/rozy-oks.html/nid/67621" TargetMode="External"/><Relationship Id="rId40" Type="http://schemas.openxmlformats.org/officeDocument/2006/relationships/hyperlink" Target="https://plantmarket.ru/rozy-oks.html/nid/61203" TargetMode="External"/><Relationship Id="rId115" Type="http://schemas.openxmlformats.org/officeDocument/2006/relationships/hyperlink" Target="https://plantmarket.ru/rozy-oks.html/nid/64627" TargetMode="External"/><Relationship Id="rId136" Type="http://schemas.openxmlformats.org/officeDocument/2006/relationships/hyperlink" Target="https://plantmarket.ru/rozy-oks.html/nid/67476" TargetMode="External"/><Relationship Id="rId157" Type="http://schemas.openxmlformats.org/officeDocument/2006/relationships/hyperlink" Target="https://plantmarket.ru/rozy-oks.html/nid/67495" TargetMode="External"/><Relationship Id="rId178" Type="http://schemas.openxmlformats.org/officeDocument/2006/relationships/hyperlink" Target="https://plantmarket.ru/rozy-oks.html/nid/67514" TargetMode="External"/><Relationship Id="rId301" Type="http://schemas.openxmlformats.org/officeDocument/2006/relationships/hyperlink" Target="https://plantmarket.ru/rozy-oks.html/nid/67625" TargetMode="External"/><Relationship Id="rId322" Type="http://schemas.openxmlformats.org/officeDocument/2006/relationships/hyperlink" Target="https://plantmarket.ru/rozy-oks.html/nid/69193" TargetMode="External"/><Relationship Id="rId61" Type="http://schemas.openxmlformats.org/officeDocument/2006/relationships/hyperlink" Target="https://plantmarket.ru/rozy-oks.html/nid/61196" TargetMode="External"/><Relationship Id="rId82" Type="http://schemas.openxmlformats.org/officeDocument/2006/relationships/hyperlink" Target="https://plantmarket.ru/rozy-oks.html/nid/67440" TargetMode="External"/><Relationship Id="rId199" Type="http://schemas.openxmlformats.org/officeDocument/2006/relationships/hyperlink" Target="https://plantmarket.ru/rozy-oks.html/nid/67535" TargetMode="External"/><Relationship Id="rId203" Type="http://schemas.openxmlformats.org/officeDocument/2006/relationships/hyperlink" Target="https://plantmarket.ru/rozy-oks.html/nid/67539" TargetMode="External"/><Relationship Id="rId19" Type="http://schemas.openxmlformats.org/officeDocument/2006/relationships/hyperlink" Target="https://plantmarket.pro/rozy-oks.html/nid/61182" TargetMode="External"/><Relationship Id="rId224" Type="http://schemas.openxmlformats.org/officeDocument/2006/relationships/hyperlink" Target="https://plantmarket.ru/rozy-oks.html/nid/64612" TargetMode="External"/><Relationship Id="rId245" Type="http://schemas.openxmlformats.org/officeDocument/2006/relationships/hyperlink" Target="https://plantmarket.ru/rozy-oks.html/nid/67575" TargetMode="External"/><Relationship Id="rId266" Type="http://schemas.openxmlformats.org/officeDocument/2006/relationships/hyperlink" Target="https://plantmarket.ru/rozy-oks.html/nid/67594" TargetMode="External"/><Relationship Id="rId287" Type="http://schemas.openxmlformats.org/officeDocument/2006/relationships/hyperlink" Target="https://plantmarket.ru/rozy-oks.html/nid/6761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 filterMode="1"/>
  <dimension ref="A1:U353"/>
  <sheetViews>
    <sheetView showGridLines="0" tabSelected="1" zoomScaleNormal="100" workbookViewId="0">
      <selection activeCell="K23" sqref="K23"/>
    </sheetView>
  </sheetViews>
  <sheetFormatPr defaultColWidth="14.88671875" defaultRowHeight="15.6"/>
  <cols>
    <col min="1" max="1" width="13.109375" style="39" customWidth="1"/>
    <col min="2" max="2" width="6.5546875" style="39" hidden="1" customWidth="1"/>
    <col min="3" max="3" width="6.44140625" style="39" customWidth="1"/>
    <col min="4" max="4" width="26.44140625" style="50" customWidth="1"/>
    <col min="5" max="5" width="12.5546875" style="50" customWidth="1"/>
    <col min="6" max="6" width="23.88671875" style="50" customWidth="1"/>
    <col min="7" max="7" width="9" style="50" customWidth="1"/>
    <col min="8" max="9" width="9.44140625" style="51" customWidth="1"/>
    <col min="10" max="10" width="11.5546875" style="51" customWidth="1"/>
    <col min="11" max="11" width="11.88671875" style="39" customWidth="1"/>
    <col min="12" max="12" width="9.5546875" style="39" customWidth="1"/>
    <col min="13" max="13" width="14.5546875" style="39" customWidth="1"/>
    <col min="14" max="14" width="30.33203125" style="52" customWidth="1"/>
    <col min="15" max="17" width="14.88671875" style="39"/>
    <col min="18" max="18" width="5.6640625" style="39" customWidth="1"/>
    <col min="19" max="16384" width="14.88671875" style="39"/>
  </cols>
  <sheetData>
    <row r="1" spans="2:21" s="7" customFormat="1" ht="16.5" customHeight="1">
      <c r="B1" s="1"/>
      <c r="C1" s="2"/>
      <c r="D1" s="1"/>
      <c r="E1" s="1"/>
      <c r="F1" s="1"/>
      <c r="G1" s="1"/>
      <c r="H1" s="3"/>
      <c r="I1" s="3"/>
      <c r="J1" s="3"/>
      <c r="K1" s="4"/>
      <c r="L1" s="4"/>
      <c r="M1" s="5"/>
      <c r="N1" s="6"/>
    </row>
    <row r="2" spans="2:21" s="7" customFormat="1" ht="29.1" customHeight="1">
      <c r="C2" s="156" t="s">
        <v>814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2:21" s="7" customFormat="1" ht="8.25" customHeight="1">
      <c r="B3" s="8"/>
      <c r="C3" s="9"/>
      <c r="D3" s="9"/>
      <c r="E3" s="10"/>
      <c r="F3" s="10"/>
      <c r="G3" s="10"/>
      <c r="H3" s="10"/>
      <c r="I3" s="10"/>
      <c r="J3" s="11"/>
      <c r="K3" s="11"/>
      <c r="L3" s="8"/>
      <c r="M3" s="8"/>
      <c r="N3" s="8"/>
      <c r="O3" s="12"/>
    </row>
    <row r="4" spans="2:21" s="7" customFormat="1" ht="15.9" customHeight="1">
      <c r="B4" s="8"/>
      <c r="C4" s="9"/>
      <c r="D4" s="9"/>
      <c r="E4" s="10"/>
      <c r="H4" s="13" t="s">
        <v>0</v>
      </c>
      <c r="J4" s="11"/>
      <c r="K4" s="11"/>
      <c r="L4" s="8"/>
      <c r="M4" s="8"/>
      <c r="N4" s="8"/>
      <c r="O4" s="12"/>
    </row>
    <row r="5" spans="2:21" s="7" customFormat="1" ht="15.9" customHeight="1">
      <c r="B5" s="8"/>
      <c r="C5" s="9"/>
      <c r="D5" s="9"/>
      <c r="E5" s="10"/>
      <c r="F5" s="10"/>
      <c r="G5" s="161" t="s">
        <v>1</v>
      </c>
      <c r="H5" s="161"/>
      <c r="I5" s="161"/>
      <c r="J5" s="135"/>
      <c r="K5" s="11"/>
      <c r="L5" s="11"/>
      <c r="M5" s="8"/>
      <c r="N5" s="8"/>
      <c r="O5" s="8"/>
      <c r="P5" s="12"/>
    </row>
    <row r="6" spans="2:21" s="7" customFormat="1" ht="15.9" customHeight="1">
      <c r="B6" s="8"/>
      <c r="C6" s="9"/>
      <c r="D6" s="9"/>
      <c r="E6" s="10"/>
      <c r="I6" s="14" t="s">
        <v>2</v>
      </c>
      <c r="J6" s="15" t="s">
        <v>3</v>
      </c>
      <c r="K6" s="11"/>
      <c r="L6" s="8"/>
      <c r="M6" s="8"/>
      <c r="N6" s="8"/>
      <c r="O6" s="12"/>
      <c r="P6" s="7" t="s">
        <v>36</v>
      </c>
    </row>
    <row r="7" spans="2:21" s="7" customFormat="1" ht="14.25" customHeight="1">
      <c r="D7" s="1"/>
      <c r="E7" s="1"/>
      <c r="F7" s="1"/>
      <c r="G7" s="1"/>
      <c r="K7" s="3"/>
      <c r="L7" s="3"/>
      <c r="M7" s="8"/>
      <c r="N7" s="6"/>
    </row>
    <row r="8" spans="2:21" s="7" customFormat="1" ht="15" customHeight="1">
      <c r="C8" s="16" t="s">
        <v>4</v>
      </c>
      <c r="J8" s="1"/>
      <c r="L8" s="157">
        <v>90</v>
      </c>
      <c r="M8" s="158"/>
      <c r="N8" s="17" t="s">
        <v>5</v>
      </c>
      <c r="S8" s="130"/>
      <c r="T8" s="130"/>
      <c r="U8" s="130"/>
    </row>
    <row r="9" spans="2:21" s="7" customFormat="1" ht="15">
      <c r="C9" s="105" t="s">
        <v>750</v>
      </c>
      <c r="D9" s="106"/>
      <c r="E9" s="1"/>
      <c r="F9" s="1"/>
      <c r="G9" s="1"/>
      <c r="H9" s="1"/>
      <c r="I9" s="1"/>
      <c r="J9" s="1"/>
      <c r="L9" s="159" t="s">
        <v>6</v>
      </c>
      <c r="M9" s="160"/>
      <c r="N9" s="17" t="s">
        <v>7</v>
      </c>
      <c r="S9" s="131" t="s">
        <v>778</v>
      </c>
      <c r="T9" s="130"/>
      <c r="U9" s="130"/>
    </row>
    <row r="10" spans="2:21" s="7" customFormat="1" ht="15" customHeight="1">
      <c r="C10" s="105" t="s">
        <v>747</v>
      </c>
      <c r="D10" s="1"/>
      <c r="E10" s="1"/>
      <c r="F10" s="1"/>
      <c r="G10" s="1"/>
      <c r="H10" s="1"/>
      <c r="I10" s="1"/>
      <c r="J10" s="1"/>
      <c r="L10" s="154">
        <f>SUM(K23:K323)</f>
        <v>0</v>
      </c>
      <c r="M10" s="155"/>
      <c r="N10" s="17" t="s">
        <v>816</v>
      </c>
      <c r="S10" s="132">
        <f>SUM(M325:M349)</f>
        <v>0</v>
      </c>
      <c r="T10" s="17" t="s">
        <v>818</v>
      </c>
      <c r="U10" s="130"/>
    </row>
    <row r="11" spans="2:21" s="7" customFormat="1" ht="15" customHeight="1">
      <c r="C11" s="16" t="s">
        <v>813</v>
      </c>
      <c r="D11" s="1"/>
      <c r="E11" s="1"/>
      <c r="F11" s="1"/>
      <c r="G11" s="1"/>
      <c r="H11" s="1"/>
      <c r="I11" s="1"/>
      <c r="J11" s="1"/>
      <c r="L11" s="154">
        <f>ROUNDUP(SUM(L23:L108)+SUM(L195:L323),0)+ROUNDUP(SUM(L110:L193),0)*2</f>
        <v>0</v>
      </c>
      <c r="M11" s="155"/>
      <c r="N11" s="17" t="s">
        <v>8</v>
      </c>
      <c r="S11" s="143">
        <f>SUM(Q24:Q350)</f>
        <v>0</v>
      </c>
      <c r="T11" s="17" t="s">
        <v>819</v>
      </c>
      <c r="U11" s="17"/>
    </row>
    <row r="12" spans="2:21" s="7" customFormat="1" ht="15" customHeight="1">
      <c r="C12" s="18" t="s">
        <v>745</v>
      </c>
      <c r="D12" s="1"/>
      <c r="E12" s="1"/>
      <c r="F12" s="1"/>
      <c r="G12" s="1"/>
      <c r="H12" s="1"/>
      <c r="I12" s="1"/>
      <c r="J12" s="1"/>
      <c r="L12" s="146">
        <f>IF(L9="Торф+пленка",((SUM(K23:K323)-SUM(K110:K193))*0.85),0)</f>
        <v>0</v>
      </c>
      <c r="M12" s="147"/>
      <c r="N12" s="17" t="s">
        <v>10</v>
      </c>
      <c r="S12" s="143">
        <f>ROUNDUP(SUM(Q24:Q109)+SUM(Q196:Q324)+SUM(Q326:Q350),0)+ROUNDUP(SUM(Q111:Q350),0)*2</f>
        <v>0</v>
      </c>
      <c r="T12" s="17" t="s">
        <v>8</v>
      </c>
    </row>
    <row r="13" spans="2:21" s="7" customFormat="1" ht="15" customHeight="1">
      <c r="C13" s="19" t="s">
        <v>746</v>
      </c>
      <c r="D13" s="1"/>
      <c r="E13" s="1"/>
      <c r="F13" s="1"/>
      <c r="G13" s="1"/>
      <c r="H13" s="1"/>
      <c r="I13" s="1"/>
      <c r="J13" s="1"/>
      <c r="L13" s="146">
        <f>SUM(M23:M323)</f>
        <v>0</v>
      </c>
      <c r="M13" s="147"/>
      <c r="N13" s="17" t="s">
        <v>817</v>
      </c>
      <c r="S13" s="133">
        <f>IF(L9="Торф+пленка",SUM(K325:K349)*0.85*L8,0)</f>
        <v>0</v>
      </c>
      <c r="T13" s="17" t="s">
        <v>10</v>
      </c>
      <c r="U13" s="130"/>
    </row>
    <row r="14" spans="2:21" s="7" customFormat="1" ht="15" customHeight="1">
      <c r="C14" s="16" t="s">
        <v>9</v>
      </c>
      <c r="D14" s="1"/>
      <c r="E14" s="1"/>
      <c r="F14" s="1"/>
      <c r="G14" s="1"/>
      <c r="H14" s="1"/>
      <c r="I14" s="1"/>
      <c r="J14" s="1"/>
      <c r="L14" s="148" t="str">
        <f>IF((L13+S10/L8)&gt;2000,"-5%",IF((L13+S10/L8)&gt;1500,"-3%",IF((L13+S10/L8)&gt;1000,"-2%",IF(AND((L13+S10/L8)&lt;500,(L13+S10/L8)&gt;0),"+10%","0%"))))</f>
        <v>0%</v>
      </c>
      <c r="M14" s="149"/>
      <c r="N14" s="17" t="s">
        <v>13</v>
      </c>
      <c r="S14" s="133">
        <f>S10+S10*L14+S13</f>
        <v>0</v>
      </c>
      <c r="T14" s="21" t="s">
        <v>815</v>
      </c>
    </row>
    <row r="15" spans="2:21" s="7" customFormat="1" ht="15" customHeight="1">
      <c r="C15" s="16" t="s">
        <v>11</v>
      </c>
      <c r="D15" s="1"/>
      <c r="E15" s="1"/>
      <c r="F15" s="1"/>
      <c r="G15" s="1"/>
      <c r="H15" s="1"/>
      <c r="I15" s="1"/>
      <c r="J15" s="1"/>
      <c r="L15" s="150">
        <f>L13+L13*L14+L12</f>
        <v>0</v>
      </c>
      <c r="M15" s="151"/>
      <c r="N15" s="21" t="s">
        <v>812</v>
      </c>
      <c r="O15" s="139"/>
    </row>
    <row r="16" spans="2:21" s="7" customFormat="1" ht="15" customHeight="1">
      <c r="C16" s="16" t="s">
        <v>12</v>
      </c>
      <c r="D16" s="1"/>
      <c r="E16" s="1"/>
      <c r="F16" s="1"/>
      <c r="G16" s="1"/>
      <c r="H16" s="1"/>
      <c r="I16" s="1"/>
      <c r="J16" s="1"/>
      <c r="K16" s="3"/>
      <c r="S16" s="7" t="s">
        <v>36</v>
      </c>
      <c r="T16" s="7" t="s">
        <v>36</v>
      </c>
    </row>
    <row r="17" spans="1:20" s="7" customFormat="1" ht="15" customHeight="1">
      <c r="C17" s="20" t="s">
        <v>14</v>
      </c>
      <c r="D17" s="1"/>
      <c r="E17" s="1"/>
      <c r="F17" s="1"/>
      <c r="G17" s="1"/>
      <c r="H17" s="1"/>
      <c r="I17" s="1"/>
      <c r="J17" s="1"/>
      <c r="K17" s="3"/>
      <c r="L17" s="152">
        <f>IF(L14="-     %","-     ₽ ",L15*L8+S14)</f>
        <v>0</v>
      </c>
      <c r="M17" s="153"/>
      <c r="N17" s="21" t="s">
        <v>15</v>
      </c>
      <c r="T17" s="7" t="s">
        <v>36</v>
      </c>
    </row>
    <row r="18" spans="1:20" s="7" customFormat="1" ht="15" customHeight="1">
      <c r="C18" s="18" t="s">
        <v>16</v>
      </c>
      <c r="D18" s="1"/>
      <c r="E18" s="1"/>
      <c r="F18" s="1"/>
      <c r="G18" s="1"/>
      <c r="H18" s="1"/>
      <c r="I18" s="1"/>
      <c r="J18" s="1"/>
      <c r="K18" s="3"/>
      <c r="L18" s="111"/>
      <c r="M18" s="111"/>
      <c r="N18" s="21"/>
      <c r="T18" s="7" t="s">
        <v>36</v>
      </c>
    </row>
    <row r="19" spans="1:20" s="7" customFormat="1" ht="15" customHeight="1">
      <c r="C19" s="16" t="s">
        <v>17</v>
      </c>
      <c r="D19" s="1"/>
      <c r="E19" s="1"/>
      <c r="F19" s="1"/>
      <c r="G19" s="1"/>
      <c r="H19" s="3"/>
      <c r="I19" s="3"/>
      <c r="M19" s="22"/>
    </row>
    <row r="20" spans="1:20" s="7" customFormat="1" ht="13.5" customHeight="1">
      <c r="B20" s="23"/>
      <c r="C20" s="2"/>
      <c r="D20" s="1"/>
      <c r="E20" s="1"/>
      <c r="F20" s="1"/>
      <c r="G20" s="1"/>
      <c r="H20" s="3"/>
      <c r="I20" s="3"/>
      <c r="J20" s="3"/>
      <c r="K20" s="4"/>
      <c r="L20" s="4"/>
      <c r="M20" s="5"/>
      <c r="N20" s="6"/>
    </row>
    <row r="21" spans="1:20" s="31" customFormat="1" ht="30.75" customHeight="1">
      <c r="A21" s="104" t="s">
        <v>820</v>
      </c>
      <c r="B21" s="24" t="s">
        <v>18</v>
      </c>
      <c r="C21" s="24" t="s">
        <v>19</v>
      </c>
      <c r="D21" s="25" t="s">
        <v>20</v>
      </c>
      <c r="E21" s="25"/>
      <c r="F21" s="25" t="s">
        <v>21</v>
      </c>
      <c r="G21" s="25" t="s">
        <v>22</v>
      </c>
      <c r="H21" s="26" t="s">
        <v>23</v>
      </c>
      <c r="I21" s="136" t="s">
        <v>811</v>
      </c>
      <c r="J21" s="26" t="s">
        <v>24</v>
      </c>
      <c r="K21" s="27" t="s">
        <v>25</v>
      </c>
      <c r="L21" s="28" t="s">
        <v>26</v>
      </c>
      <c r="M21" s="29" t="s">
        <v>27</v>
      </c>
      <c r="N21" s="30" t="s">
        <v>28</v>
      </c>
    </row>
    <row r="22" spans="1:20" ht="15.75" customHeight="1">
      <c r="A22" s="107" t="s">
        <v>751</v>
      </c>
      <c r="B22" s="32"/>
      <c r="C22" s="33" t="s">
        <v>29</v>
      </c>
      <c r="D22" s="34"/>
      <c r="E22" s="34"/>
      <c r="F22" s="34"/>
      <c r="G22" s="34"/>
      <c r="H22" s="35"/>
      <c r="I22" s="35"/>
      <c r="J22" s="35"/>
      <c r="K22" s="36"/>
      <c r="L22" s="37"/>
      <c r="M22" s="37"/>
      <c r="N22" s="38"/>
    </row>
    <row r="23" spans="1:20" ht="15.75" customHeight="1">
      <c r="A23" s="40">
        <v>35</v>
      </c>
      <c r="B23" s="41" t="s">
        <v>30</v>
      </c>
      <c r="C23" s="42" t="s">
        <v>31</v>
      </c>
      <c r="D23" s="43" t="s">
        <v>32</v>
      </c>
      <c r="E23" s="43" t="s">
        <v>33</v>
      </c>
      <c r="F23" s="43" t="s">
        <v>34</v>
      </c>
      <c r="G23" s="45" t="s">
        <v>748</v>
      </c>
      <c r="H23" s="44">
        <v>2.71</v>
      </c>
      <c r="I23" s="137">
        <f>H23*$L$8</f>
        <v>243.9</v>
      </c>
      <c r="J23" s="45">
        <v>20</v>
      </c>
      <c r="K23" s="145"/>
      <c r="L23" s="46" t="str">
        <f>IF(K23="","-",K23/250)</f>
        <v>-</v>
      </c>
      <c r="M23" s="47">
        <f>H23*K23</f>
        <v>0</v>
      </c>
      <c r="N23" s="48" t="s">
        <v>35</v>
      </c>
      <c r="O23" s="39" t="s">
        <v>36</v>
      </c>
    </row>
    <row r="24" spans="1:20" ht="15.75" hidden="1" customHeight="1">
      <c r="A24" s="40">
        <v>0</v>
      </c>
      <c r="B24" s="112" t="s">
        <v>37</v>
      </c>
      <c r="C24" s="113" t="s">
        <v>31</v>
      </c>
      <c r="D24" s="114" t="s">
        <v>38</v>
      </c>
      <c r="E24" s="114" t="s">
        <v>33</v>
      </c>
      <c r="F24" s="114" t="s">
        <v>34</v>
      </c>
      <c r="G24" s="114" t="s">
        <v>748</v>
      </c>
      <c r="H24" s="115">
        <v>2.71</v>
      </c>
      <c r="I24" s="137">
        <f t="shared" ref="I24:I87" si="0">H24*$L$8</f>
        <v>243.9</v>
      </c>
      <c r="J24" s="116">
        <v>20</v>
      </c>
      <c r="K24" s="145"/>
      <c r="L24" s="117" t="str">
        <f>IF(K24="","-",K24/250)</f>
        <v>-</v>
      </c>
      <c r="M24" s="118">
        <f t="shared" ref="M24:M87" si="1">H24*K24</f>
        <v>0</v>
      </c>
      <c r="N24" s="119" t="s">
        <v>39</v>
      </c>
    </row>
    <row r="25" spans="1:20" ht="15.75" hidden="1" customHeight="1">
      <c r="A25" s="40">
        <v>0</v>
      </c>
      <c r="B25" s="112" t="s">
        <v>40</v>
      </c>
      <c r="C25" s="113" t="s">
        <v>31</v>
      </c>
      <c r="D25" s="114" t="s">
        <v>41</v>
      </c>
      <c r="E25" s="114" t="s">
        <v>33</v>
      </c>
      <c r="F25" s="114" t="s">
        <v>42</v>
      </c>
      <c r="G25" s="114" t="s">
        <v>748</v>
      </c>
      <c r="H25" s="115">
        <v>2.71</v>
      </c>
      <c r="I25" s="137">
        <f>H25*$L$8</f>
        <v>243.9</v>
      </c>
      <c r="J25" s="116">
        <v>20</v>
      </c>
      <c r="K25" s="145"/>
      <c r="L25" s="117" t="str">
        <f t="shared" ref="L25:L88" si="2">IF(K25="","-",K25/250)</f>
        <v>-</v>
      </c>
      <c r="M25" s="118">
        <f t="shared" si="1"/>
        <v>0</v>
      </c>
      <c r="N25" s="119" t="s">
        <v>39</v>
      </c>
    </row>
    <row r="26" spans="1:20" ht="16.5" hidden="1" customHeight="1">
      <c r="A26" s="40">
        <v>0</v>
      </c>
      <c r="B26" s="112" t="s">
        <v>43</v>
      </c>
      <c r="C26" s="113" t="s">
        <v>31</v>
      </c>
      <c r="D26" s="114" t="s">
        <v>44</v>
      </c>
      <c r="E26" s="114" t="s">
        <v>33</v>
      </c>
      <c r="F26" s="114" t="s">
        <v>42</v>
      </c>
      <c r="G26" s="114" t="s">
        <v>748</v>
      </c>
      <c r="H26" s="115">
        <v>2.71</v>
      </c>
      <c r="I26" s="137">
        <f t="shared" si="0"/>
        <v>243.9</v>
      </c>
      <c r="J26" s="116">
        <v>20</v>
      </c>
      <c r="K26" s="145"/>
      <c r="L26" s="117" t="str">
        <f t="shared" si="2"/>
        <v>-</v>
      </c>
      <c r="M26" s="118">
        <f t="shared" si="1"/>
        <v>0</v>
      </c>
      <c r="N26" s="119" t="s">
        <v>39</v>
      </c>
    </row>
    <row r="27" spans="1:20" ht="15.75" hidden="1" customHeight="1">
      <c r="A27" s="40">
        <v>0</v>
      </c>
      <c r="B27" s="112" t="s">
        <v>45</v>
      </c>
      <c r="C27" s="113" t="s">
        <v>31</v>
      </c>
      <c r="D27" s="114" t="s">
        <v>46</v>
      </c>
      <c r="E27" s="114" t="s">
        <v>33</v>
      </c>
      <c r="F27" s="114" t="s">
        <v>47</v>
      </c>
      <c r="G27" s="114" t="s">
        <v>748</v>
      </c>
      <c r="H27" s="115">
        <v>2.71</v>
      </c>
      <c r="I27" s="137">
        <f t="shared" si="0"/>
        <v>243.9</v>
      </c>
      <c r="J27" s="116">
        <v>20</v>
      </c>
      <c r="K27" s="145"/>
      <c r="L27" s="117" t="str">
        <f t="shared" si="2"/>
        <v>-</v>
      </c>
      <c r="M27" s="118">
        <f t="shared" si="1"/>
        <v>0</v>
      </c>
      <c r="N27" s="119" t="s">
        <v>39</v>
      </c>
      <c r="O27" s="39" t="s">
        <v>36</v>
      </c>
    </row>
    <row r="28" spans="1:20" ht="15.75" customHeight="1">
      <c r="A28" s="40">
        <v>20</v>
      </c>
      <c r="B28" s="41" t="s">
        <v>48</v>
      </c>
      <c r="C28" s="42" t="s">
        <v>31</v>
      </c>
      <c r="D28" s="43" t="s">
        <v>49</v>
      </c>
      <c r="E28" s="43" t="s">
        <v>33</v>
      </c>
      <c r="F28" s="43" t="s">
        <v>50</v>
      </c>
      <c r="G28" s="45" t="s">
        <v>748</v>
      </c>
      <c r="H28" s="44">
        <v>2.71</v>
      </c>
      <c r="I28" s="137">
        <f t="shared" si="0"/>
        <v>243.9</v>
      </c>
      <c r="J28" s="45">
        <v>20</v>
      </c>
      <c r="K28" s="145"/>
      <c r="L28" s="46" t="str">
        <f t="shared" si="2"/>
        <v>-</v>
      </c>
      <c r="M28" s="47">
        <f t="shared" si="1"/>
        <v>0</v>
      </c>
      <c r="N28" s="48" t="s">
        <v>39</v>
      </c>
      <c r="O28" s="39" t="s">
        <v>36</v>
      </c>
    </row>
    <row r="29" spans="1:20" ht="15.75" customHeight="1">
      <c r="A29" s="40">
        <v>40</v>
      </c>
      <c r="B29" s="41" t="s">
        <v>51</v>
      </c>
      <c r="C29" s="42" t="s">
        <v>31</v>
      </c>
      <c r="D29" s="43" t="s">
        <v>52</v>
      </c>
      <c r="E29" s="43" t="s">
        <v>33</v>
      </c>
      <c r="F29" s="43" t="s">
        <v>47</v>
      </c>
      <c r="G29" s="45" t="s">
        <v>748</v>
      </c>
      <c r="H29" s="44">
        <v>2.71</v>
      </c>
      <c r="I29" s="137">
        <f t="shared" si="0"/>
        <v>243.9</v>
      </c>
      <c r="J29" s="45">
        <v>20</v>
      </c>
      <c r="K29" s="145"/>
      <c r="L29" s="46" t="str">
        <f t="shared" si="2"/>
        <v>-</v>
      </c>
      <c r="M29" s="47">
        <f t="shared" si="1"/>
        <v>0</v>
      </c>
      <c r="N29" s="48" t="s">
        <v>53</v>
      </c>
      <c r="O29" s="39" t="s">
        <v>36</v>
      </c>
    </row>
    <row r="30" spans="1:20" ht="15.75" customHeight="1">
      <c r="A30" s="40">
        <v>40</v>
      </c>
      <c r="B30" s="41" t="s">
        <v>54</v>
      </c>
      <c r="C30" s="42" t="s">
        <v>31</v>
      </c>
      <c r="D30" s="43" t="s">
        <v>55</v>
      </c>
      <c r="E30" s="43" t="s">
        <v>33</v>
      </c>
      <c r="F30" s="43" t="s">
        <v>42</v>
      </c>
      <c r="G30" s="45" t="s">
        <v>748</v>
      </c>
      <c r="H30" s="44">
        <v>2.71</v>
      </c>
      <c r="I30" s="137">
        <f t="shared" si="0"/>
        <v>243.9</v>
      </c>
      <c r="J30" s="45">
        <v>20</v>
      </c>
      <c r="K30" s="145"/>
      <c r="L30" s="46" t="str">
        <f t="shared" si="2"/>
        <v>-</v>
      </c>
      <c r="M30" s="47">
        <f t="shared" si="1"/>
        <v>0</v>
      </c>
      <c r="N30" s="48" t="s">
        <v>35</v>
      </c>
      <c r="O30" s="39" t="s">
        <v>36</v>
      </c>
    </row>
    <row r="31" spans="1:20" ht="15.75" hidden="1" customHeight="1">
      <c r="A31" s="40">
        <v>0</v>
      </c>
      <c r="B31" s="112" t="s">
        <v>56</v>
      </c>
      <c r="C31" s="113" t="s">
        <v>31</v>
      </c>
      <c r="D31" s="114" t="s">
        <v>57</v>
      </c>
      <c r="E31" s="114" t="s">
        <v>33</v>
      </c>
      <c r="F31" s="114" t="s">
        <v>42</v>
      </c>
      <c r="G31" s="114" t="s">
        <v>748</v>
      </c>
      <c r="H31" s="115">
        <v>2.71</v>
      </c>
      <c r="I31" s="137">
        <f t="shared" si="0"/>
        <v>243.9</v>
      </c>
      <c r="J31" s="116">
        <v>20</v>
      </c>
      <c r="K31" s="145"/>
      <c r="L31" s="117" t="str">
        <f t="shared" si="2"/>
        <v>-</v>
      </c>
      <c r="M31" s="118">
        <f t="shared" si="1"/>
        <v>0</v>
      </c>
      <c r="N31" s="119" t="s">
        <v>35</v>
      </c>
      <c r="O31" s="39" t="s">
        <v>36</v>
      </c>
    </row>
    <row r="32" spans="1:20" ht="15.75" hidden="1" customHeight="1">
      <c r="A32" s="40">
        <v>0</v>
      </c>
      <c r="B32" s="112" t="s">
        <v>58</v>
      </c>
      <c r="C32" s="113" t="s">
        <v>31</v>
      </c>
      <c r="D32" s="114" t="s">
        <v>59</v>
      </c>
      <c r="E32" s="114" t="s">
        <v>33</v>
      </c>
      <c r="F32" s="114" t="s">
        <v>42</v>
      </c>
      <c r="G32" s="114" t="s">
        <v>748</v>
      </c>
      <c r="H32" s="115">
        <v>2.71</v>
      </c>
      <c r="I32" s="137">
        <f t="shared" si="0"/>
        <v>243.9</v>
      </c>
      <c r="J32" s="116">
        <v>20</v>
      </c>
      <c r="K32" s="145"/>
      <c r="L32" s="117" t="str">
        <f t="shared" si="2"/>
        <v>-</v>
      </c>
      <c r="M32" s="118">
        <f t="shared" si="1"/>
        <v>0</v>
      </c>
      <c r="N32" s="119" t="s">
        <v>39</v>
      </c>
      <c r="O32" s="39" t="s">
        <v>36</v>
      </c>
    </row>
    <row r="33" spans="1:15" ht="15.75" customHeight="1">
      <c r="A33" s="40">
        <v>80</v>
      </c>
      <c r="B33" s="41" t="s">
        <v>60</v>
      </c>
      <c r="C33" s="42" t="s">
        <v>31</v>
      </c>
      <c r="D33" s="43" t="s">
        <v>61</v>
      </c>
      <c r="E33" s="43" t="s">
        <v>33</v>
      </c>
      <c r="F33" s="43" t="s">
        <v>42</v>
      </c>
      <c r="G33" s="45" t="s">
        <v>748</v>
      </c>
      <c r="H33" s="44">
        <v>2.71</v>
      </c>
      <c r="I33" s="137">
        <f t="shared" si="0"/>
        <v>243.9</v>
      </c>
      <c r="J33" s="45">
        <v>20</v>
      </c>
      <c r="K33" s="145"/>
      <c r="L33" s="46" t="str">
        <f t="shared" si="2"/>
        <v>-</v>
      </c>
      <c r="M33" s="47">
        <f t="shared" si="1"/>
        <v>0</v>
      </c>
      <c r="N33" s="48" t="s">
        <v>39</v>
      </c>
      <c r="O33" s="39" t="s">
        <v>36</v>
      </c>
    </row>
    <row r="34" spans="1:15" ht="15.75" customHeight="1">
      <c r="A34" s="40" t="s">
        <v>752</v>
      </c>
      <c r="B34" s="41" t="s">
        <v>62</v>
      </c>
      <c r="C34" s="42" t="s">
        <v>31</v>
      </c>
      <c r="D34" s="43" t="s">
        <v>63</v>
      </c>
      <c r="E34" s="43" t="s">
        <v>33</v>
      </c>
      <c r="F34" s="43" t="s">
        <v>34</v>
      </c>
      <c r="G34" s="45" t="s">
        <v>748</v>
      </c>
      <c r="H34" s="44">
        <v>2.71</v>
      </c>
      <c r="I34" s="137">
        <f t="shared" si="0"/>
        <v>243.9</v>
      </c>
      <c r="J34" s="45">
        <v>20</v>
      </c>
      <c r="K34" s="145"/>
      <c r="L34" s="46" t="str">
        <f t="shared" si="2"/>
        <v>-</v>
      </c>
      <c r="M34" s="47">
        <f t="shared" si="1"/>
        <v>0</v>
      </c>
      <c r="N34" s="48" t="s">
        <v>39</v>
      </c>
      <c r="O34" s="39" t="s">
        <v>36</v>
      </c>
    </row>
    <row r="35" spans="1:15" ht="15.75" customHeight="1">
      <c r="A35" s="40" t="s">
        <v>752</v>
      </c>
      <c r="B35" s="41" t="s">
        <v>64</v>
      </c>
      <c r="C35" s="42" t="s">
        <v>31</v>
      </c>
      <c r="D35" s="43" t="s">
        <v>65</v>
      </c>
      <c r="E35" s="43" t="s">
        <v>33</v>
      </c>
      <c r="F35" s="43" t="s">
        <v>66</v>
      </c>
      <c r="G35" s="45" t="s">
        <v>748</v>
      </c>
      <c r="H35" s="44">
        <v>2.71</v>
      </c>
      <c r="I35" s="137">
        <f t="shared" si="0"/>
        <v>243.9</v>
      </c>
      <c r="J35" s="45">
        <v>20</v>
      </c>
      <c r="K35" s="145"/>
      <c r="L35" s="46" t="str">
        <f t="shared" si="2"/>
        <v>-</v>
      </c>
      <c r="M35" s="47">
        <f>H35*K35</f>
        <v>0</v>
      </c>
      <c r="N35" s="48" t="s">
        <v>39</v>
      </c>
      <c r="O35" s="39" t="s">
        <v>36</v>
      </c>
    </row>
    <row r="36" spans="1:15" ht="15.75" hidden="1" customHeight="1">
      <c r="A36" s="40">
        <v>0</v>
      </c>
      <c r="B36" s="112" t="s">
        <v>67</v>
      </c>
      <c r="C36" s="113" t="s">
        <v>31</v>
      </c>
      <c r="D36" s="114" t="s">
        <v>68</v>
      </c>
      <c r="E36" s="114" t="s">
        <v>33</v>
      </c>
      <c r="F36" s="114" t="s">
        <v>34</v>
      </c>
      <c r="G36" s="114" t="s">
        <v>748</v>
      </c>
      <c r="H36" s="115">
        <v>2.71</v>
      </c>
      <c r="I36" s="137">
        <f t="shared" si="0"/>
        <v>243.9</v>
      </c>
      <c r="J36" s="116">
        <v>20</v>
      </c>
      <c r="K36" s="145"/>
      <c r="L36" s="117" t="str">
        <f t="shared" si="2"/>
        <v>-</v>
      </c>
      <c r="M36" s="118">
        <f t="shared" si="1"/>
        <v>0</v>
      </c>
      <c r="N36" s="119" t="s">
        <v>69</v>
      </c>
      <c r="O36" s="39" t="s">
        <v>36</v>
      </c>
    </row>
    <row r="37" spans="1:15" ht="15.75" customHeight="1">
      <c r="A37" s="40">
        <v>20</v>
      </c>
      <c r="B37" s="41" t="s">
        <v>70</v>
      </c>
      <c r="C37" s="42" t="s">
        <v>31</v>
      </c>
      <c r="D37" s="43" t="s">
        <v>71</v>
      </c>
      <c r="E37" s="43" t="s">
        <v>33</v>
      </c>
      <c r="F37" s="43" t="s">
        <v>47</v>
      </c>
      <c r="G37" s="45" t="s">
        <v>748</v>
      </c>
      <c r="H37" s="44">
        <v>2.71</v>
      </c>
      <c r="I37" s="137">
        <f t="shared" si="0"/>
        <v>243.9</v>
      </c>
      <c r="J37" s="45">
        <v>20</v>
      </c>
      <c r="K37" s="145"/>
      <c r="L37" s="46" t="str">
        <f t="shared" si="2"/>
        <v>-</v>
      </c>
      <c r="M37" s="47">
        <f t="shared" si="1"/>
        <v>0</v>
      </c>
      <c r="N37" s="48" t="s">
        <v>35</v>
      </c>
      <c r="O37" s="39" t="s">
        <v>36</v>
      </c>
    </row>
    <row r="38" spans="1:15" ht="15.75" customHeight="1">
      <c r="A38" s="40">
        <v>60</v>
      </c>
      <c r="B38" s="41" t="s">
        <v>72</v>
      </c>
      <c r="C38" s="42" t="s">
        <v>31</v>
      </c>
      <c r="D38" s="43" t="s">
        <v>73</v>
      </c>
      <c r="E38" s="43" t="s">
        <v>33</v>
      </c>
      <c r="F38" s="43" t="s">
        <v>42</v>
      </c>
      <c r="G38" s="45" t="s">
        <v>748</v>
      </c>
      <c r="H38" s="44">
        <v>2.71</v>
      </c>
      <c r="I38" s="137">
        <f t="shared" si="0"/>
        <v>243.9</v>
      </c>
      <c r="J38" s="45">
        <v>20</v>
      </c>
      <c r="K38" s="145"/>
      <c r="L38" s="46" t="str">
        <f t="shared" si="2"/>
        <v>-</v>
      </c>
      <c r="M38" s="47">
        <f t="shared" si="1"/>
        <v>0</v>
      </c>
      <c r="N38" s="48" t="s">
        <v>39</v>
      </c>
      <c r="O38" s="39" t="s">
        <v>36</v>
      </c>
    </row>
    <row r="39" spans="1:15" ht="15.75" hidden="1" customHeight="1">
      <c r="A39" s="40">
        <v>0</v>
      </c>
      <c r="B39" s="112" t="s">
        <v>74</v>
      </c>
      <c r="C39" s="113" t="s">
        <v>31</v>
      </c>
      <c r="D39" s="114" t="s">
        <v>75</v>
      </c>
      <c r="E39" s="114" t="s">
        <v>33</v>
      </c>
      <c r="F39" s="114" t="s">
        <v>42</v>
      </c>
      <c r="G39" s="114" t="s">
        <v>748</v>
      </c>
      <c r="H39" s="115">
        <v>2.71</v>
      </c>
      <c r="I39" s="137">
        <f t="shared" si="0"/>
        <v>243.9</v>
      </c>
      <c r="J39" s="116">
        <v>20</v>
      </c>
      <c r="K39" s="145"/>
      <c r="L39" s="117" t="str">
        <f t="shared" si="2"/>
        <v>-</v>
      </c>
      <c r="M39" s="118">
        <f t="shared" si="1"/>
        <v>0</v>
      </c>
      <c r="N39" s="119" t="s">
        <v>35</v>
      </c>
      <c r="O39" s="39" t="s">
        <v>36</v>
      </c>
    </row>
    <row r="40" spans="1:15" ht="15.75" hidden="1" customHeight="1">
      <c r="A40" s="40">
        <v>0</v>
      </c>
      <c r="B40" s="112" t="s">
        <v>76</v>
      </c>
      <c r="C40" s="113" t="s">
        <v>31</v>
      </c>
      <c r="D40" s="114" t="s">
        <v>77</v>
      </c>
      <c r="E40" s="114" t="s">
        <v>33</v>
      </c>
      <c r="F40" s="114" t="s">
        <v>34</v>
      </c>
      <c r="G40" s="114" t="s">
        <v>748</v>
      </c>
      <c r="H40" s="115">
        <v>2.71</v>
      </c>
      <c r="I40" s="137">
        <f t="shared" si="0"/>
        <v>243.9</v>
      </c>
      <c r="J40" s="116">
        <v>20</v>
      </c>
      <c r="K40" s="145"/>
      <c r="L40" s="117" t="str">
        <f t="shared" si="2"/>
        <v>-</v>
      </c>
      <c r="M40" s="118">
        <f t="shared" si="1"/>
        <v>0</v>
      </c>
      <c r="N40" s="119" t="s">
        <v>39</v>
      </c>
      <c r="O40" s="39" t="s">
        <v>36</v>
      </c>
    </row>
    <row r="41" spans="1:15" ht="15.75" hidden="1" customHeight="1">
      <c r="A41" s="40">
        <v>0</v>
      </c>
      <c r="B41" s="112" t="s">
        <v>78</v>
      </c>
      <c r="C41" s="113" t="s">
        <v>31</v>
      </c>
      <c r="D41" s="114" t="s">
        <v>79</v>
      </c>
      <c r="E41" s="114" t="s">
        <v>33</v>
      </c>
      <c r="F41" s="114" t="s">
        <v>80</v>
      </c>
      <c r="G41" s="114" t="s">
        <v>748</v>
      </c>
      <c r="H41" s="115">
        <v>2.71</v>
      </c>
      <c r="I41" s="137">
        <f t="shared" si="0"/>
        <v>243.9</v>
      </c>
      <c r="J41" s="116">
        <v>20</v>
      </c>
      <c r="K41" s="145"/>
      <c r="L41" s="117" t="str">
        <f t="shared" si="2"/>
        <v>-</v>
      </c>
      <c r="M41" s="118">
        <f t="shared" si="1"/>
        <v>0</v>
      </c>
      <c r="N41" s="119" t="s">
        <v>81</v>
      </c>
      <c r="O41" s="39" t="s">
        <v>36</v>
      </c>
    </row>
    <row r="42" spans="1:15" ht="15.75" hidden="1" customHeight="1">
      <c r="A42" s="40">
        <v>0</v>
      </c>
      <c r="B42" s="112" t="s">
        <v>82</v>
      </c>
      <c r="C42" s="113" t="s">
        <v>31</v>
      </c>
      <c r="D42" s="114" t="s">
        <v>83</v>
      </c>
      <c r="E42" s="114" t="s">
        <v>33</v>
      </c>
      <c r="F42" s="114" t="s">
        <v>47</v>
      </c>
      <c r="G42" s="116" t="s">
        <v>748</v>
      </c>
      <c r="H42" s="115">
        <v>2.71</v>
      </c>
      <c r="I42" s="137">
        <f t="shared" si="0"/>
        <v>243.9</v>
      </c>
      <c r="J42" s="116">
        <v>20</v>
      </c>
      <c r="K42" s="145"/>
      <c r="L42" s="120" t="str">
        <f t="shared" si="2"/>
        <v>-</v>
      </c>
      <c r="M42" s="121">
        <f t="shared" si="1"/>
        <v>0</v>
      </c>
      <c r="N42" s="119" t="s">
        <v>81</v>
      </c>
      <c r="O42" s="39" t="s">
        <v>36</v>
      </c>
    </row>
    <row r="43" spans="1:15" ht="15.75" hidden="1" customHeight="1">
      <c r="A43" s="40">
        <v>0</v>
      </c>
      <c r="B43" s="112" t="s">
        <v>84</v>
      </c>
      <c r="C43" s="113" t="s">
        <v>31</v>
      </c>
      <c r="D43" s="114" t="s">
        <v>85</v>
      </c>
      <c r="E43" s="114" t="s">
        <v>33</v>
      </c>
      <c r="F43" s="114" t="s">
        <v>34</v>
      </c>
      <c r="G43" s="114" t="s">
        <v>748</v>
      </c>
      <c r="H43" s="115">
        <v>2.71</v>
      </c>
      <c r="I43" s="137">
        <f t="shared" si="0"/>
        <v>243.9</v>
      </c>
      <c r="J43" s="116">
        <v>20</v>
      </c>
      <c r="K43" s="145"/>
      <c r="L43" s="117" t="str">
        <f t="shared" si="2"/>
        <v>-</v>
      </c>
      <c r="M43" s="118">
        <f t="shared" si="1"/>
        <v>0</v>
      </c>
      <c r="N43" s="119" t="s">
        <v>35</v>
      </c>
      <c r="O43" s="39" t="s">
        <v>36</v>
      </c>
    </row>
    <row r="44" spans="1:15" ht="15.75" customHeight="1">
      <c r="A44" s="40">
        <v>40</v>
      </c>
      <c r="B44" s="41" t="s">
        <v>86</v>
      </c>
      <c r="C44" s="42" t="s">
        <v>31</v>
      </c>
      <c r="D44" s="43" t="s">
        <v>87</v>
      </c>
      <c r="E44" s="43" t="s">
        <v>33</v>
      </c>
      <c r="F44" s="43" t="s">
        <v>88</v>
      </c>
      <c r="G44" s="45" t="s">
        <v>748</v>
      </c>
      <c r="H44" s="44">
        <v>2.71</v>
      </c>
      <c r="I44" s="137">
        <f t="shared" si="0"/>
        <v>243.9</v>
      </c>
      <c r="J44" s="45">
        <v>20</v>
      </c>
      <c r="K44" s="145"/>
      <c r="L44" s="46" t="str">
        <f t="shared" si="2"/>
        <v>-</v>
      </c>
      <c r="M44" s="47">
        <f t="shared" si="1"/>
        <v>0</v>
      </c>
      <c r="N44" s="48" t="s">
        <v>35</v>
      </c>
      <c r="O44" s="39" t="s">
        <v>36</v>
      </c>
    </row>
    <row r="45" spans="1:15" ht="15.75" customHeight="1">
      <c r="A45" s="40" t="s">
        <v>752</v>
      </c>
      <c r="B45" s="41" t="s">
        <v>89</v>
      </c>
      <c r="C45" s="42" t="s">
        <v>31</v>
      </c>
      <c r="D45" s="43" t="s">
        <v>90</v>
      </c>
      <c r="E45" s="43" t="s">
        <v>33</v>
      </c>
      <c r="F45" s="43" t="s">
        <v>47</v>
      </c>
      <c r="G45" s="45" t="s">
        <v>748</v>
      </c>
      <c r="H45" s="44">
        <v>2.71</v>
      </c>
      <c r="I45" s="137">
        <f t="shared" si="0"/>
        <v>243.9</v>
      </c>
      <c r="J45" s="45">
        <v>20</v>
      </c>
      <c r="K45" s="145"/>
      <c r="L45" s="46" t="str">
        <f t="shared" si="2"/>
        <v>-</v>
      </c>
      <c r="M45" s="47">
        <f t="shared" si="1"/>
        <v>0</v>
      </c>
      <c r="N45" s="48" t="s">
        <v>81</v>
      </c>
      <c r="O45" s="39" t="s">
        <v>36</v>
      </c>
    </row>
    <row r="46" spans="1:15" ht="15.75" hidden="1" customHeight="1">
      <c r="A46" s="40">
        <v>0</v>
      </c>
      <c r="B46" s="112" t="s">
        <v>91</v>
      </c>
      <c r="C46" s="113" t="s">
        <v>31</v>
      </c>
      <c r="D46" s="114" t="s">
        <v>92</v>
      </c>
      <c r="E46" s="114" t="s">
        <v>33</v>
      </c>
      <c r="F46" s="114" t="s">
        <v>42</v>
      </c>
      <c r="G46" s="114" t="s">
        <v>748</v>
      </c>
      <c r="H46" s="115">
        <v>2.71</v>
      </c>
      <c r="I46" s="137">
        <f t="shared" si="0"/>
        <v>243.9</v>
      </c>
      <c r="J46" s="116">
        <v>20</v>
      </c>
      <c r="K46" s="145"/>
      <c r="L46" s="117" t="str">
        <f t="shared" si="2"/>
        <v>-</v>
      </c>
      <c r="M46" s="118">
        <f t="shared" si="1"/>
        <v>0</v>
      </c>
      <c r="N46" s="119" t="s">
        <v>35</v>
      </c>
      <c r="O46" s="39" t="s">
        <v>36</v>
      </c>
    </row>
    <row r="47" spans="1:15" ht="15.75" customHeight="1">
      <c r="A47" s="40">
        <v>80</v>
      </c>
      <c r="B47" s="41" t="s">
        <v>93</v>
      </c>
      <c r="C47" s="42" t="s">
        <v>31</v>
      </c>
      <c r="D47" s="43" t="s">
        <v>94</v>
      </c>
      <c r="E47" s="43" t="s">
        <v>33</v>
      </c>
      <c r="F47" s="43" t="s">
        <v>47</v>
      </c>
      <c r="G47" s="45" t="s">
        <v>748</v>
      </c>
      <c r="H47" s="44">
        <v>2.71</v>
      </c>
      <c r="I47" s="137">
        <f t="shared" si="0"/>
        <v>243.9</v>
      </c>
      <c r="J47" s="45">
        <v>20</v>
      </c>
      <c r="K47" s="145"/>
      <c r="L47" s="46" t="str">
        <f t="shared" si="2"/>
        <v>-</v>
      </c>
      <c r="M47" s="47">
        <f t="shared" si="1"/>
        <v>0</v>
      </c>
      <c r="N47" s="48" t="s">
        <v>35</v>
      </c>
      <c r="O47" s="39" t="s">
        <v>36</v>
      </c>
    </row>
    <row r="48" spans="1:15" ht="15.75" customHeight="1">
      <c r="A48" s="40">
        <v>60</v>
      </c>
      <c r="B48" s="41" t="s">
        <v>95</v>
      </c>
      <c r="C48" s="110" t="s">
        <v>31</v>
      </c>
      <c r="D48" s="43" t="s">
        <v>96</v>
      </c>
      <c r="E48" s="43" t="s">
        <v>33</v>
      </c>
      <c r="F48" s="43" t="s">
        <v>34</v>
      </c>
      <c r="G48" s="45" t="s">
        <v>748</v>
      </c>
      <c r="H48" s="44">
        <v>2.71</v>
      </c>
      <c r="I48" s="137">
        <f t="shared" si="0"/>
        <v>243.9</v>
      </c>
      <c r="J48" s="45">
        <v>20</v>
      </c>
      <c r="K48" s="145"/>
      <c r="L48" s="108" t="str">
        <f t="shared" si="2"/>
        <v>-</v>
      </c>
      <c r="M48" s="109">
        <f t="shared" si="1"/>
        <v>0</v>
      </c>
      <c r="N48" s="48" t="s">
        <v>39</v>
      </c>
      <c r="O48" s="39" t="s">
        <v>36</v>
      </c>
    </row>
    <row r="49" spans="1:15" ht="15.75" customHeight="1">
      <c r="A49" s="40" t="s">
        <v>752</v>
      </c>
      <c r="B49" s="41" t="s">
        <v>97</v>
      </c>
      <c r="C49" s="42" t="s">
        <v>31</v>
      </c>
      <c r="D49" s="43" t="s">
        <v>98</v>
      </c>
      <c r="E49" s="43" t="s">
        <v>33</v>
      </c>
      <c r="F49" s="43" t="s">
        <v>34</v>
      </c>
      <c r="G49" s="45" t="s">
        <v>748</v>
      </c>
      <c r="H49" s="44">
        <v>2.71</v>
      </c>
      <c r="I49" s="137">
        <f t="shared" si="0"/>
        <v>243.9</v>
      </c>
      <c r="J49" s="45">
        <v>20</v>
      </c>
      <c r="K49" s="145"/>
      <c r="L49" s="46" t="str">
        <f t="shared" si="2"/>
        <v>-</v>
      </c>
      <c r="M49" s="47">
        <f t="shared" si="1"/>
        <v>0</v>
      </c>
      <c r="N49" s="48" t="s">
        <v>35</v>
      </c>
      <c r="O49" s="39" t="s">
        <v>36</v>
      </c>
    </row>
    <row r="50" spans="1:15" ht="15.75" customHeight="1">
      <c r="A50" s="40" t="s">
        <v>752</v>
      </c>
      <c r="B50" s="41" t="s">
        <v>99</v>
      </c>
      <c r="C50" s="42" t="s">
        <v>31</v>
      </c>
      <c r="D50" s="43" t="s">
        <v>100</v>
      </c>
      <c r="E50" s="43" t="s">
        <v>33</v>
      </c>
      <c r="F50" s="43" t="s">
        <v>34</v>
      </c>
      <c r="G50" s="45" t="s">
        <v>748</v>
      </c>
      <c r="H50" s="44">
        <v>2.71</v>
      </c>
      <c r="I50" s="137">
        <f t="shared" si="0"/>
        <v>243.9</v>
      </c>
      <c r="J50" s="45">
        <v>20</v>
      </c>
      <c r="K50" s="145"/>
      <c r="L50" s="46" t="str">
        <f t="shared" si="2"/>
        <v>-</v>
      </c>
      <c r="M50" s="47">
        <f t="shared" si="1"/>
        <v>0</v>
      </c>
      <c r="N50" s="48" t="s">
        <v>35</v>
      </c>
      <c r="O50" s="39" t="s">
        <v>36</v>
      </c>
    </row>
    <row r="51" spans="1:15" ht="15.75" hidden="1" customHeight="1">
      <c r="A51" s="40">
        <v>0</v>
      </c>
      <c r="B51" s="112" t="s">
        <v>101</v>
      </c>
      <c r="C51" s="113" t="s">
        <v>31</v>
      </c>
      <c r="D51" s="114" t="s">
        <v>102</v>
      </c>
      <c r="E51" s="114" t="s">
        <v>33</v>
      </c>
      <c r="F51" s="114" t="s">
        <v>34</v>
      </c>
      <c r="G51" s="114" t="s">
        <v>748</v>
      </c>
      <c r="H51" s="115">
        <v>2.71</v>
      </c>
      <c r="I51" s="137">
        <f t="shared" si="0"/>
        <v>243.9</v>
      </c>
      <c r="J51" s="116">
        <v>20</v>
      </c>
      <c r="K51" s="145"/>
      <c r="L51" s="117" t="str">
        <f t="shared" si="2"/>
        <v>-</v>
      </c>
      <c r="M51" s="118">
        <f t="shared" si="1"/>
        <v>0</v>
      </c>
      <c r="N51" s="119" t="s">
        <v>103</v>
      </c>
      <c r="O51" s="39" t="s">
        <v>36</v>
      </c>
    </row>
    <row r="52" spans="1:15" ht="15.75" hidden="1" customHeight="1">
      <c r="A52" s="40">
        <v>0</v>
      </c>
      <c r="B52" s="112" t="s">
        <v>104</v>
      </c>
      <c r="C52" s="113" t="s">
        <v>31</v>
      </c>
      <c r="D52" s="114" t="s">
        <v>105</v>
      </c>
      <c r="E52" s="114" t="s">
        <v>33</v>
      </c>
      <c r="F52" s="114" t="s">
        <v>34</v>
      </c>
      <c r="G52" s="114" t="s">
        <v>748</v>
      </c>
      <c r="H52" s="115">
        <v>2.71</v>
      </c>
      <c r="I52" s="137">
        <f t="shared" si="0"/>
        <v>243.9</v>
      </c>
      <c r="J52" s="116">
        <v>20</v>
      </c>
      <c r="K52" s="145"/>
      <c r="L52" s="117" t="str">
        <f t="shared" si="2"/>
        <v>-</v>
      </c>
      <c r="M52" s="118">
        <f t="shared" si="1"/>
        <v>0</v>
      </c>
      <c r="N52" s="119" t="s">
        <v>35</v>
      </c>
      <c r="O52" s="39" t="s">
        <v>36</v>
      </c>
    </row>
    <row r="53" spans="1:15" ht="15.75" customHeight="1">
      <c r="A53" s="40">
        <v>20</v>
      </c>
      <c r="B53" s="41" t="s">
        <v>106</v>
      </c>
      <c r="C53" s="110" t="s">
        <v>31</v>
      </c>
      <c r="D53" s="43" t="s">
        <v>107</v>
      </c>
      <c r="E53" s="43" t="s">
        <v>33</v>
      </c>
      <c r="F53" s="43" t="s">
        <v>34</v>
      </c>
      <c r="G53" s="45" t="s">
        <v>748</v>
      </c>
      <c r="H53" s="44">
        <v>2.71</v>
      </c>
      <c r="I53" s="137">
        <f t="shared" si="0"/>
        <v>243.9</v>
      </c>
      <c r="J53" s="45">
        <v>20</v>
      </c>
      <c r="K53" s="145"/>
      <c r="L53" s="108" t="str">
        <f t="shared" si="2"/>
        <v>-</v>
      </c>
      <c r="M53" s="109">
        <f t="shared" si="1"/>
        <v>0</v>
      </c>
      <c r="N53" s="48" t="s">
        <v>81</v>
      </c>
      <c r="O53" s="39" t="s">
        <v>36</v>
      </c>
    </row>
    <row r="54" spans="1:15" ht="15.75" hidden="1" customHeight="1">
      <c r="A54" s="40">
        <v>0</v>
      </c>
      <c r="B54" s="112" t="s">
        <v>108</v>
      </c>
      <c r="C54" s="113" t="s">
        <v>31</v>
      </c>
      <c r="D54" s="114" t="s">
        <v>109</v>
      </c>
      <c r="E54" s="114" t="s">
        <v>33</v>
      </c>
      <c r="F54" s="114" t="s">
        <v>34</v>
      </c>
      <c r="G54" s="114" t="s">
        <v>748</v>
      </c>
      <c r="H54" s="115">
        <v>2.71</v>
      </c>
      <c r="I54" s="137">
        <f t="shared" si="0"/>
        <v>243.9</v>
      </c>
      <c r="J54" s="116">
        <v>20</v>
      </c>
      <c r="K54" s="145"/>
      <c r="L54" s="117" t="str">
        <f t="shared" si="2"/>
        <v>-</v>
      </c>
      <c r="M54" s="118">
        <f t="shared" si="1"/>
        <v>0</v>
      </c>
      <c r="N54" s="119" t="s">
        <v>110</v>
      </c>
      <c r="O54" s="39" t="s">
        <v>36</v>
      </c>
    </row>
    <row r="55" spans="1:15" ht="15.75" customHeight="1">
      <c r="A55" s="40">
        <v>80</v>
      </c>
      <c r="B55" s="41" t="s">
        <v>111</v>
      </c>
      <c r="C55" s="42" t="s">
        <v>31</v>
      </c>
      <c r="D55" s="43" t="s">
        <v>112</v>
      </c>
      <c r="E55" s="43" t="s">
        <v>33</v>
      </c>
      <c r="F55" s="43" t="s">
        <v>34</v>
      </c>
      <c r="G55" s="45" t="s">
        <v>748</v>
      </c>
      <c r="H55" s="44">
        <v>2.71</v>
      </c>
      <c r="I55" s="137">
        <f t="shared" si="0"/>
        <v>243.9</v>
      </c>
      <c r="J55" s="45">
        <v>20</v>
      </c>
      <c r="K55" s="145"/>
      <c r="L55" s="46" t="str">
        <f t="shared" si="2"/>
        <v>-</v>
      </c>
      <c r="M55" s="47">
        <f t="shared" si="1"/>
        <v>0</v>
      </c>
      <c r="N55" s="48" t="s">
        <v>39</v>
      </c>
      <c r="O55" s="39" t="s">
        <v>36</v>
      </c>
    </row>
    <row r="56" spans="1:15" ht="15.75" hidden="1" customHeight="1">
      <c r="A56" s="40">
        <v>0</v>
      </c>
      <c r="B56" s="112" t="s">
        <v>113</v>
      </c>
      <c r="C56" s="113" t="s">
        <v>31</v>
      </c>
      <c r="D56" s="114" t="s">
        <v>114</v>
      </c>
      <c r="E56" s="114" t="s">
        <v>33</v>
      </c>
      <c r="F56" s="114" t="s">
        <v>34</v>
      </c>
      <c r="G56" s="114" t="s">
        <v>748</v>
      </c>
      <c r="H56" s="115">
        <v>2.71</v>
      </c>
      <c r="I56" s="137">
        <f t="shared" si="0"/>
        <v>243.9</v>
      </c>
      <c r="J56" s="116">
        <v>20</v>
      </c>
      <c r="K56" s="145"/>
      <c r="L56" s="117" t="str">
        <f t="shared" si="2"/>
        <v>-</v>
      </c>
      <c r="M56" s="118">
        <f t="shared" si="1"/>
        <v>0</v>
      </c>
      <c r="N56" s="119" t="s">
        <v>35</v>
      </c>
      <c r="O56" s="39" t="s">
        <v>36</v>
      </c>
    </row>
    <row r="57" spans="1:15" ht="15.75" hidden="1" customHeight="1">
      <c r="A57" s="40">
        <v>0</v>
      </c>
      <c r="B57" s="112" t="s">
        <v>115</v>
      </c>
      <c r="C57" s="113" t="s">
        <v>31</v>
      </c>
      <c r="D57" s="114" t="s">
        <v>116</v>
      </c>
      <c r="E57" s="114" t="s">
        <v>33</v>
      </c>
      <c r="F57" s="114" t="s">
        <v>42</v>
      </c>
      <c r="G57" s="114" t="s">
        <v>748</v>
      </c>
      <c r="H57" s="115">
        <v>2.71</v>
      </c>
      <c r="I57" s="137">
        <f t="shared" si="0"/>
        <v>243.9</v>
      </c>
      <c r="J57" s="116">
        <v>20</v>
      </c>
      <c r="K57" s="145"/>
      <c r="L57" s="117" t="str">
        <f t="shared" si="2"/>
        <v>-</v>
      </c>
      <c r="M57" s="118">
        <f t="shared" si="1"/>
        <v>0</v>
      </c>
      <c r="N57" s="119" t="s">
        <v>39</v>
      </c>
      <c r="O57" s="39" t="s">
        <v>36</v>
      </c>
    </row>
    <row r="58" spans="1:15" ht="15.75" hidden="1" customHeight="1">
      <c r="A58" s="40">
        <v>0</v>
      </c>
      <c r="B58" s="112" t="s">
        <v>117</v>
      </c>
      <c r="C58" s="113" t="s">
        <v>31</v>
      </c>
      <c r="D58" s="114" t="s">
        <v>118</v>
      </c>
      <c r="E58" s="114" t="s">
        <v>33</v>
      </c>
      <c r="F58" s="114" t="s">
        <v>88</v>
      </c>
      <c r="G58" s="114" t="s">
        <v>748</v>
      </c>
      <c r="H58" s="115">
        <v>2.71</v>
      </c>
      <c r="I58" s="137">
        <f t="shared" si="0"/>
        <v>243.9</v>
      </c>
      <c r="J58" s="116">
        <v>20</v>
      </c>
      <c r="K58" s="145"/>
      <c r="L58" s="117" t="str">
        <f t="shared" si="2"/>
        <v>-</v>
      </c>
      <c r="M58" s="118">
        <f t="shared" si="1"/>
        <v>0</v>
      </c>
      <c r="N58" s="119" t="s">
        <v>35</v>
      </c>
      <c r="O58" s="39" t="s">
        <v>36</v>
      </c>
    </row>
    <row r="59" spans="1:15" ht="15.75" customHeight="1">
      <c r="A59" s="40">
        <v>80</v>
      </c>
      <c r="B59" s="41" t="s">
        <v>119</v>
      </c>
      <c r="C59" s="42" t="s">
        <v>31</v>
      </c>
      <c r="D59" s="43" t="s">
        <v>120</v>
      </c>
      <c r="E59" s="43" t="s">
        <v>33</v>
      </c>
      <c r="F59" s="43" t="s">
        <v>47</v>
      </c>
      <c r="G59" s="45" t="s">
        <v>748</v>
      </c>
      <c r="H59" s="44">
        <v>2.71</v>
      </c>
      <c r="I59" s="137">
        <f t="shared" si="0"/>
        <v>243.9</v>
      </c>
      <c r="J59" s="45">
        <v>20</v>
      </c>
      <c r="K59" s="145"/>
      <c r="L59" s="46" t="str">
        <f t="shared" si="2"/>
        <v>-</v>
      </c>
      <c r="M59" s="47">
        <f t="shared" si="1"/>
        <v>0</v>
      </c>
      <c r="N59" s="48" t="s">
        <v>35</v>
      </c>
      <c r="O59" s="39" t="s">
        <v>36</v>
      </c>
    </row>
    <row r="60" spans="1:15" ht="15.75" customHeight="1">
      <c r="A60" s="40" t="s">
        <v>752</v>
      </c>
      <c r="B60" s="41" t="s">
        <v>121</v>
      </c>
      <c r="C60" s="42" t="s">
        <v>31</v>
      </c>
      <c r="D60" s="43" t="s">
        <v>122</v>
      </c>
      <c r="E60" s="43" t="s">
        <v>33</v>
      </c>
      <c r="F60" s="43" t="s">
        <v>47</v>
      </c>
      <c r="G60" s="45" t="s">
        <v>748</v>
      </c>
      <c r="H60" s="44">
        <v>2.71</v>
      </c>
      <c r="I60" s="137">
        <f t="shared" si="0"/>
        <v>243.9</v>
      </c>
      <c r="J60" s="45">
        <v>20</v>
      </c>
      <c r="K60" s="145"/>
      <c r="L60" s="46" t="str">
        <f t="shared" si="2"/>
        <v>-</v>
      </c>
      <c r="M60" s="47">
        <f t="shared" si="1"/>
        <v>0</v>
      </c>
      <c r="N60" s="48" t="s">
        <v>35</v>
      </c>
      <c r="O60" s="39" t="s">
        <v>36</v>
      </c>
    </row>
    <row r="61" spans="1:15" ht="15.75" customHeight="1">
      <c r="A61" s="40" t="s">
        <v>752</v>
      </c>
      <c r="B61" s="41" t="s">
        <v>123</v>
      </c>
      <c r="C61" s="42" t="s">
        <v>31</v>
      </c>
      <c r="D61" s="43" t="s">
        <v>124</v>
      </c>
      <c r="E61" s="43" t="s">
        <v>33</v>
      </c>
      <c r="F61" s="43" t="s">
        <v>42</v>
      </c>
      <c r="G61" s="45" t="s">
        <v>748</v>
      </c>
      <c r="H61" s="44">
        <v>2.71</v>
      </c>
      <c r="I61" s="137">
        <f t="shared" si="0"/>
        <v>243.9</v>
      </c>
      <c r="J61" s="45">
        <v>20</v>
      </c>
      <c r="K61" s="145"/>
      <c r="L61" s="46" t="str">
        <f t="shared" si="2"/>
        <v>-</v>
      </c>
      <c r="M61" s="47">
        <f t="shared" si="1"/>
        <v>0</v>
      </c>
      <c r="N61" s="48" t="s">
        <v>35</v>
      </c>
      <c r="O61" s="39" t="s">
        <v>36</v>
      </c>
    </row>
    <row r="62" spans="1:15" ht="15.75" customHeight="1">
      <c r="A62" s="40">
        <v>60</v>
      </c>
      <c r="B62" s="41" t="s">
        <v>125</v>
      </c>
      <c r="C62" s="42" t="s">
        <v>31</v>
      </c>
      <c r="D62" s="43" t="s">
        <v>126</v>
      </c>
      <c r="E62" s="43" t="s">
        <v>33</v>
      </c>
      <c r="F62" s="43" t="s">
        <v>42</v>
      </c>
      <c r="G62" s="45" t="s">
        <v>748</v>
      </c>
      <c r="H62" s="44">
        <v>2.71</v>
      </c>
      <c r="I62" s="137">
        <f t="shared" si="0"/>
        <v>243.9</v>
      </c>
      <c r="J62" s="45">
        <v>20</v>
      </c>
      <c r="K62" s="145"/>
      <c r="L62" s="46" t="str">
        <f t="shared" si="2"/>
        <v>-</v>
      </c>
      <c r="M62" s="47">
        <f t="shared" si="1"/>
        <v>0</v>
      </c>
      <c r="N62" s="48" t="s">
        <v>39</v>
      </c>
      <c r="O62" s="39" t="s">
        <v>36</v>
      </c>
    </row>
    <row r="63" spans="1:15" ht="15.75" hidden="1" customHeight="1">
      <c r="A63" s="40">
        <v>0</v>
      </c>
      <c r="B63" s="112" t="s">
        <v>127</v>
      </c>
      <c r="C63" s="113" t="s">
        <v>31</v>
      </c>
      <c r="D63" s="114" t="s">
        <v>128</v>
      </c>
      <c r="E63" s="114" t="s">
        <v>33</v>
      </c>
      <c r="F63" s="114" t="s">
        <v>34</v>
      </c>
      <c r="G63" s="114" t="s">
        <v>748</v>
      </c>
      <c r="H63" s="115">
        <v>2.71</v>
      </c>
      <c r="I63" s="137">
        <f t="shared" si="0"/>
        <v>243.9</v>
      </c>
      <c r="J63" s="116">
        <v>20</v>
      </c>
      <c r="K63" s="145"/>
      <c r="L63" s="117" t="str">
        <f t="shared" si="2"/>
        <v>-</v>
      </c>
      <c r="M63" s="118">
        <f t="shared" si="1"/>
        <v>0</v>
      </c>
      <c r="N63" s="119" t="s">
        <v>35</v>
      </c>
      <c r="O63" s="39" t="s">
        <v>36</v>
      </c>
    </row>
    <row r="64" spans="1:15" ht="15.75" customHeight="1">
      <c r="A64" s="40">
        <v>80</v>
      </c>
      <c r="B64" s="41" t="s">
        <v>129</v>
      </c>
      <c r="C64" s="42" t="s">
        <v>31</v>
      </c>
      <c r="D64" s="43" t="s">
        <v>38</v>
      </c>
      <c r="E64" s="43" t="s">
        <v>130</v>
      </c>
      <c r="F64" s="43" t="s">
        <v>34</v>
      </c>
      <c r="G64" s="45" t="s">
        <v>748</v>
      </c>
      <c r="H64" s="44">
        <v>3</v>
      </c>
      <c r="I64" s="137">
        <f t="shared" si="0"/>
        <v>270</v>
      </c>
      <c r="J64" s="45">
        <v>10</v>
      </c>
      <c r="K64" s="145"/>
      <c r="L64" s="46" t="str">
        <f t="shared" si="2"/>
        <v>-</v>
      </c>
      <c r="M64" s="47">
        <f t="shared" si="1"/>
        <v>0</v>
      </c>
      <c r="N64" s="48" t="s">
        <v>39</v>
      </c>
      <c r="O64" s="39" t="s">
        <v>36</v>
      </c>
    </row>
    <row r="65" spans="1:15" ht="15.75" customHeight="1">
      <c r="A65" s="40">
        <v>20</v>
      </c>
      <c r="B65" s="41" t="s">
        <v>131</v>
      </c>
      <c r="C65" s="42" t="s">
        <v>31</v>
      </c>
      <c r="D65" s="43" t="s">
        <v>41</v>
      </c>
      <c r="E65" s="43" t="s">
        <v>130</v>
      </c>
      <c r="F65" s="43" t="s">
        <v>42</v>
      </c>
      <c r="G65" s="45" t="s">
        <v>748</v>
      </c>
      <c r="H65" s="44">
        <v>3</v>
      </c>
      <c r="I65" s="137">
        <f t="shared" si="0"/>
        <v>270</v>
      </c>
      <c r="J65" s="45">
        <v>10</v>
      </c>
      <c r="K65" s="145"/>
      <c r="L65" s="46" t="str">
        <f t="shared" si="2"/>
        <v>-</v>
      </c>
      <c r="M65" s="47">
        <f t="shared" si="1"/>
        <v>0</v>
      </c>
      <c r="N65" s="48" t="s">
        <v>39</v>
      </c>
      <c r="O65" s="39" t="s">
        <v>36</v>
      </c>
    </row>
    <row r="66" spans="1:15" ht="15.75" hidden="1" customHeight="1">
      <c r="A66" s="40">
        <v>0</v>
      </c>
      <c r="B66" s="112" t="s">
        <v>132</v>
      </c>
      <c r="C66" s="113" t="s">
        <v>31</v>
      </c>
      <c r="D66" s="114" t="s">
        <v>44</v>
      </c>
      <c r="E66" s="114" t="s">
        <v>130</v>
      </c>
      <c r="F66" s="114" t="s">
        <v>42</v>
      </c>
      <c r="G66" s="114" t="s">
        <v>748</v>
      </c>
      <c r="H66" s="115">
        <v>3</v>
      </c>
      <c r="I66" s="137">
        <f t="shared" si="0"/>
        <v>270</v>
      </c>
      <c r="J66" s="116">
        <v>10</v>
      </c>
      <c r="K66" s="145"/>
      <c r="L66" s="117" t="str">
        <f t="shared" si="2"/>
        <v>-</v>
      </c>
      <c r="M66" s="118">
        <f t="shared" si="1"/>
        <v>0</v>
      </c>
      <c r="N66" s="119" t="s">
        <v>39</v>
      </c>
      <c r="O66" s="39" t="s">
        <v>36</v>
      </c>
    </row>
    <row r="67" spans="1:15" ht="15.75" customHeight="1">
      <c r="A67" s="40">
        <v>50</v>
      </c>
      <c r="B67" s="41" t="s">
        <v>133</v>
      </c>
      <c r="C67" s="42" t="s">
        <v>31</v>
      </c>
      <c r="D67" s="43" t="s">
        <v>55</v>
      </c>
      <c r="E67" s="43" t="s">
        <v>130</v>
      </c>
      <c r="F67" s="43" t="s">
        <v>42</v>
      </c>
      <c r="G67" s="45" t="s">
        <v>748</v>
      </c>
      <c r="H67" s="44">
        <v>3</v>
      </c>
      <c r="I67" s="137">
        <f t="shared" si="0"/>
        <v>270</v>
      </c>
      <c r="J67" s="45">
        <v>10</v>
      </c>
      <c r="K67" s="145"/>
      <c r="L67" s="46" t="str">
        <f t="shared" si="2"/>
        <v>-</v>
      </c>
      <c r="M67" s="47">
        <f t="shared" si="1"/>
        <v>0</v>
      </c>
      <c r="N67" s="48" t="s">
        <v>35</v>
      </c>
      <c r="O67" s="39" t="s">
        <v>36</v>
      </c>
    </row>
    <row r="68" spans="1:15" ht="15.75" hidden="1" customHeight="1">
      <c r="A68" s="40">
        <v>0</v>
      </c>
      <c r="B68" s="112" t="s">
        <v>134</v>
      </c>
      <c r="C68" s="113" t="s">
        <v>31</v>
      </c>
      <c r="D68" s="114" t="s">
        <v>59</v>
      </c>
      <c r="E68" s="114" t="s">
        <v>130</v>
      </c>
      <c r="F68" s="114" t="s">
        <v>42</v>
      </c>
      <c r="G68" s="114" t="s">
        <v>748</v>
      </c>
      <c r="H68" s="115">
        <v>3</v>
      </c>
      <c r="I68" s="137">
        <f t="shared" si="0"/>
        <v>270</v>
      </c>
      <c r="J68" s="116">
        <v>10</v>
      </c>
      <c r="K68" s="145"/>
      <c r="L68" s="117" t="str">
        <f t="shared" si="2"/>
        <v>-</v>
      </c>
      <c r="M68" s="118">
        <f t="shared" si="1"/>
        <v>0</v>
      </c>
      <c r="N68" s="119" t="s">
        <v>39</v>
      </c>
      <c r="O68" s="39" t="s">
        <v>36</v>
      </c>
    </row>
    <row r="69" spans="1:15" ht="15.75" customHeight="1">
      <c r="A69" s="40">
        <v>20</v>
      </c>
      <c r="B69" s="41" t="s">
        <v>135</v>
      </c>
      <c r="C69" s="42" t="s">
        <v>31</v>
      </c>
      <c r="D69" s="43" t="s">
        <v>136</v>
      </c>
      <c r="E69" s="43" t="s">
        <v>130</v>
      </c>
      <c r="F69" s="43" t="s">
        <v>88</v>
      </c>
      <c r="G69" s="45" t="s">
        <v>748</v>
      </c>
      <c r="H69" s="44">
        <v>3</v>
      </c>
      <c r="I69" s="137">
        <f t="shared" si="0"/>
        <v>270</v>
      </c>
      <c r="J69" s="45">
        <v>10</v>
      </c>
      <c r="K69" s="145"/>
      <c r="L69" s="46" t="str">
        <f>IF(K69="","-",K69/250)</f>
        <v>-</v>
      </c>
      <c r="M69" s="47">
        <f t="shared" si="1"/>
        <v>0</v>
      </c>
      <c r="N69" s="48" t="s">
        <v>35</v>
      </c>
      <c r="O69" s="39" t="s">
        <v>36</v>
      </c>
    </row>
    <row r="70" spans="1:15" ht="15.75" customHeight="1">
      <c r="A70" s="40">
        <v>40</v>
      </c>
      <c r="B70" s="41" t="s">
        <v>137</v>
      </c>
      <c r="C70" s="42" t="s">
        <v>31</v>
      </c>
      <c r="D70" s="43" t="s">
        <v>61</v>
      </c>
      <c r="E70" s="43" t="s">
        <v>130</v>
      </c>
      <c r="F70" s="43" t="s">
        <v>42</v>
      </c>
      <c r="G70" s="45" t="s">
        <v>748</v>
      </c>
      <c r="H70" s="44">
        <v>3</v>
      </c>
      <c r="I70" s="137">
        <f t="shared" si="0"/>
        <v>270</v>
      </c>
      <c r="J70" s="45">
        <v>10</v>
      </c>
      <c r="K70" s="145"/>
      <c r="L70" s="46" t="str">
        <f t="shared" si="2"/>
        <v>-</v>
      </c>
      <c r="M70" s="47">
        <f t="shared" si="1"/>
        <v>0</v>
      </c>
      <c r="N70" s="48" t="s">
        <v>39</v>
      </c>
      <c r="O70" s="39" t="s">
        <v>36</v>
      </c>
    </row>
    <row r="71" spans="1:15" ht="15.75" hidden="1" customHeight="1">
      <c r="A71" s="40">
        <v>0</v>
      </c>
      <c r="B71" s="112" t="s">
        <v>138</v>
      </c>
      <c r="C71" s="113" t="s">
        <v>31</v>
      </c>
      <c r="D71" s="114" t="s">
        <v>63</v>
      </c>
      <c r="E71" s="114" t="s">
        <v>130</v>
      </c>
      <c r="F71" s="114" t="s">
        <v>34</v>
      </c>
      <c r="G71" s="114" t="s">
        <v>748</v>
      </c>
      <c r="H71" s="115">
        <v>3</v>
      </c>
      <c r="I71" s="137">
        <f t="shared" si="0"/>
        <v>270</v>
      </c>
      <c r="J71" s="116">
        <v>10</v>
      </c>
      <c r="K71" s="145"/>
      <c r="L71" s="117" t="str">
        <f t="shared" si="2"/>
        <v>-</v>
      </c>
      <c r="M71" s="118">
        <f t="shared" si="1"/>
        <v>0</v>
      </c>
      <c r="N71" s="119" t="s">
        <v>39</v>
      </c>
      <c r="O71" s="39" t="s">
        <v>36</v>
      </c>
    </row>
    <row r="72" spans="1:15" ht="15.75" hidden="1" customHeight="1">
      <c r="A72" s="40">
        <v>0</v>
      </c>
      <c r="B72" s="112" t="s">
        <v>139</v>
      </c>
      <c r="C72" s="113" t="s">
        <v>31</v>
      </c>
      <c r="D72" s="114" t="s">
        <v>68</v>
      </c>
      <c r="E72" s="114" t="s">
        <v>130</v>
      </c>
      <c r="F72" s="114" t="s">
        <v>34</v>
      </c>
      <c r="G72" s="114" t="s">
        <v>748</v>
      </c>
      <c r="H72" s="115">
        <v>3</v>
      </c>
      <c r="I72" s="137">
        <f t="shared" si="0"/>
        <v>270</v>
      </c>
      <c r="J72" s="116">
        <v>10</v>
      </c>
      <c r="K72" s="145"/>
      <c r="L72" s="117" t="str">
        <f t="shared" si="2"/>
        <v>-</v>
      </c>
      <c r="M72" s="118">
        <f t="shared" si="1"/>
        <v>0</v>
      </c>
      <c r="N72" s="119" t="s">
        <v>69</v>
      </c>
      <c r="O72" s="39" t="s">
        <v>36</v>
      </c>
    </row>
    <row r="73" spans="1:15" ht="15.75" hidden="1" customHeight="1">
      <c r="A73" s="40">
        <v>0</v>
      </c>
      <c r="B73" s="112" t="s">
        <v>140</v>
      </c>
      <c r="C73" s="113" t="s">
        <v>31</v>
      </c>
      <c r="D73" s="114" t="s">
        <v>75</v>
      </c>
      <c r="E73" s="114" t="s">
        <v>130</v>
      </c>
      <c r="F73" s="114" t="s">
        <v>42</v>
      </c>
      <c r="G73" s="114" t="s">
        <v>748</v>
      </c>
      <c r="H73" s="115">
        <v>3</v>
      </c>
      <c r="I73" s="137">
        <f t="shared" si="0"/>
        <v>270</v>
      </c>
      <c r="J73" s="116">
        <v>10</v>
      </c>
      <c r="K73" s="145"/>
      <c r="L73" s="117" t="str">
        <f t="shared" si="2"/>
        <v>-</v>
      </c>
      <c r="M73" s="118">
        <f t="shared" si="1"/>
        <v>0</v>
      </c>
      <c r="N73" s="119" t="s">
        <v>35</v>
      </c>
      <c r="O73" s="39" t="s">
        <v>36</v>
      </c>
    </row>
    <row r="74" spans="1:15" ht="15.75" hidden="1" customHeight="1">
      <c r="A74" s="40">
        <v>0</v>
      </c>
      <c r="B74" s="112" t="s">
        <v>141</v>
      </c>
      <c r="C74" s="113" t="s">
        <v>31</v>
      </c>
      <c r="D74" s="114" t="s">
        <v>90</v>
      </c>
      <c r="E74" s="114" t="s">
        <v>130</v>
      </c>
      <c r="F74" s="114" t="s">
        <v>47</v>
      </c>
      <c r="G74" s="114" t="s">
        <v>748</v>
      </c>
      <c r="H74" s="115">
        <v>3</v>
      </c>
      <c r="I74" s="137">
        <f t="shared" si="0"/>
        <v>270</v>
      </c>
      <c r="J74" s="116">
        <v>10</v>
      </c>
      <c r="K74" s="145"/>
      <c r="L74" s="117" t="str">
        <f t="shared" si="2"/>
        <v>-</v>
      </c>
      <c r="M74" s="118">
        <f t="shared" si="1"/>
        <v>0</v>
      </c>
      <c r="N74" s="119" t="s">
        <v>81</v>
      </c>
      <c r="O74" s="39" t="s">
        <v>36</v>
      </c>
    </row>
    <row r="75" spans="1:15" ht="15.75" customHeight="1">
      <c r="A75" s="40">
        <v>100</v>
      </c>
      <c r="B75" s="41" t="s">
        <v>142</v>
      </c>
      <c r="C75" s="42" t="s">
        <v>31</v>
      </c>
      <c r="D75" s="43" t="s">
        <v>92</v>
      </c>
      <c r="E75" s="43" t="s">
        <v>130</v>
      </c>
      <c r="F75" s="43" t="s">
        <v>42</v>
      </c>
      <c r="G75" s="45" t="s">
        <v>748</v>
      </c>
      <c r="H75" s="44">
        <v>3</v>
      </c>
      <c r="I75" s="137">
        <f t="shared" si="0"/>
        <v>270</v>
      </c>
      <c r="J75" s="45">
        <v>10</v>
      </c>
      <c r="K75" s="145"/>
      <c r="L75" s="46" t="str">
        <f t="shared" si="2"/>
        <v>-</v>
      </c>
      <c r="M75" s="47">
        <f t="shared" si="1"/>
        <v>0</v>
      </c>
      <c r="N75" s="48" t="s">
        <v>35</v>
      </c>
      <c r="O75" s="39" t="s">
        <v>36</v>
      </c>
    </row>
    <row r="76" spans="1:15" ht="15.75" customHeight="1">
      <c r="A76" s="40">
        <v>70</v>
      </c>
      <c r="B76" s="41" t="s">
        <v>143</v>
      </c>
      <c r="C76" s="42" t="s">
        <v>31</v>
      </c>
      <c r="D76" s="43" t="s">
        <v>94</v>
      </c>
      <c r="E76" s="43" t="s">
        <v>130</v>
      </c>
      <c r="F76" s="43" t="s">
        <v>47</v>
      </c>
      <c r="G76" s="45" t="s">
        <v>748</v>
      </c>
      <c r="H76" s="44">
        <v>3</v>
      </c>
      <c r="I76" s="137">
        <f t="shared" si="0"/>
        <v>270</v>
      </c>
      <c r="J76" s="45">
        <v>10</v>
      </c>
      <c r="K76" s="145"/>
      <c r="L76" s="46" t="str">
        <f t="shared" si="2"/>
        <v>-</v>
      </c>
      <c r="M76" s="47">
        <f>H76*K76</f>
        <v>0</v>
      </c>
      <c r="N76" s="48" t="s">
        <v>35</v>
      </c>
      <c r="O76" s="39" t="s">
        <v>36</v>
      </c>
    </row>
    <row r="77" spans="1:15" ht="15.75" customHeight="1">
      <c r="A77" s="40">
        <v>20</v>
      </c>
      <c r="B77" s="41" t="s">
        <v>144</v>
      </c>
      <c r="C77" s="42" t="s">
        <v>31</v>
      </c>
      <c r="D77" s="43" t="s">
        <v>96</v>
      </c>
      <c r="E77" s="43" t="s">
        <v>130</v>
      </c>
      <c r="F77" s="43" t="s">
        <v>34</v>
      </c>
      <c r="G77" s="45" t="s">
        <v>748</v>
      </c>
      <c r="H77" s="44">
        <v>3</v>
      </c>
      <c r="I77" s="137">
        <f t="shared" si="0"/>
        <v>270</v>
      </c>
      <c r="J77" s="45">
        <v>10</v>
      </c>
      <c r="K77" s="145"/>
      <c r="L77" s="46" t="str">
        <f t="shared" si="2"/>
        <v>-</v>
      </c>
      <c r="M77" s="47">
        <f t="shared" si="1"/>
        <v>0</v>
      </c>
      <c r="N77" s="48" t="s">
        <v>39</v>
      </c>
      <c r="O77" s="39" t="s">
        <v>36</v>
      </c>
    </row>
    <row r="78" spans="1:15" ht="15.75" hidden="1" customHeight="1">
      <c r="A78" s="40">
        <v>0</v>
      </c>
      <c r="B78" s="112" t="s">
        <v>145</v>
      </c>
      <c r="C78" s="113" t="s">
        <v>31</v>
      </c>
      <c r="D78" s="114" t="s">
        <v>98</v>
      </c>
      <c r="E78" s="114" t="s">
        <v>130</v>
      </c>
      <c r="F78" s="114" t="s">
        <v>34</v>
      </c>
      <c r="G78" s="114" t="s">
        <v>748</v>
      </c>
      <c r="H78" s="115">
        <v>3</v>
      </c>
      <c r="I78" s="137">
        <f t="shared" si="0"/>
        <v>270</v>
      </c>
      <c r="J78" s="116">
        <v>10</v>
      </c>
      <c r="K78" s="145"/>
      <c r="L78" s="117" t="str">
        <f t="shared" si="2"/>
        <v>-</v>
      </c>
      <c r="M78" s="118">
        <f t="shared" si="1"/>
        <v>0</v>
      </c>
      <c r="N78" s="119" t="s">
        <v>35</v>
      </c>
      <c r="O78" s="39" t="s">
        <v>36</v>
      </c>
    </row>
    <row r="79" spans="1:15" ht="15.75" customHeight="1">
      <c r="A79" s="40" t="s">
        <v>752</v>
      </c>
      <c r="B79" s="41" t="s">
        <v>146</v>
      </c>
      <c r="C79" s="42" t="s">
        <v>31</v>
      </c>
      <c r="D79" s="43" t="s">
        <v>100</v>
      </c>
      <c r="E79" s="43" t="s">
        <v>130</v>
      </c>
      <c r="F79" s="43" t="s">
        <v>34</v>
      </c>
      <c r="G79" s="45" t="s">
        <v>748</v>
      </c>
      <c r="H79" s="44">
        <v>3</v>
      </c>
      <c r="I79" s="137">
        <f t="shared" si="0"/>
        <v>270</v>
      </c>
      <c r="J79" s="45">
        <v>10</v>
      </c>
      <c r="K79" s="145"/>
      <c r="L79" s="46" t="str">
        <f t="shared" si="2"/>
        <v>-</v>
      </c>
      <c r="M79" s="47">
        <f t="shared" si="1"/>
        <v>0</v>
      </c>
      <c r="N79" s="48" t="s">
        <v>35</v>
      </c>
      <c r="O79" s="39" t="s">
        <v>36</v>
      </c>
    </row>
    <row r="80" spans="1:15" ht="15.75" hidden="1" customHeight="1">
      <c r="A80" s="40">
        <v>0</v>
      </c>
      <c r="B80" s="112" t="s">
        <v>147</v>
      </c>
      <c r="C80" s="113" t="s">
        <v>31</v>
      </c>
      <c r="D80" s="114" t="s">
        <v>102</v>
      </c>
      <c r="E80" s="114" t="s">
        <v>130</v>
      </c>
      <c r="F80" s="114" t="s">
        <v>34</v>
      </c>
      <c r="G80" s="114" t="s">
        <v>748</v>
      </c>
      <c r="H80" s="115">
        <v>3</v>
      </c>
      <c r="I80" s="137">
        <f t="shared" si="0"/>
        <v>270</v>
      </c>
      <c r="J80" s="116">
        <v>10</v>
      </c>
      <c r="K80" s="145"/>
      <c r="L80" s="117" t="str">
        <f t="shared" si="2"/>
        <v>-</v>
      </c>
      <c r="M80" s="118">
        <f t="shared" si="1"/>
        <v>0</v>
      </c>
      <c r="N80" s="119" t="s">
        <v>103</v>
      </c>
      <c r="O80" s="39" t="s">
        <v>36</v>
      </c>
    </row>
    <row r="81" spans="1:15" ht="15.75" hidden="1" customHeight="1">
      <c r="A81" s="40">
        <v>0</v>
      </c>
      <c r="B81" s="112" t="s">
        <v>148</v>
      </c>
      <c r="C81" s="113" t="s">
        <v>31</v>
      </c>
      <c r="D81" s="114" t="s">
        <v>105</v>
      </c>
      <c r="E81" s="114" t="s">
        <v>130</v>
      </c>
      <c r="F81" s="114" t="s">
        <v>34</v>
      </c>
      <c r="G81" s="114" t="s">
        <v>748</v>
      </c>
      <c r="H81" s="115">
        <v>3</v>
      </c>
      <c r="I81" s="137">
        <f t="shared" si="0"/>
        <v>270</v>
      </c>
      <c r="J81" s="116">
        <v>10</v>
      </c>
      <c r="K81" s="145"/>
      <c r="L81" s="117" t="str">
        <f t="shared" si="2"/>
        <v>-</v>
      </c>
      <c r="M81" s="118">
        <f t="shared" si="1"/>
        <v>0</v>
      </c>
      <c r="N81" s="119" t="s">
        <v>35</v>
      </c>
      <c r="O81" s="39" t="s">
        <v>36</v>
      </c>
    </row>
    <row r="82" spans="1:15" ht="15.75" hidden="1" customHeight="1">
      <c r="A82" s="40">
        <v>0</v>
      </c>
      <c r="B82" s="112" t="s">
        <v>149</v>
      </c>
      <c r="C82" s="113" t="s">
        <v>31</v>
      </c>
      <c r="D82" s="114" t="s">
        <v>109</v>
      </c>
      <c r="E82" s="114" t="s">
        <v>130</v>
      </c>
      <c r="F82" s="114" t="s">
        <v>34</v>
      </c>
      <c r="G82" s="114" t="s">
        <v>748</v>
      </c>
      <c r="H82" s="115">
        <v>3</v>
      </c>
      <c r="I82" s="137">
        <f t="shared" si="0"/>
        <v>270</v>
      </c>
      <c r="J82" s="116">
        <v>10</v>
      </c>
      <c r="K82" s="145"/>
      <c r="L82" s="117" t="str">
        <f t="shared" si="2"/>
        <v>-</v>
      </c>
      <c r="M82" s="118">
        <f t="shared" si="1"/>
        <v>0</v>
      </c>
      <c r="N82" s="119" t="s">
        <v>110</v>
      </c>
      <c r="O82" s="39" t="s">
        <v>36</v>
      </c>
    </row>
    <row r="83" spans="1:15" ht="15.75" hidden="1" customHeight="1">
      <c r="A83" s="40">
        <v>0</v>
      </c>
      <c r="B83" s="112" t="s">
        <v>150</v>
      </c>
      <c r="C83" s="113" t="s">
        <v>31</v>
      </c>
      <c r="D83" s="114" t="s">
        <v>114</v>
      </c>
      <c r="E83" s="114" t="s">
        <v>130</v>
      </c>
      <c r="F83" s="114" t="s">
        <v>34</v>
      </c>
      <c r="G83" s="114" t="s">
        <v>748</v>
      </c>
      <c r="H83" s="115">
        <v>3</v>
      </c>
      <c r="I83" s="137">
        <f t="shared" si="0"/>
        <v>270</v>
      </c>
      <c r="J83" s="116">
        <v>10</v>
      </c>
      <c r="K83" s="145"/>
      <c r="L83" s="117" t="str">
        <f t="shared" si="2"/>
        <v>-</v>
      </c>
      <c r="M83" s="118">
        <f t="shared" si="1"/>
        <v>0</v>
      </c>
      <c r="N83" s="119" t="s">
        <v>35</v>
      </c>
      <c r="O83" s="39" t="s">
        <v>36</v>
      </c>
    </row>
    <row r="84" spans="1:15" ht="15.75" hidden="1" customHeight="1">
      <c r="A84" s="40">
        <v>0</v>
      </c>
      <c r="B84" s="112" t="s">
        <v>151</v>
      </c>
      <c r="C84" s="113" t="s">
        <v>31</v>
      </c>
      <c r="D84" s="114" t="s">
        <v>152</v>
      </c>
      <c r="E84" s="114" t="s">
        <v>130</v>
      </c>
      <c r="F84" s="114" t="s">
        <v>88</v>
      </c>
      <c r="G84" s="114" t="s">
        <v>748</v>
      </c>
      <c r="H84" s="115">
        <v>3</v>
      </c>
      <c r="I84" s="137">
        <f t="shared" si="0"/>
        <v>270</v>
      </c>
      <c r="J84" s="116">
        <v>10</v>
      </c>
      <c r="K84" s="145"/>
      <c r="L84" s="117" t="str">
        <f t="shared" si="2"/>
        <v>-</v>
      </c>
      <c r="M84" s="118">
        <f t="shared" si="1"/>
        <v>0</v>
      </c>
      <c r="N84" s="119" t="s">
        <v>39</v>
      </c>
      <c r="O84" s="39" t="s">
        <v>36</v>
      </c>
    </row>
    <row r="85" spans="1:15" ht="15.75" customHeight="1">
      <c r="A85" s="40">
        <v>50</v>
      </c>
      <c r="B85" s="41" t="s">
        <v>153</v>
      </c>
      <c r="C85" s="42" t="s">
        <v>31</v>
      </c>
      <c r="D85" s="43" t="s">
        <v>154</v>
      </c>
      <c r="E85" s="43" t="s">
        <v>130</v>
      </c>
      <c r="F85" s="43" t="s">
        <v>88</v>
      </c>
      <c r="G85" s="45" t="s">
        <v>748</v>
      </c>
      <c r="H85" s="44">
        <v>3</v>
      </c>
      <c r="I85" s="137">
        <f t="shared" si="0"/>
        <v>270</v>
      </c>
      <c r="J85" s="45">
        <v>10</v>
      </c>
      <c r="K85" s="145"/>
      <c r="L85" s="46" t="str">
        <f t="shared" si="2"/>
        <v>-</v>
      </c>
      <c r="M85" s="47">
        <f t="shared" si="1"/>
        <v>0</v>
      </c>
      <c r="N85" s="48" t="s">
        <v>35</v>
      </c>
      <c r="O85" s="39" t="s">
        <v>36</v>
      </c>
    </row>
    <row r="86" spans="1:15" ht="15.75" customHeight="1">
      <c r="A86" s="40">
        <v>30</v>
      </c>
      <c r="B86" s="41" t="s">
        <v>155</v>
      </c>
      <c r="C86" s="42" t="s">
        <v>31</v>
      </c>
      <c r="D86" s="43" t="s">
        <v>120</v>
      </c>
      <c r="E86" s="43" t="s">
        <v>130</v>
      </c>
      <c r="F86" s="43" t="s">
        <v>47</v>
      </c>
      <c r="G86" s="45" t="s">
        <v>748</v>
      </c>
      <c r="H86" s="44">
        <v>3</v>
      </c>
      <c r="I86" s="137">
        <f t="shared" si="0"/>
        <v>270</v>
      </c>
      <c r="J86" s="45">
        <v>10</v>
      </c>
      <c r="K86" s="145"/>
      <c r="L86" s="46" t="str">
        <f t="shared" si="2"/>
        <v>-</v>
      </c>
      <c r="M86" s="47">
        <f t="shared" si="1"/>
        <v>0</v>
      </c>
      <c r="N86" s="48" t="s">
        <v>35</v>
      </c>
      <c r="O86" s="39" t="s">
        <v>36</v>
      </c>
    </row>
    <row r="87" spans="1:15" ht="15.75" customHeight="1">
      <c r="A87" s="40">
        <v>30</v>
      </c>
      <c r="B87" s="41" t="s">
        <v>156</v>
      </c>
      <c r="C87" s="42" t="s">
        <v>31</v>
      </c>
      <c r="D87" s="43" t="s">
        <v>126</v>
      </c>
      <c r="E87" s="43" t="s">
        <v>130</v>
      </c>
      <c r="F87" s="43" t="s">
        <v>42</v>
      </c>
      <c r="G87" s="45" t="s">
        <v>748</v>
      </c>
      <c r="H87" s="44">
        <v>3</v>
      </c>
      <c r="I87" s="137">
        <f t="shared" si="0"/>
        <v>270</v>
      </c>
      <c r="J87" s="45">
        <v>10</v>
      </c>
      <c r="K87" s="145"/>
      <c r="L87" s="46" t="str">
        <f t="shared" si="2"/>
        <v>-</v>
      </c>
      <c r="M87" s="47">
        <f t="shared" si="1"/>
        <v>0</v>
      </c>
      <c r="N87" s="48" t="s">
        <v>39</v>
      </c>
      <c r="O87" s="39" t="s">
        <v>36</v>
      </c>
    </row>
    <row r="88" spans="1:15" ht="15.75" hidden="1" customHeight="1">
      <c r="A88" s="40">
        <v>0</v>
      </c>
      <c r="B88" s="112" t="s">
        <v>157</v>
      </c>
      <c r="C88" s="113" t="s">
        <v>31</v>
      </c>
      <c r="D88" s="114" t="s">
        <v>128</v>
      </c>
      <c r="E88" s="114" t="s">
        <v>130</v>
      </c>
      <c r="F88" s="114" t="s">
        <v>34</v>
      </c>
      <c r="G88" s="114" t="s">
        <v>748</v>
      </c>
      <c r="H88" s="115">
        <v>3</v>
      </c>
      <c r="I88" s="137">
        <f t="shared" ref="I88" si="3">H88*$L$8</f>
        <v>270</v>
      </c>
      <c r="J88" s="116">
        <v>10</v>
      </c>
      <c r="K88" s="145"/>
      <c r="L88" s="120" t="str">
        <f t="shared" si="2"/>
        <v>-</v>
      </c>
      <c r="M88" s="121">
        <f t="shared" ref="M88:M151" si="4">H88*K88</f>
        <v>0</v>
      </c>
      <c r="N88" s="119" t="s">
        <v>35</v>
      </c>
      <c r="O88" s="39" t="s">
        <v>36</v>
      </c>
    </row>
    <row r="89" spans="1:15" ht="15.75" customHeight="1">
      <c r="A89" s="40" t="s">
        <v>751</v>
      </c>
      <c r="B89" s="32"/>
      <c r="C89" s="33" t="s">
        <v>158</v>
      </c>
      <c r="D89" s="34"/>
      <c r="E89" s="34"/>
      <c r="F89" s="34"/>
      <c r="G89" s="140"/>
      <c r="H89" s="35"/>
      <c r="I89" s="35"/>
      <c r="J89" s="36"/>
      <c r="K89" s="36"/>
      <c r="L89" s="36"/>
      <c r="M89" s="37"/>
      <c r="N89" s="38"/>
      <c r="O89" s="39" t="s">
        <v>36</v>
      </c>
    </row>
    <row r="90" spans="1:15" ht="15.75" customHeight="1">
      <c r="A90" s="40">
        <v>10</v>
      </c>
      <c r="B90" s="41" t="s">
        <v>159</v>
      </c>
      <c r="C90" s="110" t="s">
        <v>31</v>
      </c>
      <c r="D90" s="43" t="s">
        <v>160</v>
      </c>
      <c r="E90" s="43" t="s">
        <v>130</v>
      </c>
      <c r="F90" s="43" t="s">
        <v>161</v>
      </c>
      <c r="G90" s="45" t="s">
        <v>748</v>
      </c>
      <c r="H90" s="44">
        <v>4.45</v>
      </c>
      <c r="I90" s="137">
        <f t="shared" ref="I90:I92" si="5">H90*$L$8</f>
        <v>400.5</v>
      </c>
      <c r="J90" s="45">
        <v>10</v>
      </c>
      <c r="K90" s="145"/>
      <c r="L90" s="108" t="str">
        <f t="shared" ref="L90:L108" si="6">IF(K90="","-",K90/250)</f>
        <v>-</v>
      </c>
      <c r="M90" s="109">
        <f>H90*K90</f>
        <v>0</v>
      </c>
      <c r="N90" s="48" t="s">
        <v>35</v>
      </c>
      <c r="O90" s="39" t="s">
        <v>36</v>
      </c>
    </row>
    <row r="91" spans="1:15" ht="15.75" customHeight="1">
      <c r="A91" s="40">
        <v>20</v>
      </c>
      <c r="B91" s="41" t="s">
        <v>162</v>
      </c>
      <c r="C91" s="42" t="s">
        <v>31</v>
      </c>
      <c r="D91" s="43" t="s">
        <v>163</v>
      </c>
      <c r="E91" s="43" t="s">
        <v>130</v>
      </c>
      <c r="F91" s="43" t="s">
        <v>161</v>
      </c>
      <c r="G91" s="45" t="s">
        <v>748</v>
      </c>
      <c r="H91" s="44">
        <v>4.45</v>
      </c>
      <c r="I91" s="137">
        <f t="shared" si="5"/>
        <v>400.5</v>
      </c>
      <c r="J91" s="45">
        <v>10</v>
      </c>
      <c r="K91" s="145"/>
      <c r="L91" s="46" t="str">
        <f t="shared" si="6"/>
        <v>-</v>
      </c>
      <c r="M91" s="47">
        <f t="shared" si="4"/>
        <v>0</v>
      </c>
      <c r="N91" s="48" t="s">
        <v>35</v>
      </c>
      <c r="O91" s="39" t="s">
        <v>36</v>
      </c>
    </row>
    <row r="92" spans="1:15" ht="15.75" hidden="1" customHeight="1">
      <c r="A92" s="40">
        <v>0</v>
      </c>
      <c r="B92" s="112" t="s">
        <v>164</v>
      </c>
      <c r="C92" s="113" t="s">
        <v>31</v>
      </c>
      <c r="D92" s="114" t="s">
        <v>165</v>
      </c>
      <c r="E92" s="114" t="s">
        <v>130</v>
      </c>
      <c r="F92" s="114" t="s">
        <v>161</v>
      </c>
      <c r="G92" s="114" t="s">
        <v>748</v>
      </c>
      <c r="H92" s="115">
        <v>4.45</v>
      </c>
      <c r="I92" s="137">
        <f t="shared" si="5"/>
        <v>400.5</v>
      </c>
      <c r="J92" s="116">
        <v>10</v>
      </c>
      <c r="K92" s="145"/>
      <c r="L92" s="117" t="str">
        <f t="shared" si="6"/>
        <v>-</v>
      </c>
      <c r="M92" s="118">
        <f t="shared" si="4"/>
        <v>0</v>
      </c>
      <c r="N92" s="119" t="s">
        <v>39</v>
      </c>
      <c r="O92" s="39" t="s">
        <v>36</v>
      </c>
    </row>
    <row r="93" spans="1:15" ht="15.75" customHeight="1">
      <c r="A93" s="40" t="s">
        <v>751</v>
      </c>
      <c r="B93" s="32"/>
      <c r="C93" s="33" t="s">
        <v>166</v>
      </c>
      <c r="D93" s="34"/>
      <c r="E93" s="34"/>
      <c r="F93" s="34"/>
      <c r="G93" s="140"/>
      <c r="H93" s="35"/>
      <c r="I93" s="35"/>
      <c r="J93" s="36"/>
      <c r="K93" s="36"/>
      <c r="L93" s="36"/>
      <c r="M93" s="37"/>
      <c r="N93" s="38"/>
      <c r="O93" s="39" t="s">
        <v>36</v>
      </c>
    </row>
    <row r="94" spans="1:15" ht="15.75" customHeight="1">
      <c r="A94" s="40">
        <v>40</v>
      </c>
      <c r="B94" s="41" t="s">
        <v>167</v>
      </c>
      <c r="C94" s="42" t="s">
        <v>31</v>
      </c>
      <c r="D94" s="43" t="s">
        <v>168</v>
      </c>
      <c r="E94" s="43" t="s">
        <v>130</v>
      </c>
      <c r="F94" s="43" t="s">
        <v>169</v>
      </c>
      <c r="G94" s="45" t="s">
        <v>748</v>
      </c>
      <c r="H94" s="44">
        <v>4.45</v>
      </c>
      <c r="I94" s="137">
        <f t="shared" ref="I94:I97" si="7">H94*$L$8</f>
        <v>400.5</v>
      </c>
      <c r="J94" s="45">
        <v>10</v>
      </c>
      <c r="K94" s="145"/>
      <c r="L94" s="46" t="str">
        <f t="shared" si="6"/>
        <v>-</v>
      </c>
      <c r="M94" s="47">
        <f t="shared" si="4"/>
        <v>0</v>
      </c>
      <c r="N94" s="48" t="s">
        <v>81</v>
      </c>
      <c r="O94" s="39" t="s">
        <v>36</v>
      </c>
    </row>
    <row r="95" spans="1:15" ht="15.75" customHeight="1">
      <c r="A95" s="40">
        <v>10</v>
      </c>
      <c r="B95" s="41" t="s">
        <v>170</v>
      </c>
      <c r="C95" s="42" t="s">
        <v>31</v>
      </c>
      <c r="D95" s="43" t="s">
        <v>171</v>
      </c>
      <c r="E95" s="43" t="s">
        <v>130</v>
      </c>
      <c r="F95" s="43" t="s">
        <v>169</v>
      </c>
      <c r="G95" s="45" t="s">
        <v>748</v>
      </c>
      <c r="H95" s="44">
        <v>4.45</v>
      </c>
      <c r="I95" s="137">
        <f t="shared" si="7"/>
        <v>400.5</v>
      </c>
      <c r="J95" s="45">
        <v>10</v>
      </c>
      <c r="K95" s="145"/>
      <c r="L95" s="46" t="str">
        <f t="shared" si="6"/>
        <v>-</v>
      </c>
      <c r="M95" s="47">
        <f t="shared" si="4"/>
        <v>0</v>
      </c>
      <c r="N95" s="48" t="s">
        <v>35</v>
      </c>
      <c r="O95" s="39" t="s">
        <v>36</v>
      </c>
    </row>
    <row r="96" spans="1:15" ht="15.75" hidden="1" customHeight="1">
      <c r="A96" s="40">
        <v>0</v>
      </c>
      <c r="B96" s="112" t="s">
        <v>172</v>
      </c>
      <c r="C96" s="113" t="s">
        <v>31</v>
      </c>
      <c r="D96" s="114" t="s">
        <v>173</v>
      </c>
      <c r="E96" s="114" t="s">
        <v>130</v>
      </c>
      <c r="F96" s="114" t="s">
        <v>169</v>
      </c>
      <c r="G96" s="116" t="s">
        <v>748</v>
      </c>
      <c r="H96" s="115">
        <v>4.45</v>
      </c>
      <c r="I96" s="137">
        <f t="shared" si="7"/>
        <v>400.5</v>
      </c>
      <c r="J96" s="116">
        <v>10</v>
      </c>
      <c r="K96" s="145"/>
      <c r="L96" s="120" t="str">
        <f t="shared" si="6"/>
        <v>-</v>
      </c>
      <c r="M96" s="121">
        <f>H96*K96</f>
        <v>0</v>
      </c>
      <c r="N96" s="119" t="s">
        <v>39</v>
      </c>
      <c r="O96" s="39" t="s">
        <v>36</v>
      </c>
    </row>
    <row r="97" spans="1:15" ht="15.75" hidden="1" customHeight="1">
      <c r="A97" s="40">
        <v>0</v>
      </c>
      <c r="B97" s="112" t="s">
        <v>174</v>
      </c>
      <c r="C97" s="113" t="s">
        <v>31</v>
      </c>
      <c r="D97" s="114" t="s">
        <v>175</v>
      </c>
      <c r="E97" s="114" t="s">
        <v>130</v>
      </c>
      <c r="F97" s="114" t="s">
        <v>169</v>
      </c>
      <c r="G97" s="114" t="s">
        <v>748</v>
      </c>
      <c r="H97" s="115">
        <v>4.45</v>
      </c>
      <c r="I97" s="137">
        <f t="shared" si="7"/>
        <v>400.5</v>
      </c>
      <c r="J97" s="116">
        <v>10</v>
      </c>
      <c r="K97" s="145"/>
      <c r="L97" s="117" t="str">
        <f t="shared" si="6"/>
        <v>-</v>
      </c>
      <c r="M97" s="118">
        <f t="shared" si="4"/>
        <v>0</v>
      </c>
      <c r="N97" s="119" t="s">
        <v>53</v>
      </c>
      <c r="O97" s="39" t="s">
        <v>36</v>
      </c>
    </row>
    <row r="98" spans="1:15" ht="15.75" customHeight="1">
      <c r="A98" s="40" t="s">
        <v>751</v>
      </c>
      <c r="B98" s="32"/>
      <c r="C98" s="33" t="s">
        <v>176</v>
      </c>
      <c r="D98" s="34"/>
      <c r="E98" s="34"/>
      <c r="F98" s="34"/>
      <c r="G98" s="140"/>
      <c r="H98" s="35"/>
      <c r="I98" s="35"/>
      <c r="J98" s="36"/>
      <c r="K98" s="36"/>
      <c r="L98" s="36"/>
      <c r="M98" s="37"/>
      <c r="N98" s="38"/>
      <c r="O98" s="39" t="s">
        <v>36</v>
      </c>
    </row>
    <row r="99" spans="1:15" ht="15.75" customHeight="1">
      <c r="A99" s="40">
        <v>50</v>
      </c>
      <c r="B99" s="41" t="s">
        <v>177</v>
      </c>
      <c r="C99" s="42" t="s">
        <v>31</v>
      </c>
      <c r="D99" s="43" t="s">
        <v>178</v>
      </c>
      <c r="E99" s="43" t="s">
        <v>130</v>
      </c>
      <c r="F99" s="43" t="s">
        <v>179</v>
      </c>
      <c r="G99" s="45" t="s">
        <v>748</v>
      </c>
      <c r="H99" s="44">
        <v>4.45</v>
      </c>
      <c r="I99" s="137">
        <f t="shared" ref="I99:I101" si="8">H99*$L$8</f>
        <v>400.5</v>
      </c>
      <c r="J99" s="45">
        <v>10</v>
      </c>
      <c r="K99" s="145"/>
      <c r="L99" s="46" t="str">
        <f t="shared" si="6"/>
        <v>-</v>
      </c>
      <c r="M99" s="47">
        <f>H99*K99</f>
        <v>0</v>
      </c>
      <c r="N99" s="48" t="s">
        <v>35</v>
      </c>
      <c r="O99" s="39" t="s">
        <v>36</v>
      </c>
    </row>
    <row r="100" spans="1:15" ht="15.75" customHeight="1">
      <c r="A100" s="40">
        <v>50</v>
      </c>
      <c r="B100" s="41" t="s">
        <v>180</v>
      </c>
      <c r="C100" s="42" t="s">
        <v>31</v>
      </c>
      <c r="D100" s="43" t="s">
        <v>181</v>
      </c>
      <c r="E100" s="43" t="s">
        <v>130</v>
      </c>
      <c r="F100" s="43" t="s">
        <v>179</v>
      </c>
      <c r="G100" s="45" t="s">
        <v>748</v>
      </c>
      <c r="H100" s="44">
        <v>4.45</v>
      </c>
      <c r="I100" s="137">
        <f t="shared" si="8"/>
        <v>400.5</v>
      </c>
      <c r="J100" s="45">
        <v>10</v>
      </c>
      <c r="K100" s="145"/>
      <c r="L100" s="46" t="str">
        <f t="shared" si="6"/>
        <v>-</v>
      </c>
      <c r="M100" s="47">
        <f t="shared" si="4"/>
        <v>0</v>
      </c>
      <c r="N100" s="48" t="s">
        <v>35</v>
      </c>
      <c r="O100" s="39" t="s">
        <v>36</v>
      </c>
    </row>
    <row r="101" spans="1:15" ht="15.75" customHeight="1">
      <c r="A101" s="40">
        <v>50</v>
      </c>
      <c r="B101" s="41" t="s">
        <v>182</v>
      </c>
      <c r="C101" s="42" t="s">
        <v>31</v>
      </c>
      <c r="D101" s="43" t="s">
        <v>183</v>
      </c>
      <c r="E101" s="43" t="s">
        <v>130</v>
      </c>
      <c r="F101" s="43" t="s">
        <v>179</v>
      </c>
      <c r="G101" s="45" t="s">
        <v>748</v>
      </c>
      <c r="H101" s="44">
        <v>4.45</v>
      </c>
      <c r="I101" s="137">
        <f t="shared" si="8"/>
        <v>400.5</v>
      </c>
      <c r="J101" s="45">
        <v>10</v>
      </c>
      <c r="K101" s="145"/>
      <c r="L101" s="46" t="str">
        <f t="shared" si="6"/>
        <v>-</v>
      </c>
      <c r="M101" s="47">
        <f t="shared" si="4"/>
        <v>0</v>
      </c>
      <c r="N101" s="48" t="s">
        <v>35</v>
      </c>
      <c r="O101" s="39" t="s">
        <v>36</v>
      </c>
    </row>
    <row r="102" spans="1:15" ht="15.75" customHeight="1">
      <c r="A102" s="40" t="s">
        <v>751</v>
      </c>
      <c r="B102" s="32"/>
      <c r="C102" s="33" t="s">
        <v>184</v>
      </c>
      <c r="D102" s="34"/>
      <c r="E102" s="34"/>
      <c r="F102" s="34"/>
      <c r="G102" s="140"/>
      <c r="H102" s="35"/>
      <c r="I102" s="35"/>
      <c r="J102" s="36"/>
      <c r="K102" s="36"/>
      <c r="L102" s="36"/>
      <c r="M102" s="37"/>
      <c r="N102" s="38"/>
      <c r="O102" s="39" t="s">
        <v>36</v>
      </c>
    </row>
    <row r="103" spans="1:15" ht="15.75" customHeight="1">
      <c r="A103" s="40">
        <v>10</v>
      </c>
      <c r="B103" s="41" t="s">
        <v>185</v>
      </c>
      <c r="C103" s="42" t="s">
        <v>31</v>
      </c>
      <c r="D103" s="43" t="s">
        <v>186</v>
      </c>
      <c r="E103" s="43" t="s">
        <v>130</v>
      </c>
      <c r="F103" s="43" t="s">
        <v>187</v>
      </c>
      <c r="G103" s="45" t="s">
        <v>748</v>
      </c>
      <c r="H103" s="44">
        <v>4.45</v>
      </c>
      <c r="I103" s="137">
        <f t="shared" ref="I103:I108" si="9">H103*$L$8</f>
        <v>400.5</v>
      </c>
      <c r="J103" s="45">
        <v>10</v>
      </c>
      <c r="K103" s="145"/>
      <c r="L103" s="46" t="str">
        <f t="shared" si="6"/>
        <v>-</v>
      </c>
      <c r="M103" s="47">
        <f>H103*K103</f>
        <v>0</v>
      </c>
      <c r="N103" s="48" t="s">
        <v>81</v>
      </c>
      <c r="O103" s="39" t="s">
        <v>36</v>
      </c>
    </row>
    <row r="104" spans="1:15" ht="15.75" customHeight="1">
      <c r="A104" s="40">
        <v>20</v>
      </c>
      <c r="B104" s="41" t="s">
        <v>188</v>
      </c>
      <c r="C104" s="42" t="s">
        <v>31</v>
      </c>
      <c r="D104" s="43" t="s">
        <v>189</v>
      </c>
      <c r="E104" s="43" t="s">
        <v>130</v>
      </c>
      <c r="F104" s="43" t="s">
        <v>187</v>
      </c>
      <c r="G104" s="45" t="s">
        <v>748</v>
      </c>
      <c r="H104" s="44">
        <v>4.45</v>
      </c>
      <c r="I104" s="137">
        <f t="shared" si="9"/>
        <v>400.5</v>
      </c>
      <c r="J104" s="45">
        <v>10</v>
      </c>
      <c r="K104" s="145"/>
      <c r="L104" s="46" t="str">
        <f t="shared" si="6"/>
        <v>-</v>
      </c>
      <c r="M104" s="47">
        <f t="shared" si="4"/>
        <v>0</v>
      </c>
      <c r="N104" s="48" t="s">
        <v>35</v>
      </c>
      <c r="O104" s="39" t="s">
        <v>36</v>
      </c>
    </row>
    <row r="105" spans="1:15" ht="15.75" customHeight="1">
      <c r="A105" s="40">
        <v>30</v>
      </c>
      <c r="B105" s="41" t="s">
        <v>190</v>
      </c>
      <c r="C105" s="42" t="s">
        <v>31</v>
      </c>
      <c r="D105" s="43" t="s">
        <v>191</v>
      </c>
      <c r="E105" s="43" t="s">
        <v>130</v>
      </c>
      <c r="F105" s="43" t="s">
        <v>187</v>
      </c>
      <c r="G105" s="45" t="s">
        <v>748</v>
      </c>
      <c r="H105" s="44">
        <v>4.45</v>
      </c>
      <c r="I105" s="137">
        <f t="shared" si="9"/>
        <v>400.5</v>
      </c>
      <c r="J105" s="45">
        <v>10</v>
      </c>
      <c r="K105" s="145"/>
      <c r="L105" s="46" t="str">
        <f t="shared" si="6"/>
        <v>-</v>
      </c>
      <c r="M105" s="47">
        <f t="shared" si="4"/>
        <v>0</v>
      </c>
      <c r="N105" s="48" t="s">
        <v>35</v>
      </c>
      <c r="O105" s="39" t="s">
        <v>36</v>
      </c>
    </row>
    <row r="106" spans="1:15" ht="15.75" customHeight="1">
      <c r="A106" s="40">
        <v>10</v>
      </c>
      <c r="B106" s="41" t="s">
        <v>192</v>
      </c>
      <c r="C106" s="42" t="s">
        <v>31</v>
      </c>
      <c r="D106" s="43" t="s">
        <v>193</v>
      </c>
      <c r="E106" s="43" t="s">
        <v>130</v>
      </c>
      <c r="F106" s="43" t="s">
        <v>187</v>
      </c>
      <c r="G106" s="45" t="s">
        <v>748</v>
      </c>
      <c r="H106" s="44">
        <v>4.45</v>
      </c>
      <c r="I106" s="137">
        <f t="shared" si="9"/>
        <v>400.5</v>
      </c>
      <c r="J106" s="45">
        <v>10</v>
      </c>
      <c r="K106" s="145"/>
      <c r="L106" s="46" t="str">
        <f t="shared" si="6"/>
        <v>-</v>
      </c>
      <c r="M106" s="47">
        <f t="shared" si="4"/>
        <v>0</v>
      </c>
      <c r="N106" s="48" t="s">
        <v>35</v>
      </c>
      <c r="O106" s="39" t="s">
        <v>36</v>
      </c>
    </row>
    <row r="107" spans="1:15" ht="15.75" hidden="1" customHeight="1">
      <c r="A107" s="40">
        <v>0</v>
      </c>
      <c r="B107" s="112" t="s">
        <v>194</v>
      </c>
      <c r="C107" s="113" t="s">
        <v>31</v>
      </c>
      <c r="D107" s="114" t="s">
        <v>195</v>
      </c>
      <c r="E107" s="114" t="s">
        <v>130</v>
      </c>
      <c r="F107" s="114" t="s">
        <v>187</v>
      </c>
      <c r="G107" s="114" t="s">
        <v>748</v>
      </c>
      <c r="H107" s="115">
        <v>4.45</v>
      </c>
      <c r="I107" s="137">
        <f t="shared" si="9"/>
        <v>400.5</v>
      </c>
      <c r="J107" s="116">
        <v>10</v>
      </c>
      <c r="K107" s="145"/>
      <c r="L107" s="117" t="str">
        <f t="shared" si="6"/>
        <v>-</v>
      </c>
      <c r="M107" s="118">
        <f t="shared" si="4"/>
        <v>0</v>
      </c>
      <c r="N107" s="119" t="s">
        <v>35</v>
      </c>
      <c r="O107" s="39" t="s">
        <v>36</v>
      </c>
    </row>
    <row r="108" spans="1:15" ht="15.75" hidden="1" customHeight="1">
      <c r="A108" s="40">
        <v>0</v>
      </c>
      <c r="B108" s="112" t="s">
        <v>196</v>
      </c>
      <c r="C108" s="113" t="s">
        <v>31</v>
      </c>
      <c r="D108" s="114" t="s">
        <v>197</v>
      </c>
      <c r="E108" s="114" t="s">
        <v>130</v>
      </c>
      <c r="F108" s="114" t="s">
        <v>187</v>
      </c>
      <c r="G108" s="116" t="s">
        <v>748</v>
      </c>
      <c r="H108" s="115">
        <v>4.45</v>
      </c>
      <c r="I108" s="137">
        <f t="shared" si="9"/>
        <v>400.5</v>
      </c>
      <c r="J108" s="116">
        <v>10</v>
      </c>
      <c r="K108" s="145"/>
      <c r="L108" s="117" t="str">
        <f t="shared" si="6"/>
        <v>-</v>
      </c>
      <c r="M108" s="118">
        <f t="shared" si="4"/>
        <v>0</v>
      </c>
      <c r="N108" s="119" t="s">
        <v>39</v>
      </c>
      <c r="O108" s="39" t="s">
        <v>36</v>
      </c>
    </row>
    <row r="109" spans="1:15" s="31" customFormat="1" ht="20.25" customHeight="1">
      <c r="A109" s="40" t="s">
        <v>751</v>
      </c>
      <c r="B109" s="32"/>
      <c r="C109" s="33" t="s">
        <v>198</v>
      </c>
      <c r="D109" s="34"/>
      <c r="E109" s="34"/>
      <c r="F109" s="34"/>
      <c r="G109" s="140"/>
      <c r="H109" s="35"/>
      <c r="I109" s="35"/>
      <c r="J109" s="36"/>
      <c r="K109" s="36"/>
      <c r="L109" s="36"/>
      <c r="M109" s="37"/>
      <c r="N109" s="38"/>
      <c r="O109" s="39" t="s">
        <v>36</v>
      </c>
    </row>
    <row r="110" spans="1:15" ht="15.75" customHeight="1">
      <c r="A110" s="40">
        <v>15</v>
      </c>
      <c r="B110" s="41" t="s">
        <v>199</v>
      </c>
      <c r="C110" s="42" t="s">
        <v>31</v>
      </c>
      <c r="D110" s="43" t="s">
        <v>200</v>
      </c>
      <c r="E110" s="43" t="s">
        <v>130</v>
      </c>
      <c r="F110" s="43" t="s">
        <v>201</v>
      </c>
      <c r="G110" s="45" t="s">
        <v>748</v>
      </c>
      <c r="H110" s="44">
        <v>21.08</v>
      </c>
      <c r="I110" s="137">
        <f t="shared" ref="I110:I115" si="10">H110*$L$8</f>
        <v>1897.1999999999998</v>
      </c>
      <c r="J110" s="45">
        <v>5</v>
      </c>
      <c r="K110" s="145"/>
      <c r="L110" s="46" t="str">
        <f>IF(K110="","-",K110/60)</f>
        <v>-</v>
      </c>
      <c r="M110" s="47">
        <f t="shared" si="4"/>
        <v>0</v>
      </c>
      <c r="N110" s="48" t="s">
        <v>81</v>
      </c>
      <c r="O110" s="39" t="s">
        <v>36</v>
      </c>
    </row>
    <row r="111" spans="1:15" ht="15.75" customHeight="1">
      <c r="A111" s="40">
        <v>25</v>
      </c>
      <c r="B111" s="41" t="s">
        <v>202</v>
      </c>
      <c r="C111" s="42" t="s">
        <v>31</v>
      </c>
      <c r="D111" s="43" t="s">
        <v>203</v>
      </c>
      <c r="E111" s="43" t="s">
        <v>130</v>
      </c>
      <c r="F111" s="43" t="s">
        <v>204</v>
      </c>
      <c r="G111" s="45" t="s">
        <v>748</v>
      </c>
      <c r="H111" s="44">
        <v>21.08</v>
      </c>
      <c r="I111" s="137">
        <f t="shared" si="10"/>
        <v>1897.1999999999998</v>
      </c>
      <c r="J111" s="45">
        <v>5</v>
      </c>
      <c r="K111" s="145"/>
      <c r="L111" s="46" t="str">
        <f t="shared" ref="L111:L174" si="11">IF(K111="","-",K111/60)</f>
        <v>-</v>
      </c>
      <c r="M111" s="47">
        <f t="shared" si="4"/>
        <v>0</v>
      </c>
      <c r="N111" s="48" t="s">
        <v>39</v>
      </c>
      <c r="O111" s="39" t="s">
        <v>36</v>
      </c>
    </row>
    <row r="112" spans="1:15" ht="15.75" customHeight="1">
      <c r="A112" s="40">
        <v>20</v>
      </c>
      <c r="B112" s="41" t="s">
        <v>205</v>
      </c>
      <c r="C112" s="42" t="s">
        <v>31</v>
      </c>
      <c r="D112" s="43" t="s">
        <v>206</v>
      </c>
      <c r="E112" s="43" t="s">
        <v>130</v>
      </c>
      <c r="F112" s="43" t="s">
        <v>201</v>
      </c>
      <c r="G112" s="45" t="s">
        <v>748</v>
      </c>
      <c r="H112" s="44">
        <v>21.08</v>
      </c>
      <c r="I112" s="137">
        <f t="shared" si="10"/>
        <v>1897.1999999999998</v>
      </c>
      <c r="J112" s="45">
        <v>5</v>
      </c>
      <c r="K112" s="145"/>
      <c r="L112" s="46" t="str">
        <f t="shared" si="11"/>
        <v>-</v>
      </c>
      <c r="M112" s="47">
        <f t="shared" si="4"/>
        <v>0</v>
      </c>
      <c r="N112" s="48" t="s">
        <v>81</v>
      </c>
      <c r="O112" s="39" t="s">
        <v>36</v>
      </c>
    </row>
    <row r="113" spans="1:15" ht="15.75" customHeight="1">
      <c r="A113" s="40">
        <v>20</v>
      </c>
      <c r="B113" s="41" t="s">
        <v>207</v>
      </c>
      <c r="C113" s="42" t="s">
        <v>31</v>
      </c>
      <c r="D113" s="43" t="s">
        <v>208</v>
      </c>
      <c r="E113" s="43" t="s">
        <v>130</v>
      </c>
      <c r="F113" s="43" t="s">
        <v>201</v>
      </c>
      <c r="G113" s="45" t="s">
        <v>748</v>
      </c>
      <c r="H113" s="44">
        <v>21.08</v>
      </c>
      <c r="I113" s="137">
        <f t="shared" si="10"/>
        <v>1897.1999999999998</v>
      </c>
      <c r="J113" s="45">
        <v>5</v>
      </c>
      <c r="K113" s="145"/>
      <c r="L113" s="46" t="str">
        <f t="shared" si="11"/>
        <v>-</v>
      </c>
      <c r="M113" s="47">
        <f t="shared" si="4"/>
        <v>0</v>
      </c>
      <c r="N113" s="48" t="s">
        <v>39</v>
      </c>
      <c r="O113" s="39" t="s">
        <v>36</v>
      </c>
    </row>
    <row r="114" spans="1:15" ht="15.75" customHeight="1">
      <c r="A114" s="40">
        <v>30</v>
      </c>
      <c r="B114" s="41" t="s">
        <v>209</v>
      </c>
      <c r="C114" s="42" t="s">
        <v>31</v>
      </c>
      <c r="D114" s="43" t="s">
        <v>210</v>
      </c>
      <c r="E114" s="43" t="s">
        <v>130</v>
      </c>
      <c r="F114" s="43" t="s">
        <v>66</v>
      </c>
      <c r="G114" s="45" t="s">
        <v>748</v>
      </c>
      <c r="H114" s="44">
        <v>21.08</v>
      </c>
      <c r="I114" s="137">
        <f t="shared" si="10"/>
        <v>1897.1999999999998</v>
      </c>
      <c r="J114" s="45">
        <v>5</v>
      </c>
      <c r="K114" s="145"/>
      <c r="L114" s="46" t="str">
        <f t="shared" si="11"/>
        <v>-</v>
      </c>
      <c r="M114" s="47">
        <f>H114*K114</f>
        <v>0</v>
      </c>
      <c r="N114" s="48" t="s">
        <v>53</v>
      </c>
      <c r="O114" s="39" t="s">
        <v>36</v>
      </c>
    </row>
    <row r="115" spans="1:15" ht="15.75" customHeight="1">
      <c r="A115" s="40">
        <v>20</v>
      </c>
      <c r="B115" s="41" t="s">
        <v>211</v>
      </c>
      <c r="C115" s="42" t="s">
        <v>31</v>
      </c>
      <c r="D115" s="43" t="s">
        <v>212</v>
      </c>
      <c r="E115" s="43" t="s">
        <v>130</v>
      </c>
      <c r="F115" s="43" t="s">
        <v>201</v>
      </c>
      <c r="G115" s="45" t="s">
        <v>748</v>
      </c>
      <c r="H115" s="44">
        <v>21.08</v>
      </c>
      <c r="I115" s="137">
        <f t="shared" si="10"/>
        <v>1897.1999999999998</v>
      </c>
      <c r="J115" s="45">
        <v>5</v>
      </c>
      <c r="K115" s="145"/>
      <c r="L115" s="46" t="str">
        <f t="shared" si="11"/>
        <v>-</v>
      </c>
      <c r="M115" s="47">
        <f>H115*K115</f>
        <v>0</v>
      </c>
      <c r="N115" s="48" t="s">
        <v>39</v>
      </c>
      <c r="O115" s="39" t="s">
        <v>36</v>
      </c>
    </row>
    <row r="116" spans="1:15" ht="15.75" customHeight="1">
      <c r="A116" s="40" t="s">
        <v>751</v>
      </c>
      <c r="B116" s="32"/>
      <c r="C116" s="33" t="s">
        <v>213</v>
      </c>
      <c r="D116" s="34"/>
      <c r="E116" s="34"/>
      <c r="F116" s="34"/>
      <c r="G116" s="140"/>
      <c r="H116" s="35"/>
      <c r="I116" s="35"/>
      <c r="J116" s="36"/>
      <c r="K116" s="36"/>
      <c r="L116" s="36"/>
      <c r="M116" s="37"/>
      <c r="N116" s="38"/>
      <c r="O116" s="39" t="s">
        <v>36</v>
      </c>
    </row>
    <row r="117" spans="1:15" ht="15.75" customHeight="1">
      <c r="A117" s="40">
        <v>20</v>
      </c>
      <c r="B117" s="41" t="s">
        <v>214</v>
      </c>
      <c r="C117" s="42" t="s">
        <v>31</v>
      </c>
      <c r="D117" s="43" t="s">
        <v>215</v>
      </c>
      <c r="E117" s="43" t="s">
        <v>130</v>
      </c>
      <c r="F117" s="43" t="s">
        <v>204</v>
      </c>
      <c r="G117" s="45" t="s">
        <v>748</v>
      </c>
      <c r="H117" s="44">
        <v>23.01</v>
      </c>
      <c r="I117" s="137">
        <f t="shared" ref="I117:I180" si="12">H117*$L$8</f>
        <v>2070.9</v>
      </c>
      <c r="J117" s="45">
        <v>5</v>
      </c>
      <c r="K117" s="145"/>
      <c r="L117" s="46" t="str">
        <f t="shared" si="11"/>
        <v>-</v>
      </c>
      <c r="M117" s="47">
        <f>H117*K117</f>
        <v>0</v>
      </c>
      <c r="N117" s="48" t="s">
        <v>81</v>
      </c>
      <c r="O117" s="39" t="s">
        <v>36</v>
      </c>
    </row>
    <row r="118" spans="1:15" ht="15.75" customHeight="1">
      <c r="A118" s="40">
        <v>30</v>
      </c>
      <c r="B118" s="41" t="s">
        <v>216</v>
      </c>
      <c r="C118" s="42" t="s">
        <v>31</v>
      </c>
      <c r="D118" s="43" t="s">
        <v>217</v>
      </c>
      <c r="E118" s="43" t="s">
        <v>130</v>
      </c>
      <c r="F118" s="43" t="s">
        <v>218</v>
      </c>
      <c r="G118" s="45" t="s">
        <v>749</v>
      </c>
      <c r="H118" s="49">
        <v>12.65</v>
      </c>
      <c r="I118" s="137">
        <f t="shared" si="12"/>
        <v>1138.5</v>
      </c>
      <c r="J118" s="45">
        <v>10</v>
      </c>
      <c r="K118" s="145"/>
      <c r="L118" s="46" t="str">
        <f t="shared" si="11"/>
        <v>-</v>
      </c>
      <c r="M118" s="47">
        <f t="shared" si="4"/>
        <v>0</v>
      </c>
      <c r="N118" s="48" t="s">
        <v>219</v>
      </c>
      <c r="O118" s="39" t="s">
        <v>36</v>
      </c>
    </row>
    <row r="119" spans="1:15" ht="15.75" customHeight="1">
      <c r="A119" s="40">
        <v>10</v>
      </c>
      <c r="B119" s="41" t="s">
        <v>220</v>
      </c>
      <c r="C119" s="42" t="s">
        <v>31</v>
      </c>
      <c r="D119" s="43" t="s">
        <v>221</v>
      </c>
      <c r="E119" s="43" t="s">
        <v>130</v>
      </c>
      <c r="F119" s="43" t="s">
        <v>204</v>
      </c>
      <c r="G119" s="45" t="s">
        <v>749</v>
      </c>
      <c r="H119" s="49">
        <v>12.65</v>
      </c>
      <c r="I119" s="137">
        <f t="shared" si="12"/>
        <v>1138.5</v>
      </c>
      <c r="J119" s="45">
        <v>10</v>
      </c>
      <c r="K119" s="145"/>
      <c r="L119" s="46" t="str">
        <f t="shared" si="11"/>
        <v>-</v>
      </c>
      <c r="M119" s="47">
        <f t="shared" si="4"/>
        <v>0</v>
      </c>
      <c r="N119" s="48" t="s">
        <v>103</v>
      </c>
      <c r="O119" s="39" t="s">
        <v>36</v>
      </c>
    </row>
    <row r="120" spans="1:15" ht="15.75" customHeight="1">
      <c r="A120" s="40">
        <v>10</v>
      </c>
      <c r="B120" s="41" t="s">
        <v>222</v>
      </c>
      <c r="C120" s="42" t="s">
        <v>31</v>
      </c>
      <c r="D120" s="43" t="s">
        <v>223</v>
      </c>
      <c r="E120" s="43" t="s">
        <v>130</v>
      </c>
      <c r="F120" s="43" t="s">
        <v>204</v>
      </c>
      <c r="G120" s="45" t="s">
        <v>749</v>
      </c>
      <c r="H120" s="49">
        <v>12.65</v>
      </c>
      <c r="I120" s="137">
        <f t="shared" si="12"/>
        <v>1138.5</v>
      </c>
      <c r="J120" s="45">
        <v>10</v>
      </c>
      <c r="K120" s="145"/>
      <c r="L120" s="46" t="str">
        <f t="shared" si="11"/>
        <v>-</v>
      </c>
      <c r="M120" s="47">
        <f t="shared" si="4"/>
        <v>0</v>
      </c>
      <c r="N120" s="48" t="s">
        <v>81</v>
      </c>
      <c r="O120" s="39" t="s">
        <v>36</v>
      </c>
    </row>
    <row r="121" spans="1:15" ht="15.75" customHeight="1">
      <c r="A121" s="40">
        <v>20</v>
      </c>
      <c r="B121" s="41" t="s">
        <v>224</v>
      </c>
      <c r="C121" s="42" t="s">
        <v>31</v>
      </c>
      <c r="D121" s="43" t="s">
        <v>225</v>
      </c>
      <c r="E121" s="43" t="s">
        <v>130</v>
      </c>
      <c r="F121" s="43" t="s">
        <v>204</v>
      </c>
      <c r="G121" s="45" t="s">
        <v>748</v>
      </c>
      <c r="H121" s="44">
        <v>23.01</v>
      </c>
      <c r="I121" s="137">
        <f t="shared" si="12"/>
        <v>2070.9</v>
      </c>
      <c r="J121" s="45">
        <v>5</v>
      </c>
      <c r="K121" s="145"/>
      <c r="L121" s="46" t="str">
        <f t="shared" si="11"/>
        <v>-</v>
      </c>
      <c r="M121" s="47">
        <f t="shared" si="4"/>
        <v>0</v>
      </c>
      <c r="N121" s="48" t="s">
        <v>81</v>
      </c>
      <c r="O121" s="39" t="s">
        <v>36</v>
      </c>
    </row>
    <row r="122" spans="1:15" ht="15.75" customHeight="1">
      <c r="A122" s="40">
        <v>15</v>
      </c>
      <c r="B122" s="41" t="s">
        <v>226</v>
      </c>
      <c r="C122" s="42" t="s">
        <v>31</v>
      </c>
      <c r="D122" s="43" t="s">
        <v>227</v>
      </c>
      <c r="E122" s="43" t="s">
        <v>130</v>
      </c>
      <c r="F122" s="43" t="s">
        <v>218</v>
      </c>
      <c r="G122" s="45" t="s">
        <v>749</v>
      </c>
      <c r="H122" s="49">
        <v>12.65</v>
      </c>
      <c r="I122" s="137">
        <f t="shared" si="12"/>
        <v>1138.5</v>
      </c>
      <c r="J122" s="45">
        <v>10</v>
      </c>
      <c r="K122" s="145"/>
      <c r="L122" s="46" t="str">
        <f t="shared" si="11"/>
        <v>-</v>
      </c>
      <c r="M122" s="47">
        <f t="shared" si="4"/>
        <v>0</v>
      </c>
      <c r="N122" s="48" t="s">
        <v>228</v>
      </c>
      <c r="O122" s="39" t="s">
        <v>36</v>
      </c>
    </row>
    <row r="123" spans="1:15" ht="15.75" customHeight="1">
      <c r="A123" s="40">
        <v>10</v>
      </c>
      <c r="B123" s="41" t="s">
        <v>229</v>
      </c>
      <c r="C123" s="42" t="s">
        <v>31</v>
      </c>
      <c r="D123" s="43" t="s">
        <v>230</v>
      </c>
      <c r="E123" s="43" t="s">
        <v>130</v>
      </c>
      <c r="F123" s="43" t="s">
        <v>204</v>
      </c>
      <c r="G123" s="45" t="s">
        <v>748</v>
      </c>
      <c r="H123" s="44">
        <v>23.01</v>
      </c>
      <c r="I123" s="137">
        <f t="shared" si="12"/>
        <v>2070.9</v>
      </c>
      <c r="J123" s="45">
        <v>5</v>
      </c>
      <c r="K123" s="145"/>
      <c r="L123" s="46" t="str">
        <f t="shared" si="11"/>
        <v>-</v>
      </c>
      <c r="M123" s="47">
        <f t="shared" si="4"/>
        <v>0</v>
      </c>
      <c r="N123" s="48" t="s">
        <v>53</v>
      </c>
      <c r="O123" s="39" t="s">
        <v>36</v>
      </c>
    </row>
    <row r="124" spans="1:15" ht="15.75" customHeight="1">
      <c r="A124" s="40">
        <v>20</v>
      </c>
      <c r="B124" s="41" t="s">
        <v>231</v>
      </c>
      <c r="C124" s="42" t="s">
        <v>31</v>
      </c>
      <c r="D124" s="43" t="s">
        <v>232</v>
      </c>
      <c r="E124" s="43" t="s">
        <v>130</v>
      </c>
      <c r="F124" s="43" t="s">
        <v>201</v>
      </c>
      <c r="G124" s="45" t="s">
        <v>748</v>
      </c>
      <c r="H124" s="44">
        <v>23.01</v>
      </c>
      <c r="I124" s="137">
        <f t="shared" si="12"/>
        <v>2070.9</v>
      </c>
      <c r="J124" s="45">
        <v>5</v>
      </c>
      <c r="K124" s="145"/>
      <c r="L124" s="46" t="str">
        <f t="shared" si="11"/>
        <v>-</v>
      </c>
      <c r="M124" s="47">
        <f t="shared" si="4"/>
        <v>0</v>
      </c>
      <c r="N124" s="48" t="s">
        <v>35</v>
      </c>
      <c r="O124" s="39" t="s">
        <v>36</v>
      </c>
    </row>
    <row r="125" spans="1:15" ht="15.75" customHeight="1">
      <c r="A125" s="40">
        <v>15</v>
      </c>
      <c r="B125" s="41" t="s">
        <v>233</v>
      </c>
      <c r="C125" s="42" t="s">
        <v>31</v>
      </c>
      <c r="D125" s="43" t="s">
        <v>234</v>
      </c>
      <c r="E125" s="43" t="s">
        <v>130</v>
      </c>
      <c r="F125" s="43" t="s">
        <v>201</v>
      </c>
      <c r="G125" s="45" t="s">
        <v>748</v>
      </c>
      <c r="H125" s="44">
        <v>23.01</v>
      </c>
      <c r="I125" s="137">
        <f t="shared" si="12"/>
        <v>2070.9</v>
      </c>
      <c r="J125" s="45">
        <v>5</v>
      </c>
      <c r="K125" s="145"/>
      <c r="L125" s="46" t="str">
        <f t="shared" si="11"/>
        <v>-</v>
      </c>
      <c r="M125" s="47">
        <f t="shared" si="4"/>
        <v>0</v>
      </c>
      <c r="N125" s="48" t="s">
        <v>39</v>
      </c>
      <c r="O125" s="39" t="s">
        <v>36</v>
      </c>
    </row>
    <row r="126" spans="1:15" ht="15.75" customHeight="1">
      <c r="A126" s="40">
        <v>10</v>
      </c>
      <c r="B126" s="41" t="s">
        <v>235</v>
      </c>
      <c r="C126" s="42" t="s">
        <v>31</v>
      </c>
      <c r="D126" s="43" t="s">
        <v>236</v>
      </c>
      <c r="E126" s="43" t="s">
        <v>130</v>
      </c>
      <c r="F126" s="43" t="s">
        <v>201</v>
      </c>
      <c r="G126" s="45" t="s">
        <v>749</v>
      </c>
      <c r="H126" s="49">
        <v>12.65</v>
      </c>
      <c r="I126" s="137">
        <f t="shared" si="12"/>
        <v>1138.5</v>
      </c>
      <c r="J126" s="45">
        <v>10</v>
      </c>
      <c r="K126" s="145"/>
      <c r="L126" s="46" t="str">
        <f t="shared" si="11"/>
        <v>-</v>
      </c>
      <c r="M126" s="47">
        <f t="shared" si="4"/>
        <v>0</v>
      </c>
      <c r="N126" s="48" t="s">
        <v>237</v>
      </c>
      <c r="O126" s="39" t="s">
        <v>36</v>
      </c>
    </row>
    <row r="127" spans="1:15" ht="15.75" customHeight="1">
      <c r="A127" s="40">
        <v>20</v>
      </c>
      <c r="B127" s="41" t="s">
        <v>238</v>
      </c>
      <c r="C127" s="42" t="s">
        <v>31</v>
      </c>
      <c r="D127" s="43" t="s">
        <v>239</v>
      </c>
      <c r="E127" s="43" t="s">
        <v>130</v>
      </c>
      <c r="F127" s="43" t="s">
        <v>204</v>
      </c>
      <c r="G127" s="45" t="s">
        <v>748</v>
      </c>
      <c r="H127" s="44">
        <v>23.01</v>
      </c>
      <c r="I127" s="137">
        <f t="shared" si="12"/>
        <v>2070.9</v>
      </c>
      <c r="J127" s="45">
        <v>5</v>
      </c>
      <c r="K127" s="145"/>
      <c r="L127" s="46" t="str">
        <f t="shared" si="11"/>
        <v>-</v>
      </c>
      <c r="M127" s="47">
        <f t="shared" si="4"/>
        <v>0</v>
      </c>
      <c r="N127" s="48" t="s">
        <v>35</v>
      </c>
      <c r="O127" s="39" t="s">
        <v>36</v>
      </c>
    </row>
    <row r="128" spans="1:15" ht="15.75" customHeight="1">
      <c r="A128" s="40">
        <v>30</v>
      </c>
      <c r="B128" s="41" t="s">
        <v>240</v>
      </c>
      <c r="C128" s="42" t="s">
        <v>31</v>
      </c>
      <c r="D128" s="43" t="s">
        <v>241</v>
      </c>
      <c r="E128" s="43" t="s">
        <v>130</v>
      </c>
      <c r="F128" s="43" t="s">
        <v>201</v>
      </c>
      <c r="G128" s="45" t="s">
        <v>749</v>
      </c>
      <c r="H128" s="49">
        <v>12.65</v>
      </c>
      <c r="I128" s="137">
        <f t="shared" si="12"/>
        <v>1138.5</v>
      </c>
      <c r="J128" s="45">
        <v>10</v>
      </c>
      <c r="K128" s="145"/>
      <c r="L128" s="46" t="str">
        <f t="shared" si="11"/>
        <v>-</v>
      </c>
      <c r="M128" s="47">
        <f t="shared" si="4"/>
        <v>0</v>
      </c>
      <c r="N128" s="48" t="s">
        <v>242</v>
      </c>
      <c r="O128" s="39" t="s">
        <v>36</v>
      </c>
    </row>
    <row r="129" spans="1:15" ht="15.75" customHeight="1">
      <c r="A129" s="40">
        <v>30</v>
      </c>
      <c r="B129" s="41" t="s">
        <v>243</v>
      </c>
      <c r="C129" s="42" t="s">
        <v>31</v>
      </c>
      <c r="D129" s="43" t="s">
        <v>244</v>
      </c>
      <c r="E129" s="43" t="s">
        <v>130</v>
      </c>
      <c r="F129" s="43" t="s">
        <v>201</v>
      </c>
      <c r="G129" s="45" t="s">
        <v>749</v>
      </c>
      <c r="H129" s="49">
        <v>12.65</v>
      </c>
      <c r="I129" s="137">
        <f t="shared" si="12"/>
        <v>1138.5</v>
      </c>
      <c r="J129" s="45">
        <v>10</v>
      </c>
      <c r="K129" s="145"/>
      <c r="L129" s="46" t="str">
        <f t="shared" si="11"/>
        <v>-</v>
      </c>
      <c r="M129" s="47">
        <f t="shared" si="4"/>
        <v>0</v>
      </c>
      <c r="N129" s="48" t="s">
        <v>245</v>
      </c>
      <c r="O129" s="39" t="s">
        <v>36</v>
      </c>
    </row>
    <row r="130" spans="1:15" ht="15.75" customHeight="1">
      <c r="A130" s="40">
        <v>15</v>
      </c>
      <c r="B130" s="41" t="s">
        <v>246</v>
      </c>
      <c r="C130" s="42" t="s">
        <v>31</v>
      </c>
      <c r="D130" s="43" t="s">
        <v>247</v>
      </c>
      <c r="E130" s="43" t="s">
        <v>130</v>
      </c>
      <c r="F130" s="43" t="s">
        <v>66</v>
      </c>
      <c r="G130" s="45" t="s">
        <v>748</v>
      </c>
      <c r="H130" s="44">
        <v>23.01</v>
      </c>
      <c r="I130" s="137">
        <f t="shared" si="12"/>
        <v>2070.9</v>
      </c>
      <c r="J130" s="45">
        <v>5</v>
      </c>
      <c r="K130" s="145"/>
      <c r="L130" s="46" t="str">
        <f t="shared" si="11"/>
        <v>-</v>
      </c>
      <c r="M130" s="47">
        <f t="shared" si="4"/>
        <v>0</v>
      </c>
      <c r="N130" s="48" t="s">
        <v>81</v>
      </c>
      <c r="O130" s="39" t="s">
        <v>36</v>
      </c>
    </row>
    <row r="131" spans="1:15" ht="15.75" customHeight="1">
      <c r="A131" s="40">
        <v>20</v>
      </c>
      <c r="B131" s="41" t="s">
        <v>248</v>
      </c>
      <c r="C131" s="42" t="s">
        <v>31</v>
      </c>
      <c r="D131" s="43" t="s">
        <v>249</v>
      </c>
      <c r="E131" s="43" t="s">
        <v>130</v>
      </c>
      <c r="F131" s="43" t="s">
        <v>204</v>
      </c>
      <c r="G131" s="45" t="s">
        <v>748</v>
      </c>
      <c r="H131" s="44">
        <v>20.69</v>
      </c>
      <c r="I131" s="137">
        <f t="shared" si="12"/>
        <v>1862.1000000000001</v>
      </c>
      <c r="J131" s="45">
        <v>5</v>
      </c>
      <c r="K131" s="145"/>
      <c r="L131" s="46" t="str">
        <f t="shared" si="11"/>
        <v>-</v>
      </c>
      <c r="M131" s="47">
        <f t="shared" si="4"/>
        <v>0</v>
      </c>
      <c r="N131" s="48" t="s">
        <v>39</v>
      </c>
      <c r="O131" s="39" t="s">
        <v>36</v>
      </c>
    </row>
    <row r="132" spans="1:15" ht="15.75" customHeight="1">
      <c r="A132" s="40">
        <v>30</v>
      </c>
      <c r="B132" s="41" t="s">
        <v>250</v>
      </c>
      <c r="C132" s="42" t="s">
        <v>31</v>
      </c>
      <c r="D132" s="43" t="s">
        <v>251</v>
      </c>
      <c r="E132" s="43" t="s">
        <v>130</v>
      </c>
      <c r="F132" s="43" t="s">
        <v>218</v>
      </c>
      <c r="G132" s="45" t="s">
        <v>749</v>
      </c>
      <c r="H132" s="49">
        <v>12.65</v>
      </c>
      <c r="I132" s="137">
        <f t="shared" si="12"/>
        <v>1138.5</v>
      </c>
      <c r="J132" s="45">
        <v>10</v>
      </c>
      <c r="K132" s="145"/>
      <c r="L132" s="46" t="str">
        <f t="shared" si="11"/>
        <v>-</v>
      </c>
      <c r="M132" s="47">
        <f t="shared" si="4"/>
        <v>0</v>
      </c>
      <c r="N132" s="48" t="s">
        <v>39</v>
      </c>
      <c r="O132" s="39" t="s">
        <v>36</v>
      </c>
    </row>
    <row r="133" spans="1:15" ht="15.75" hidden="1" customHeight="1">
      <c r="A133" s="40">
        <v>0</v>
      </c>
      <c r="B133" s="112" t="s">
        <v>252</v>
      </c>
      <c r="C133" s="113" t="s">
        <v>31</v>
      </c>
      <c r="D133" s="114" t="s">
        <v>253</v>
      </c>
      <c r="E133" s="114" t="s">
        <v>130</v>
      </c>
      <c r="F133" s="114" t="s">
        <v>201</v>
      </c>
      <c r="G133" s="114" t="s">
        <v>749</v>
      </c>
      <c r="H133" s="122">
        <v>12.65</v>
      </c>
      <c r="I133" s="137">
        <f t="shared" si="12"/>
        <v>1138.5</v>
      </c>
      <c r="J133" s="116">
        <v>10</v>
      </c>
      <c r="K133" s="145"/>
      <c r="L133" s="117" t="str">
        <f t="shared" si="11"/>
        <v>-</v>
      </c>
      <c r="M133" s="118">
        <f t="shared" si="4"/>
        <v>0</v>
      </c>
      <c r="N133" s="119" t="s">
        <v>254</v>
      </c>
      <c r="O133" s="39" t="s">
        <v>36</v>
      </c>
    </row>
    <row r="134" spans="1:15" ht="15.75" hidden="1" customHeight="1">
      <c r="A134" s="40">
        <v>0</v>
      </c>
      <c r="B134" s="112" t="s">
        <v>255</v>
      </c>
      <c r="C134" s="113" t="s">
        <v>31</v>
      </c>
      <c r="D134" s="114" t="s">
        <v>256</v>
      </c>
      <c r="E134" s="114" t="s">
        <v>130</v>
      </c>
      <c r="F134" s="114" t="s">
        <v>204</v>
      </c>
      <c r="G134" s="114" t="s">
        <v>749</v>
      </c>
      <c r="H134" s="122">
        <v>12.65</v>
      </c>
      <c r="I134" s="137">
        <f t="shared" si="12"/>
        <v>1138.5</v>
      </c>
      <c r="J134" s="116">
        <v>10</v>
      </c>
      <c r="K134" s="145"/>
      <c r="L134" s="117" t="str">
        <f t="shared" si="11"/>
        <v>-</v>
      </c>
      <c r="M134" s="118">
        <f t="shared" si="4"/>
        <v>0</v>
      </c>
      <c r="N134" s="119" t="s">
        <v>257</v>
      </c>
      <c r="O134" s="39" t="s">
        <v>36</v>
      </c>
    </row>
    <row r="135" spans="1:15" ht="15.75" hidden="1" customHeight="1">
      <c r="A135" s="40">
        <v>0</v>
      </c>
      <c r="B135" s="112" t="s">
        <v>258</v>
      </c>
      <c r="C135" s="113" t="s">
        <v>31</v>
      </c>
      <c r="D135" s="114" t="s">
        <v>259</v>
      </c>
      <c r="E135" s="114" t="s">
        <v>130</v>
      </c>
      <c r="F135" s="114" t="s">
        <v>260</v>
      </c>
      <c r="G135" s="116" t="s">
        <v>748</v>
      </c>
      <c r="H135" s="115">
        <v>23.78</v>
      </c>
      <c r="I135" s="137">
        <f t="shared" si="12"/>
        <v>2140.2000000000003</v>
      </c>
      <c r="J135" s="116">
        <v>5</v>
      </c>
      <c r="K135" s="145"/>
      <c r="L135" s="117" t="str">
        <f t="shared" si="11"/>
        <v>-</v>
      </c>
      <c r="M135" s="118">
        <f t="shared" si="4"/>
        <v>0</v>
      </c>
      <c r="N135" s="119" t="s">
        <v>35</v>
      </c>
      <c r="O135" s="39" t="s">
        <v>36</v>
      </c>
    </row>
    <row r="136" spans="1:15" ht="15.75" hidden="1" customHeight="1">
      <c r="A136" s="40">
        <v>0</v>
      </c>
      <c r="B136" s="112" t="s">
        <v>261</v>
      </c>
      <c r="C136" s="113" t="s">
        <v>31</v>
      </c>
      <c r="D136" s="114" t="s">
        <v>262</v>
      </c>
      <c r="E136" s="114" t="s">
        <v>130</v>
      </c>
      <c r="F136" s="114" t="s">
        <v>201</v>
      </c>
      <c r="G136" s="114" t="s">
        <v>749</v>
      </c>
      <c r="H136" s="122">
        <v>12.65</v>
      </c>
      <c r="I136" s="137">
        <f t="shared" si="12"/>
        <v>1138.5</v>
      </c>
      <c r="J136" s="116">
        <v>10</v>
      </c>
      <c r="K136" s="145"/>
      <c r="L136" s="117" t="str">
        <f t="shared" si="11"/>
        <v>-</v>
      </c>
      <c r="M136" s="118">
        <f t="shared" si="4"/>
        <v>0</v>
      </c>
      <c r="N136" s="119" t="s">
        <v>263</v>
      </c>
      <c r="O136" s="39" t="s">
        <v>36</v>
      </c>
    </row>
    <row r="137" spans="1:15" ht="15.75" customHeight="1">
      <c r="A137" s="40">
        <v>15</v>
      </c>
      <c r="B137" s="41" t="s">
        <v>264</v>
      </c>
      <c r="C137" s="42" t="s">
        <v>31</v>
      </c>
      <c r="D137" s="43" t="s">
        <v>265</v>
      </c>
      <c r="E137" s="43" t="s">
        <v>130</v>
      </c>
      <c r="F137" s="43" t="s">
        <v>66</v>
      </c>
      <c r="G137" s="45" t="s">
        <v>749</v>
      </c>
      <c r="H137" s="49">
        <v>12.65</v>
      </c>
      <c r="I137" s="137">
        <f t="shared" si="12"/>
        <v>1138.5</v>
      </c>
      <c r="J137" s="45">
        <v>10</v>
      </c>
      <c r="K137" s="145"/>
      <c r="L137" s="46" t="str">
        <f t="shared" si="11"/>
        <v>-</v>
      </c>
      <c r="M137" s="47">
        <f t="shared" si="4"/>
        <v>0</v>
      </c>
      <c r="N137" s="48" t="s">
        <v>35</v>
      </c>
      <c r="O137" s="39" t="s">
        <v>36</v>
      </c>
    </row>
    <row r="138" spans="1:15" ht="15.75" hidden="1" customHeight="1">
      <c r="A138" s="40">
        <v>0</v>
      </c>
      <c r="B138" s="112" t="s">
        <v>266</v>
      </c>
      <c r="C138" s="113" t="s">
        <v>31</v>
      </c>
      <c r="D138" s="114" t="s">
        <v>267</v>
      </c>
      <c r="E138" s="114" t="s">
        <v>130</v>
      </c>
      <c r="F138" s="114" t="s">
        <v>201</v>
      </c>
      <c r="G138" s="116" t="s">
        <v>749</v>
      </c>
      <c r="H138" s="122">
        <v>12.65</v>
      </c>
      <c r="I138" s="137">
        <f t="shared" si="12"/>
        <v>1138.5</v>
      </c>
      <c r="J138" s="116">
        <v>10</v>
      </c>
      <c r="K138" s="145"/>
      <c r="L138" s="117" t="str">
        <f t="shared" si="11"/>
        <v>-</v>
      </c>
      <c r="M138" s="118">
        <f t="shared" si="4"/>
        <v>0</v>
      </c>
      <c r="N138" s="119" t="s">
        <v>219</v>
      </c>
      <c r="O138" s="39" t="s">
        <v>36</v>
      </c>
    </row>
    <row r="139" spans="1:15" ht="15.75" customHeight="1">
      <c r="A139" s="40">
        <v>20</v>
      </c>
      <c r="B139" s="41" t="s">
        <v>268</v>
      </c>
      <c r="C139" s="42" t="s">
        <v>31</v>
      </c>
      <c r="D139" s="43" t="s">
        <v>269</v>
      </c>
      <c r="E139" s="43" t="s">
        <v>130</v>
      </c>
      <c r="F139" s="43" t="s">
        <v>204</v>
      </c>
      <c r="G139" s="45" t="s">
        <v>749</v>
      </c>
      <c r="H139" s="49">
        <v>12.65</v>
      </c>
      <c r="I139" s="137">
        <f t="shared" si="12"/>
        <v>1138.5</v>
      </c>
      <c r="J139" s="45">
        <v>10</v>
      </c>
      <c r="K139" s="145"/>
      <c r="L139" s="46" t="str">
        <f t="shared" si="11"/>
        <v>-</v>
      </c>
      <c r="M139" s="47">
        <f t="shared" si="4"/>
        <v>0</v>
      </c>
      <c r="N139" s="48" t="s">
        <v>237</v>
      </c>
      <c r="O139" s="39" t="s">
        <v>36</v>
      </c>
    </row>
    <row r="140" spans="1:15" ht="15.75" customHeight="1">
      <c r="A140" s="40">
        <v>30</v>
      </c>
      <c r="B140" s="41" t="s">
        <v>270</v>
      </c>
      <c r="C140" s="42" t="s">
        <v>31</v>
      </c>
      <c r="D140" s="43" t="s">
        <v>271</v>
      </c>
      <c r="E140" s="43" t="s">
        <v>130</v>
      </c>
      <c r="F140" s="43" t="s">
        <v>201</v>
      </c>
      <c r="G140" s="45" t="s">
        <v>749</v>
      </c>
      <c r="H140" s="49">
        <v>12.65</v>
      </c>
      <c r="I140" s="137">
        <f t="shared" si="12"/>
        <v>1138.5</v>
      </c>
      <c r="J140" s="45">
        <v>10</v>
      </c>
      <c r="K140" s="145"/>
      <c r="L140" s="46" t="str">
        <f t="shared" si="11"/>
        <v>-</v>
      </c>
      <c r="M140" s="47">
        <f t="shared" si="4"/>
        <v>0</v>
      </c>
      <c r="N140" s="48" t="s">
        <v>272</v>
      </c>
      <c r="O140" s="39" t="s">
        <v>36</v>
      </c>
    </row>
    <row r="141" spans="1:15" ht="15.75" hidden="1" customHeight="1">
      <c r="A141" s="40">
        <v>0</v>
      </c>
      <c r="B141" s="112" t="s">
        <v>273</v>
      </c>
      <c r="C141" s="113" t="s">
        <v>31</v>
      </c>
      <c r="D141" s="114" t="s">
        <v>274</v>
      </c>
      <c r="E141" s="114" t="s">
        <v>130</v>
      </c>
      <c r="F141" s="114" t="s">
        <v>201</v>
      </c>
      <c r="G141" s="114" t="s">
        <v>748</v>
      </c>
      <c r="H141" s="115">
        <v>23.01</v>
      </c>
      <c r="I141" s="137">
        <f t="shared" si="12"/>
        <v>2070.9</v>
      </c>
      <c r="J141" s="116">
        <v>5</v>
      </c>
      <c r="K141" s="145"/>
      <c r="L141" s="117" t="str">
        <f t="shared" si="11"/>
        <v>-</v>
      </c>
      <c r="M141" s="118">
        <f t="shared" si="4"/>
        <v>0</v>
      </c>
      <c r="N141" s="119" t="s">
        <v>110</v>
      </c>
      <c r="O141" s="39" t="s">
        <v>36</v>
      </c>
    </row>
    <row r="142" spans="1:15" ht="15.75" customHeight="1">
      <c r="A142" s="40">
        <v>15</v>
      </c>
      <c r="B142" s="41" t="s">
        <v>275</v>
      </c>
      <c r="C142" s="42" t="s">
        <v>31</v>
      </c>
      <c r="D142" s="43" t="s">
        <v>276</v>
      </c>
      <c r="E142" s="43" t="s">
        <v>130</v>
      </c>
      <c r="F142" s="43" t="s">
        <v>66</v>
      </c>
      <c r="G142" s="45" t="s">
        <v>749</v>
      </c>
      <c r="H142" s="49">
        <v>12.65</v>
      </c>
      <c r="I142" s="137">
        <f t="shared" si="12"/>
        <v>1138.5</v>
      </c>
      <c r="J142" s="45">
        <v>10</v>
      </c>
      <c r="K142" s="145"/>
      <c r="L142" s="46" t="str">
        <f t="shared" si="11"/>
        <v>-</v>
      </c>
      <c r="M142" s="47">
        <f t="shared" si="4"/>
        <v>0</v>
      </c>
      <c r="N142" s="48" t="s">
        <v>277</v>
      </c>
      <c r="O142" s="39" t="s">
        <v>36</v>
      </c>
    </row>
    <row r="143" spans="1:15" ht="15.75" customHeight="1">
      <c r="A143" s="40">
        <v>5</v>
      </c>
      <c r="B143" s="41" t="s">
        <v>278</v>
      </c>
      <c r="C143" s="42" t="s">
        <v>31</v>
      </c>
      <c r="D143" s="43" t="s">
        <v>279</v>
      </c>
      <c r="E143" s="43" t="s">
        <v>130</v>
      </c>
      <c r="F143" s="43" t="s">
        <v>204</v>
      </c>
      <c r="G143" s="45" t="s">
        <v>748</v>
      </c>
      <c r="H143" s="44">
        <v>23.01</v>
      </c>
      <c r="I143" s="137">
        <f t="shared" si="12"/>
        <v>2070.9</v>
      </c>
      <c r="J143" s="45">
        <v>5</v>
      </c>
      <c r="K143" s="145"/>
      <c r="L143" s="46" t="str">
        <f t="shared" si="11"/>
        <v>-</v>
      </c>
      <c r="M143" s="47">
        <f t="shared" si="4"/>
        <v>0</v>
      </c>
      <c r="N143" s="48" t="s">
        <v>39</v>
      </c>
      <c r="O143" s="39" t="s">
        <v>36</v>
      </c>
    </row>
    <row r="144" spans="1:15" ht="15.75" customHeight="1">
      <c r="A144" s="40">
        <v>20</v>
      </c>
      <c r="B144" s="41" t="s">
        <v>280</v>
      </c>
      <c r="C144" s="42" t="s">
        <v>31</v>
      </c>
      <c r="D144" s="43" t="s">
        <v>279</v>
      </c>
      <c r="E144" s="43" t="s">
        <v>130</v>
      </c>
      <c r="F144" s="43" t="s">
        <v>204</v>
      </c>
      <c r="G144" s="45" t="s">
        <v>749</v>
      </c>
      <c r="H144" s="49">
        <v>12.65</v>
      </c>
      <c r="I144" s="137">
        <f t="shared" si="12"/>
        <v>1138.5</v>
      </c>
      <c r="J144" s="45">
        <v>10</v>
      </c>
      <c r="K144" s="145"/>
      <c r="L144" s="46" t="str">
        <f t="shared" si="11"/>
        <v>-</v>
      </c>
      <c r="M144" s="47">
        <f t="shared" si="4"/>
        <v>0</v>
      </c>
      <c r="N144" s="48" t="s">
        <v>219</v>
      </c>
      <c r="O144" s="39" t="s">
        <v>36</v>
      </c>
    </row>
    <row r="145" spans="1:15" ht="15.75" hidden="1" customHeight="1">
      <c r="A145" s="40">
        <v>0</v>
      </c>
      <c r="B145" s="112" t="s">
        <v>281</v>
      </c>
      <c r="C145" s="113" t="s">
        <v>31</v>
      </c>
      <c r="D145" s="114" t="s">
        <v>282</v>
      </c>
      <c r="E145" s="114" t="s">
        <v>130</v>
      </c>
      <c r="F145" s="114" t="s">
        <v>201</v>
      </c>
      <c r="G145" s="114" t="s">
        <v>749</v>
      </c>
      <c r="H145" s="122">
        <v>12.65</v>
      </c>
      <c r="I145" s="137">
        <f t="shared" si="12"/>
        <v>1138.5</v>
      </c>
      <c r="J145" s="116">
        <v>10</v>
      </c>
      <c r="K145" s="145"/>
      <c r="L145" s="117" t="str">
        <f t="shared" si="11"/>
        <v>-</v>
      </c>
      <c r="M145" s="118">
        <f t="shared" si="4"/>
        <v>0</v>
      </c>
      <c r="N145" s="119" t="s">
        <v>283</v>
      </c>
      <c r="O145" s="39" t="s">
        <v>36</v>
      </c>
    </row>
    <row r="146" spans="1:15" ht="15.75" customHeight="1">
      <c r="A146" s="40">
        <v>20</v>
      </c>
      <c r="B146" s="41" t="s">
        <v>284</v>
      </c>
      <c r="C146" s="42" t="s">
        <v>31</v>
      </c>
      <c r="D146" s="43" t="s">
        <v>285</v>
      </c>
      <c r="E146" s="43" t="s">
        <v>130</v>
      </c>
      <c r="F146" s="43" t="s">
        <v>204</v>
      </c>
      <c r="G146" s="45" t="s">
        <v>749</v>
      </c>
      <c r="H146" s="49">
        <v>12.65</v>
      </c>
      <c r="I146" s="137">
        <f t="shared" si="12"/>
        <v>1138.5</v>
      </c>
      <c r="J146" s="45">
        <v>10</v>
      </c>
      <c r="K146" s="145"/>
      <c r="L146" s="46" t="str">
        <f t="shared" si="11"/>
        <v>-</v>
      </c>
      <c r="M146" s="47">
        <f t="shared" si="4"/>
        <v>0</v>
      </c>
      <c r="N146" s="48" t="s">
        <v>39</v>
      </c>
      <c r="O146" s="39" t="s">
        <v>36</v>
      </c>
    </row>
    <row r="147" spans="1:15" ht="15.75" customHeight="1">
      <c r="A147" s="40">
        <v>20</v>
      </c>
      <c r="B147" s="41" t="s">
        <v>286</v>
      </c>
      <c r="C147" s="42" t="s">
        <v>31</v>
      </c>
      <c r="D147" s="43" t="s">
        <v>287</v>
      </c>
      <c r="E147" s="43" t="s">
        <v>130</v>
      </c>
      <c r="F147" s="43" t="s">
        <v>66</v>
      </c>
      <c r="G147" s="45" t="s">
        <v>748</v>
      </c>
      <c r="H147" s="44">
        <v>23.01</v>
      </c>
      <c r="I147" s="137">
        <f t="shared" si="12"/>
        <v>2070.9</v>
      </c>
      <c r="J147" s="45">
        <v>5</v>
      </c>
      <c r="K147" s="145"/>
      <c r="L147" s="46" t="str">
        <f t="shared" si="11"/>
        <v>-</v>
      </c>
      <c r="M147" s="47">
        <f t="shared" si="4"/>
        <v>0</v>
      </c>
      <c r="N147" s="48" t="s">
        <v>81</v>
      </c>
      <c r="O147" s="39" t="s">
        <v>36</v>
      </c>
    </row>
    <row r="148" spans="1:15" ht="15.75" customHeight="1">
      <c r="A148" s="40">
        <v>10</v>
      </c>
      <c r="B148" s="41" t="s">
        <v>288</v>
      </c>
      <c r="C148" s="42" t="s">
        <v>31</v>
      </c>
      <c r="D148" s="43" t="s">
        <v>289</v>
      </c>
      <c r="E148" s="43" t="s">
        <v>130</v>
      </c>
      <c r="F148" s="43" t="s">
        <v>201</v>
      </c>
      <c r="G148" s="45" t="s">
        <v>748</v>
      </c>
      <c r="H148" s="44">
        <v>23.01</v>
      </c>
      <c r="I148" s="137">
        <f t="shared" si="12"/>
        <v>2070.9</v>
      </c>
      <c r="J148" s="45">
        <v>5</v>
      </c>
      <c r="K148" s="145"/>
      <c r="L148" s="46" t="str">
        <f t="shared" si="11"/>
        <v>-</v>
      </c>
      <c r="M148" s="47">
        <f t="shared" si="4"/>
        <v>0</v>
      </c>
      <c r="N148" s="48" t="s">
        <v>69</v>
      </c>
      <c r="O148" s="39" t="s">
        <v>36</v>
      </c>
    </row>
    <row r="149" spans="1:15" ht="15.75" customHeight="1">
      <c r="A149" s="40">
        <v>20</v>
      </c>
      <c r="B149" s="41" t="s">
        <v>290</v>
      </c>
      <c r="C149" s="42" t="s">
        <v>31</v>
      </c>
      <c r="D149" s="43" t="s">
        <v>291</v>
      </c>
      <c r="E149" s="43" t="s">
        <v>130</v>
      </c>
      <c r="F149" s="43" t="s">
        <v>201</v>
      </c>
      <c r="G149" s="45" t="s">
        <v>749</v>
      </c>
      <c r="H149" s="49">
        <v>12.65</v>
      </c>
      <c r="I149" s="137">
        <f t="shared" si="12"/>
        <v>1138.5</v>
      </c>
      <c r="J149" s="45">
        <v>10</v>
      </c>
      <c r="K149" s="145"/>
      <c r="L149" s="46" t="str">
        <f t="shared" si="11"/>
        <v>-</v>
      </c>
      <c r="M149" s="47">
        <f t="shared" si="4"/>
        <v>0</v>
      </c>
      <c r="N149" s="48" t="s">
        <v>81</v>
      </c>
      <c r="O149" s="39" t="s">
        <v>36</v>
      </c>
    </row>
    <row r="150" spans="1:15" ht="15.75" customHeight="1">
      <c r="A150" s="40">
        <v>20</v>
      </c>
      <c r="B150" s="41" t="s">
        <v>292</v>
      </c>
      <c r="C150" s="42" t="s">
        <v>31</v>
      </c>
      <c r="D150" s="43" t="s">
        <v>293</v>
      </c>
      <c r="E150" s="43" t="s">
        <v>130</v>
      </c>
      <c r="F150" s="43" t="s">
        <v>201</v>
      </c>
      <c r="G150" s="45" t="s">
        <v>748</v>
      </c>
      <c r="H150" s="44">
        <v>23.01</v>
      </c>
      <c r="I150" s="137">
        <f t="shared" si="12"/>
        <v>2070.9</v>
      </c>
      <c r="J150" s="45">
        <v>5</v>
      </c>
      <c r="K150" s="145"/>
      <c r="L150" s="46" t="str">
        <f t="shared" si="11"/>
        <v>-</v>
      </c>
      <c r="M150" s="47">
        <f t="shared" si="4"/>
        <v>0</v>
      </c>
      <c r="N150" s="48" t="s">
        <v>35</v>
      </c>
      <c r="O150" s="39" t="s">
        <v>36</v>
      </c>
    </row>
    <row r="151" spans="1:15" ht="15.75" customHeight="1">
      <c r="A151" s="40">
        <v>20</v>
      </c>
      <c r="B151" s="41" t="s">
        <v>294</v>
      </c>
      <c r="C151" s="42" t="s">
        <v>31</v>
      </c>
      <c r="D151" s="43" t="s">
        <v>295</v>
      </c>
      <c r="E151" s="43" t="s">
        <v>130</v>
      </c>
      <c r="F151" s="43" t="s">
        <v>201</v>
      </c>
      <c r="G151" s="45" t="s">
        <v>748</v>
      </c>
      <c r="H151" s="44">
        <v>23.01</v>
      </c>
      <c r="I151" s="137">
        <f t="shared" si="12"/>
        <v>2070.9</v>
      </c>
      <c r="J151" s="45">
        <v>5</v>
      </c>
      <c r="K151" s="145"/>
      <c r="L151" s="46" t="str">
        <f t="shared" si="11"/>
        <v>-</v>
      </c>
      <c r="M151" s="47">
        <f t="shared" si="4"/>
        <v>0</v>
      </c>
      <c r="N151" s="48" t="s">
        <v>81</v>
      </c>
      <c r="O151" s="39" t="s">
        <v>36</v>
      </c>
    </row>
    <row r="152" spans="1:15" ht="15.75" customHeight="1">
      <c r="A152" s="40">
        <v>15</v>
      </c>
      <c r="B152" s="41" t="s">
        <v>296</v>
      </c>
      <c r="C152" s="42" t="s">
        <v>31</v>
      </c>
      <c r="D152" s="43" t="s">
        <v>297</v>
      </c>
      <c r="E152" s="43" t="s">
        <v>130</v>
      </c>
      <c r="F152" s="43" t="s">
        <v>66</v>
      </c>
      <c r="G152" s="45" t="s">
        <v>748</v>
      </c>
      <c r="H152" s="44">
        <v>23.01</v>
      </c>
      <c r="I152" s="137">
        <f t="shared" si="12"/>
        <v>2070.9</v>
      </c>
      <c r="J152" s="45">
        <v>5</v>
      </c>
      <c r="K152" s="145"/>
      <c r="L152" s="46" t="str">
        <f t="shared" si="11"/>
        <v>-</v>
      </c>
      <c r="M152" s="47">
        <f t="shared" ref="M152:M215" si="13">H152*K152</f>
        <v>0</v>
      </c>
      <c r="N152" s="48" t="s">
        <v>35</v>
      </c>
      <c r="O152" s="39" t="s">
        <v>36</v>
      </c>
    </row>
    <row r="153" spans="1:15" ht="15.75" customHeight="1">
      <c r="A153" s="40">
        <v>5</v>
      </c>
      <c r="B153" s="41" t="s">
        <v>298</v>
      </c>
      <c r="C153" s="42" t="s">
        <v>31</v>
      </c>
      <c r="D153" s="43" t="s">
        <v>299</v>
      </c>
      <c r="E153" s="43" t="s">
        <v>130</v>
      </c>
      <c r="F153" s="43" t="s">
        <v>201</v>
      </c>
      <c r="G153" s="45" t="s">
        <v>749</v>
      </c>
      <c r="H153" s="49">
        <v>12.65</v>
      </c>
      <c r="I153" s="137">
        <f t="shared" si="12"/>
        <v>1138.5</v>
      </c>
      <c r="J153" s="45">
        <v>10</v>
      </c>
      <c r="K153" s="145"/>
      <c r="L153" s="46" t="str">
        <f t="shared" si="11"/>
        <v>-</v>
      </c>
      <c r="M153" s="47">
        <f t="shared" si="13"/>
        <v>0</v>
      </c>
      <c r="N153" s="48" t="s">
        <v>300</v>
      </c>
      <c r="O153" s="39" t="s">
        <v>36</v>
      </c>
    </row>
    <row r="154" spans="1:15" ht="15.75" hidden="1" customHeight="1">
      <c r="A154" s="40">
        <v>0</v>
      </c>
      <c r="B154" s="112" t="s">
        <v>301</v>
      </c>
      <c r="C154" s="113" t="s">
        <v>31</v>
      </c>
      <c r="D154" s="114" t="s">
        <v>302</v>
      </c>
      <c r="E154" s="114" t="s">
        <v>130</v>
      </c>
      <c r="F154" s="114" t="s">
        <v>201</v>
      </c>
      <c r="G154" s="114" t="s">
        <v>748</v>
      </c>
      <c r="H154" s="115">
        <v>23.01</v>
      </c>
      <c r="I154" s="137">
        <f t="shared" si="12"/>
        <v>2070.9</v>
      </c>
      <c r="J154" s="116">
        <v>5</v>
      </c>
      <c r="K154" s="145"/>
      <c r="L154" s="117" t="str">
        <f t="shared" si="11"/>
        <v>-</v>
      </c>
      <c r="M154" s="118">
        <f t="shared" si="13"/>
        <v>0</v>
      </c>
      <c r="N154" s="119" t="s">
        <v>103</v>
      </c>
      <c r="O154" s="39" t="s">
        <v>36</v>
      </c>
    </row>
    <row r="155" spans="1:15" ht="15.75" customHeight="1">
      <c r="A155" s="40">
        <v>20</v>
      </c>
      <c r="B155" s="41" t="s">
        <v>303</v>
      </c>
      <c r="C155" s="42" t="s">
        <v>31</v>
      </c>
      <c r="D155" s="43" t="s">
        <v>304</v>
      </c>
      <c r="E155" s="43" t="s">
        <v>130</v>
      </c>
      <c r="F155" s="43" t="s">
        <v>305</v>
      </c>
      <c r="G155" s="45" t="s">
        <v>748</v>
      </c>
      <c r="H155" s="44">
        <v>23.01</v>
      </c>
      <c r="I155" s="137">
        <f t="shared" si="12"/>
        <v>2070.9</v>
      </c>
      <c r="J155" s="45">
        <v>5</v>
      </c>
      <c r="K155" s="145"/>
      <c r="L155" s="46" t="str">
        <f t="shared" si="11"/>
        <v>-</v>
      </c>
      <c r="M155" s="47">
        <f t="shared" si="13"/>
        <v>0</v>
      </c>
      <c r="N155" s="48" t="s">
        <v>81</v>
      </c>
      <c r="O155" s="39" t="s">
        <v>36</v>
      </c>
    </row>
    <row r="156" spans="1:15" ht="15.75" customHeight="1">
      <c r="A156" s="40">
        <v>15</v>
      </c>
      <c r="B156" s="41" t="s">
        <v>306</v>
      </c>
      <c r="C156" s="42" t="s">
        <v>31</v>
      </c>
      <c r="D156" s="43" t="s">
        <v>307</v>
      </c>
      <c r="E156" s="43" t="s">
        <v>130</v>
      </c>
      <c r="F156" s="43" t="s">
        <v>308</v>
      </c>
      <c r="G156" s="45" t="s">
        <v>748</v>
      </c>
      <c r="H156" s="44">
        <v>26.87</v>
      </c>
      <c r="I156" s="137">
        <f t="shared" si="12"/>
        <v>2418.3000000000002</v>
      </c>
      <c r="J156" s="45">
        <v>5</v>
      </c>
      <c r="K156" s="145"/>
      <c r="L156" s="46" t="str">
        <f t="shared" si="11"/>
        <v>-</v>
      </c>
      <c r="M156" s="47">
        <f t="shared" si="13"/>
        <v>0</v>
      </c>
      <c r="N156" s="48" t="s">
        <v>35</v>
      </c>
      <c r="O156" s="39" t="s">
        <v>36</v>
      </c>
    </row>
    <row r="157" spans="1:15" ht="15.75" hidden="1" customHeight="1">
      <c r="A157" s="40">
        <v>0</v>
      </c>
      <c r="B157" s="112" t="s">
        <v>309</v>
      </c>
      <c r="C157" s="113" t="s">
        <v>31</v>
      </c>
      <c r="D157" s="114" t="s">
        <v>310</v>
      </c>
      <c r="E157" s="114" t="s">
        <v>130</v>
      </c>
      <c r="F157" s="114" t="s">
        <v>201</v>
      </c>
      <c r="G157" s="114" t="s">
        <v>749</v>
      </c>
      <c r="H157" s="122">
        <v>12.65</v>
      </c>
      <c r="I157" s="137">
        <f t="shared" si="12"/>
        <v>1138.5</v>
      </c>
      <c r="J157" s="116">
        <v>10</v>
      </c>
      <c r="K157" s="145"/>
      <c r="L157" s="117" t="str">
        <f t="shared" si="11"/>
        <v>-</v>
      </c>
      <c r="M157" s="118">
        <f t="shared" si="13"/>
        <v>0</v>
      </c>
      <c r="N157" s="119" t="s">
        <v>219</v>
      </c>
      <c r="O157" s="39" t="s">
        <v>36</v>
      </c>
    </row>
    <row r="158" spans="1:15" ht="15.75" hidden="1" customHeight="1">
      <c r="A158" s="40">
        <v>0</v>
      </c>
      <c r="B158" s="112" t="s">
        <v>311</v>
      </c>
      <c r="C158" s="113" t="s">
        <v>31</v>
      </c>
      <c r="D158" s="114" t="s">
        <v>312</v>
      </c>
      <c r="E158" s="114" t="s">
        <v>130</v>
      </c>
      <c r="F158" s="114" t="s">
        <v>308</v>
      </c>
      <c r="G158" s="116" t="s">
        <v>748</v>
      </c>
      <c r="H158" s="115">
        <v>26.87</v>
      </c>
      <c r="I158" s="137">
        <f t="shared" si="12"/>
        <v>2418.3000000000002</v>
      </c>
      <c r="J158" s="116">
        <v>5</v>
      </c>
      <c r="K158" s="145"/>
      <c r="L158" s="117" t="str">
        <f t="shared" si="11"/>
        <v>-</v>
      </c>
      <c r="M158" s="118">
        <f t="shared" si="13"/>
        <v>0</v>
      </c>
      <c r="N158" s="119" t="s">
        <v>39</v>
      </c>
      <c r="O158" s="39" t="s">
        <v>36</v>
      </c>
    </row>
    <row r="159" spans="1:15" ht="15.75" customHeight="1">
      <c r="A159" s="40">
        <v>20</v>
      </c>
      <c r="B159" s="41" t="s">
        <v>313</v>
      </c>
      <c r="C159" s="42" t="s">
        <v>31</v>
      </c>
      <c r="D159" s="43" t="s">
        <v>314</v>
      </c>
      <c r="E159" s="43" t="s">
        <v>130</v>
      </c>
      <c r="F159" s="43" t="s">
        <v>204</v>
      </c>
      <c r="G159" s="45" t="s">
        <v>748</v>
      </c>
      <c r="H159" s="44">
        <v>23.78</v>
      </c>
      <c r="I159" s="137">
        <f t="shared" si="12"/>
        <v>2140.2000000000003</v>
      </c>
      <c r="J159" s="45">
        <v>5</v>
      </c>
      <c r="K159" s="145"/>
      <c r="L159" s="46" t="str">
        <f t="shared" si="11"/>
        <v>-</v>
      </c>
      <c r="M159" s="47">
        <f t="shared" si="13"/>
        <v>0</v>
      </c>
      <c r="N159" s="48" t="s">
        <v>39</v>
      </c>
      <c r="O159" s="39" t="s">
        <v>36</v>
      </c>
    </row>
    <row r="160" spans="1:15" ht="15.75" hidden="1" customHeight="1">
      <c r="A160" s="40">
        <v>0</v>
      </c>
      <c r="B160" s="112" t="s">
        <v>315</v>
      </c>
      <c r="C160" s="113" t="s">
        <v>31</v>
      </c>
      <c r="D160" s="114" t="s">
        <v>316</v>
      </c>
      <c r="E160" s="114" t="s">
        <v>130</v>
      </c>
      <c r="F160" s="114" t="s">
        <v>308</v>
      </c>
      <c r="G160" s="116" t="s">
        <v>748</v>
      </c>
      <c r="H160" s="115">
        <v>26.87</v>
      </c>
      <c r="I160" s="137">
        <f t="shared" si="12"/>
        <v>2418.3000000000002</v>
      </c>
      <c r="J160" s="116">
        <v>5</v>
      </c>
      <c r="K160" s="145"/>
      <c r="L160" s="117" t="str">
        <f t="shared" si="11"/>
        <v>-</v>
      </c>
      <c r="M160" s="118">
        <f t="shared" si="13"/>
        <v>0</v>
      </c>
      <c r="N160" s="119" t="s">
        <v>35</v>
      </c>
      <c r="O160" s="39" t="s">
        <v>36</v>
      </c>
    </row>
    <row r="161" spans="1:15" ht="15.75" hidden="1" customHeight="1">
      <c r="A161" s="40">
        <v>0</v>
      </c>
      <c r="B161" s="112" t="s">
        <v>317</v>
      </c>
      <c r="C161" s="113" t="s">
        <v>31</v>
      </c>
      <c r="D161" s="114" t="s">
        <v>318</v>
      </c>
      <c r="E161" s="114" t="s">
        <v>130</v>
      </c>
      <c r="F161" s="114" t="s">
        <v>204</v>
      </c>
      <c r="G161" s="114" t="s">
        <v>749</v>
      </c>
      <c r="H161" s="122">
        <v>12.65</v>
      </c>
      <c r="I161" s="137">
        <f t="shared" si="12"/>
        <v>1138.5</v>
      </c>
      <c r="J161" s="116">
        <v>10</v>
      </c>
      <c r="K161" s="145"/>
      <c r="L161" s="117" t="str">
        <f t="shared" si="11"/>
        <v>-</v>
      </c>
      <c r="M161" s="118">
        <f t="shared" si="13"/>
        <v>0</v>
      </c>
      <c r="N161" s="119" t="s">
        <v>319</v>
      </c>
      <c r="O161" s="39" t="s">
        <v>36</v>
      </c>
    </row>
    <row r="162" spans="1:15" ht="15.75" customHeight="1">
      <c r="A162" s="40">
        <v>15</v>
      </c>
      <c r="B162" s="41" t="s">
        <v>320</v>
      </c>
      <c r="C162" s="42" t="s">
        <v>31</v>
      </c>
      <c r="D162" s="43" t="s">
        <v>321</v>
      </c>
      <c r="E162" s="43" t="s">
        <v>130</v>
      </c>
      <c r="F162" s="43" t="s">
        <v>201</v>
      </c>
      <c r="G162" s="45" t="s">
        <v>748</v>
      </c>
      <c r="H162" s="44">
        <v>23.01</v>
      </c>
      <c r="I162" s="137">
        <f t="shared" si="12"/>
        <v>2070.9</v>
      </c>
      <c r="J162" s="45">
        <v>5</v>
      </c>
      <c r="K162" s="145"/>
      <c r="L162" s="46" t="str">
        <f t="shared" si="11"/>
        <v>-</v>
      </c>
      <c r="M162" s="47">
        <f t="shared" si="13"/>
        <v>0</v>
      </c>
      <c r="N162" s="48" t="s">
        <v>39</v>
      </c>
      <c r="O162" s="39" t="s">
        <v>36</v>
      </c>
    </row>
    <row r="163" spans="1:15" ht="15.75" customHeight="1">
      <c r="A163" s="40">
        <v>15</v>
      </c>
      <c r="B163" s="41" t="s">
        <v>322</v>
      </c>
      <c r="C163" s="42" t="s">
        <v>31</v>
      </c>
      <c r="D163" s="43" t="s">
        <v>323</v>
      </c>
      <c r="E163" s="43" t="s">
        <v>130</v>
      </c>
      <c r="F163" s="43" t="s">
        <v>308</v>
      </c>
      <c r="G163" s="45" t="s">
        <v>748</v>
      </c>
      <c r="H163" s="44">
        <v>23.01</v>
      </c>
      <c r="I163" s="137">
        <f t="shared" si="12"/>
        <v>2070.9</v>
      </c>
      <c r="J163" s="45">
        <v>5</v>
      </c>
      <c r="K163" s="145"/>
      <c r="L163" s="46" t="str">
        <f t="shared" si="11"/>
        <v>-</v>
      </c>
      <c r="M163" s="47">
        <f t="shared" si="13"/>
        <v>0</v>
      </c>
      <c r="N163" s="48" t="s">
        <v>81</v>
      </c>
      <c r="O163" s="39" t="s">
        <v>36</v>
      </c>
    </row>
    <row r="164" spans="1:15" ht="15.75" customHeight="1">
      <c r="A164" s="40">
        <v>20</v>
      </c>
      <c r="B164" s="41" t="s">
        <v>324</v>
      </c>
      <c r="C164" s="42" t="s">
        <v>31</v>
      </c>
      <c r="D164" s="43" t="s">
        <v>325</v>
      </c>
      <c r="E164" s="43" t="s">
        <v>130</v>
      </c>
      <c r="F164" s="43" t="s">
        <v>66</v>
      </c>
      <c r="G164" s="45" t="s">
        <v>749</v>
      </c>
      <c r="H164" s="49">
        <v>12.65</v>
      </c>
      <c r="I164" s="137">
        <f t="shared" si="12"/>
        <v>1138.5</v>
      </c>
      <c r="J164" s="45">
        <v>10</v>
      </c>
      <c r="K164" s="145"/>
      <c r="L164" s="46" t="str">
        <f t="shared" si="11"/>
        <v>-</v>
      </c>
      <c r="M164" s="47">
        <f t="shared" si="13"/>
        <v>0</v>
      </c>
      <c r="N164" s="48" t="s">
        <v>326</v>
      </c>
      <c r="O164" s="39" t="s">
        <v>36</v>
      </c>
    </row>
    <row r="165" spans="1:15" ht="15.75" customHeight="1">
      <c r="A165" s="40">
        <v>10</v>
      </c>
      <c r="B165" s="41" t="s">
        <v>327</v>
      </c>
      <c r="C165" s="42" t="s">
        <v>31</v>
      </c>
      <c r="D165" s="43" t="s">
        <v>328</v>
      </c>
      <c r="E165" s="43" t="s">
        <v>130</v>
      </c>
      <c r="F165" s="43" t="s">
        <v>308</v>
      </c>
      <c r="G165" s="45" t="s">
        <v>748</v>
      </c>
      <c r="H165" s="44">
        <v>26.87</v>
      </c>
      <c r="I165" s="137">
        <f t="shared" si="12"/>
        <v>2418.3000000000002</v>
      </c>
      <c r="J165" s="45">
        <v>5</v>
      </c>
      <c r="K165" s="145"/>
      <c r="L165" s="46" t="str">
        <f t="shared" si="11"/>
        <v>-</v>
      </c>
      <c r="M165" s="47">
        <f t="shared" si="13"/>
        <v>0</v>
      </c>
      <c r="N165" s="48" t="s">
        <v>35</v>
      </c>
      <c r="O165" s="39" t="s">
        <v>36</v>
      </c>
    </row>
    <row r="166" spans="1:15" ht="15.75" customHeight="1">
      <c r="A166" s="40">
        <v>20</v>
      </c>
      <c r="B166" s="41" t="s">
        <v>329</v>
      </c>
      <c r="C166" s="42" t="s">
        <v>31</v>
      </c>
      <c r="D166" s="43" t="s">
        <v>330</v>
      </c>
      <c r="E166" s="43" t="s">
        <v>130</v>
      </c>
      <c r="F166" s="43" t="s">
        <v>201</v>
      </c>
      <c r="G166" s="45" t="s">
        <v>749</v>
      </c>
      <c r="H166" s="49">
        <v>12.65</v>
      </c>
      <c r="I166" s="137">
        <f t="shared" si="12"/>
        <v>1138.5</v>
      </c>
      <c r="J166" s="45">
        <v>10</v>
      </c>
      <c r="K166" s="145"/>
      <c r="L166" s="46" t="str">
        <f t="shared" si="11"/>
        <v>-</v>
      </c>
      <c r="M166" s="47">
        <f t="shared" si="13"/>
        <v>0</v>
      </c>
      <c r="N166" s="48" t="s">
        <v>331</v>
      </c>
      <c r="O166" s="39" t="s">
        <v>36</v>
      </c>
    </row>
    <row r="167" spans="1:15" ht="15.75" customHeight="1">
      <c r="A167" s="40">
        <v>20</v>
      </c>
      <c r="B167" s="41" t="s">
        <v>332</v>
      </c>
      <c r="C167" s="42" t="s">
        <v>31</v>
      </c>
      <c r="D167" s="43" t="s">
        <v>333</v>
      </c>
      <c r="E167" s="43" t="s">
        <v>130</v>
      </c>
      <c r="F167" s="43" t="s">
        <v>201</v>
      </c>
      <c r="G167" s="45" t="s">
        <v>748</v>
      </c>
      <c r="H167" s="44">
        <v>23.01</v>
      </c>
      <c r="I167" s="137">
        <f t="shared" si="12"/>
        <v>2070.9</v>
      </c>
      <c r="J167" s="45">
        <v>5</v>
      </c>
      <c r="K167" s="145"/>
      <c r="L167" s="46" t="str">
        <f t="shared" si="11"/>
        <v>-</v>
      </c>
      <c r="M167" s="47">
        <f t="shared" si="13"/>
        <v>0</v>
      </c>
      <c r="N167" s="48" t="s">
        <v>39</v>
      </c>
      <c r="O167" s="39" t="s">
        <v>36</v>
      </c>
    </row>
    <row r="168" spans="1:15" ht="15.75" customHeight="1">
      <c r="A168" s="40">
        <v>30</v>
      </c>
      <c r="B168" s="41" t="s">
        <v>334</v>
      </c>
      <c r="C168" s="42" t="s">
        <v>31</v>
      </c>
      <c r="D168" s="43" t="s">
        <v>335</v>
      </c>
      <c r="E168" s="43" t="s">
        <v>130</v>
      </c>
      <c r="F168" s="43" t="s">
        <v>218</v>
      </c>
      <c r="G168" s="45" t="s">
        <v>749</v>
      </c>
      <c r="H168" s="49">
        <v>12.65</v>
      </c>
      <c r="I168" s="137">
        <f t="shared" si="12"/>
        <v>1138.5</v>
      </c>
      <c r="J168" s="45">
        <v>10</v>
      </c>
      <c r="K168" s="145"/>
      <c r="L168" s="46" t="str">
        <f t="shared" si="11"/>
        <v>-</v>
      </c>
      <c r="M168" s="47">
        <f t="shared" si="13"/>
        <v>0</v>
      </c>
      <c r="N168" s="48" t="s">
        <v>39</v>
      </c>
      <c r="O168" s="39" t="s">
        <v>36</v>
      </c>
    </row>
    <row r="169" spans="1:15" ht="15.75" customHeight="1">
      <c r="A169" s="40">
        <v>30</v>
      </c>
      <c r="B169" s="41" t="s">
        <v>336</v>
      </c>
      <c r="C169" s="42" t="s">
        <v>31</v>
      </c>
      <c r="D169" s="43" t="s">
        <v>337</v>
      </c>
      <c r="E169" s="43" t="s">
        <v>130</v>
      </c>
      <c r="F169" s="43" t="s">
        <v>66</v>
      </c>
      <c r="G169" s="45" t="s">
        <v>749</v>
      </c>
      <c r="H169" s="49">
        <v>12.65</v>
      </c>
      <c r="I169" s="137">
        <f t="shared" si="12"/>
        <v>1138.5</v>
      </c>
      <c r="J169" s="45">
        <v>10</v>
      </c>
      <c r="K169" s="145"/>
      <c r="L169" s="46" t="str">
        <f t="shared" si="11"/>
        <v>-</v>
      </c>
      <c r="M169" s="47">
        <f t="shared" si="13"/>
        <v>0</v>
      </c>
      <c r="N169" s="48" t="s">
        <v>39</v>
      </c>
      <c r="O169" s="39" t="s">
        <v>36</v>
      </c>
    </row>
    <row r="170" spans="1:15" ht="15.75" hidden="1" customHeight="1">
      <c r="A170" s="40">
        <v>0</v>
      </c>
      <c r="B170" s="112" t="s">
        <v>338</v>
      </c>
      <c r="C170" s="113" t="s">
        <v>31</v>
      </c>
      <c r="D170" s="114" t="s">
        <v>339</v>
      </c>
      <c r="E170" s="114" t="s">
        <v>130</v>
      </c>
      <c r="F170" s="114" t="s">
        <v>340</v>
      </c>
      <c r="G170" s="114" t="s">
        <v>749</v>
      </c>
      <c r="H170" s="122">
        <v>12.65</v>
      </c>
      <c r="I170" s="137">
        <f t="shared" si="12"/>
        <v>1138.5</v>
      </c>
      <c r="J170" s="116">
        <v>10</v>
      </c>
      <c r="K170" s="145"/>
      <c r="L170" s="117" t="str">
        <f t="shared" si="11"/>
        <v>-</v>
      </c>
      <c r="M170" s="118">
        <f t="shared" si="13"/>
        <v>0</v>
      </c>
      <c r="N170" s="119" t="s">
        <v>228</v>
      </c>
      <c r="O170" s="39" t="s">
        <v>36</v>
      </c>
    </row>
    <row r="171" spans="1:15" ht="15.75" customHeight="1">
      <c r="A171" s="40">
        <v>10</v>
      </c>
      <c r="B171" s="41" t="s">
        <v>341</v>
      </c>
      <c r="C171" s="42" t="s">
        <v>31</v>
      </c>
      <c r="D171" s="43" t="s">
        <v>342</v>
      </c>
      <c r="E171" s="43" t="s">
        <v>130</v>
      </c>
      <c r="F171" s="43" t="s">
        <v>340</v>
      </c>
      <c r="G171" s="45" t="s">
        <v>749</v>
      </c>
      <c r="H171" s="49">
        <v>12.65</v>
      </c>
      <c r="I171" s="137">
        <f t="shared" si="12"/>
        <v>1138.5</v>
      </c>
      <c r="J171" s="45">
        <v>10</v>
      </c>
      <c r="K171" s="145"/>
      <c r="L171" s="46" t="str">
        <f t="shared" si="11"/>
        <v>-</v>
      </c>
      <c r="M171" s="47">
        <f t="shared" si="13"/>
        <v>0</v>
      </c>
      <c r="N171" s="48" t="s">
        <v>343</v>
      </c>
      <c r="O171" s="39" t="s">
        <v>36</v>
      </c>
    </row>
    <row r="172" spans="1:15" ht="15.75" customHeight="1">
      <c r="A172" s="40">
        <v>20</v>
      </c>
      <c r="B172" s="41" t="s">
        <v>344</v>
      </c>
      <c r="C172" s="42" t="s">
        <v>31</v>
      </c>
      <c r="D172" s="43" t="s">
        <v>345</v>
      </c>
      <c r="E172" s="43" t="s">
        <v>130</v>
      </c>
      <c r="F172" s="43" t="s">
        <v>201</v>
      </c>
      <c r="G172" s="45" t="s">
        <v>748</v>
      </c>
      <c r="H172" s="44">
        <v>23.01</v>
      </c>
      <c r="I172" s="137">
        <f t="shared" si="12"/>
        <v>2070.9</v>
      </c>
      <c r="J172" s="45">
        <v>5</v>
      </c>
      <c r="K172" s="145"/>
      <c r="L172" s="46" t="str">
        <f t="shared" si="11"/>
        <v>-</v>
      </c>
      <c r="M172" s="47">
        <f t="shared" si="13"/>
        <v>0</v>
      </c>
      <c r="N172" s="48" t="s">
        <v>39</v>
      </c>
      <c r="O172" s="39" t="s">
        <v>36</v>
      </c>
    </row>
    <row r="173" spans="1:15" ht="15.75" customHeight="1">
      <c r="A173" s="40">
        <v>20</v>
      </c>
      <c r="B173" s="41" t="s">
        <v>346</v>
      </c>
      <c r="C173" s="42" t="s">
        <v>31</v>
      </c>
      <c r="D173" s="43" t="s">
        <v>347</v>
      </c>
      <c r="E173" s="43" t="s">
        <v>130</v>
      </c>
      <c r="F173" s="43" t="s">
        <v>340</v>
      </c>
      <c r="G173" s="45" t="s">
        <v>749</v>
      </c>
      <c r="H173" s="49">
        <v>12.65</v>
      </c>
      <c r="I173" s="137">
        <f t="shared" si="12"/>
        <v>1138.5</v>
      </c>
      <c r="J173" s="45">
        <v>10</v>
      </c>
      <c r="K173" s="145"/>
      <c r="L173" s="46" t="str">
        <f t="shared" si="11"/>
        <v>-</v>
      </c>
      <c r="M173" s="47">
        <f t="shared" si="13"/>
        <v>0</v>
      </c>
      <c r="N173" s="48" t="s">
        <v>81</v>
      </c>
      <c r="O173" s="39" t="s">
        <v>36</v>
      </c>
    </row>
    <row r="174" spans="1:15" ht="15.75" customHeight="1">
      <c r="A174" s="40">
        <v>20</v>
      </c>
      <c r="B174" s="41" t="s">
        <v>348</v>
      </c>
      <c r="C174" s="42" t="s">
        <v>31</v>
      </c>
      <c r="D174" s="43" t="s">
        <v>349</v>
      </c>
      <c r="E174" s="43" t="s">
        <v>130</v>
      </c>
      <c r="F174" s="43" t="s">
        <v>340</v>
      </c>
      <c r="G174" s="45" t="s">
        <v>748</v>
      </c>
      <c r="H174" s="44">
        <v>23.01</v>
      </c>
      <c r="I174" s="137">
        <f t="shared" si="12"/>
        <v>2070.9</v>
      </c>
      <c r="J174" s="45">
        <v>5</v>
      </c>
      <c r="K174" s="145"/>
      <c r="L174" s="46" t="str">
        <f t="shared" si="11"/>
        <v>-</v>
      </c>
      <c r="M174" s="47">
        <f t="shared" si="13"/>
        <v>0</v>
      </c>
      <c r="N174" s="48" t="s">
        <v>81</v>
      </c>
      <c r="O174" s="39" t="s">
        <v>36</v>
      </c>
    </row>
    <row r="175" spans="1:15" ht="15.75" customHeight="1">
      <c r="A175" s="40">
        <v>20</v>
      </c>
      <c r="B175" s="41" t="s">
        <v>350</v>
      </c>
      <c r="C175" s="42" t="s">
        <v>31</v>
      </c>
      <c r="D175" s="43" t="s">
        <v>351</v>
      </c>
      <c r="E175" s="43" t="s">
        <v>130</v>
      </c>
      <c r="F175" s="43" t="s">
        <v>204</v>
      </c>
      <c r="G175" s="45" t="s">
        <v>749</v>
      </c>
      <c r="H175" s="49">
        <v>12.65</v>
      </c>
      <c r="I175" s="137">
        <f t="shared" si="12"/>
        <v>1138.5</v>
      </c>
      <c r="J175" s="45">
        <v>10</v>
      </c>
      <c r="K175" s="145"/>
      <c r="L175" s="46" t="str">
        <f t="shared" ref="L175:L193" si="14">IF(K175="","-",K175/60)</f>
        <v>-</v>
      </c>
      <c r="M175" s="47">
        <f t="shared" si="13"/>
        <v>0</v>
      </c>
      <c r="N175" s="48" t="s">
        <v>352</v>
      </c>
      <c r="O175" s="39" t="s">
        <v>36</v>
      </c>
    </row>
    <row r="176" spans="1:15" ht="15.75" customHeight="1">
      <c r="A176" s="40">
        <v>15</v>
      </c>
      <c r="B176" s="41" t="s">
        <v>353</v>
      </c>
      <c r="C176" s="42" t="s">
        <v>31</v>
      </c>
      <c r="D176" s="43" t="s">
        <v>354</v>
      </c>
      <c r="E176" s="43" t="s">
        <v>130</v>
      </c>
      <c r="F176" s="43" t="s">
        <v>66</v>
      </c>
      <c r="G176" s="45" t="s">
        <v>749</v>
      </c>
      <c r="H176" s="49">
        <v>12.65</v>
      </c>
      <c r="I176" s="137">
        <f t="shared" si="12"/>
        <v>1138.5</v>
      </c>
      <c r="J176" s="45">
        <v>10</v>
      </c>
      <c r="K176" s="145"/>
      <c r="L176" s="46" t="str">
        <f t="shared" si="14"/>
        <v>-</v>
      </c>
      <c r="M176" s="47">
        <f t="shared" si="13"/>
        <v>0</v>
      </c>
      <c r="N176" s="48" t="s">
        <v>81</v>
      </c>
      <c r="O176" s="39" t="s">
        <v>36</v>
      </c>
    </row>
    <row r="177" spans="1:15" ht="15.75" customHeight="1">
      <c r="A177" s="40">
        <v>20</v>
      </c>
      <c r="B177" s="41" t="s">
        <v>355</v>
      </c>
      <c r="C177" s="42" t="s">
        <v>31</v>
      </c>
      <c r="D177" s="43" t="s">
        <v>356</v>
      </c>
      <c r="E177" s="43" t="s">
        <v>130</v>
      </c>
      <c r="F177" s="43" t="s">
        <v>357</v>
      </c>
      <c r="G177" s="45" t="s">
        <v>748</v>
      </c>
      <c r="H177" s="44">
        <v>25.33</v>
      </c>
      <c r="I177" s="137">
        <f t="shared" si="12"/>
        <v>2279.6999999999998</v>
      </c>
      <c r="J177" s="45">
        <v>5</v>
      </c>
      <c r="K177" s="145"/>
      <c r="L177" s="46" t="str">
        <f t="shared" si="14"/>
        <v>-</v>
      </c>
      <c r="M177" s="47">
        <f t="shared" si="13"/>
        <v>0</v>
      </c>
      <c r="N177" s="48" t="s">
        <v>35</v>
      </c>
      <c r="O177" s="39" t="s">
        <v>36</v>
      </c>
    </row>
    <row r="178" spans="1:15" ht="15.75" customHeight="1">
      <c r="A178" s="40">
        <v>20</v>
      </c>
      <c r="B178" s="41" t="s">
        <v>358</v>
      </c>
      <c r="C178" s="42" t="s">
        <v>31</v>
      </c>
      <c r="D178" s="43" t="s">
        <v>359</v>
      </c>
      <c r="E178" s="43" t="s">
        <v>130</v>
      </c>
      <c r="F178" s="43" t="s">
        <v>340</v>
      </c>
      <c r="G178" s="45" t="s">
        <v>749</v>
      </c>
      <c r="H178" s="49">
        <v>12.65</v>
      </c>
      <c r="I178" s="137">
        <f t="shared" si="12"/>
        <v>1138.5</v>
      </c>
      <c r="J178" s="45">
        <v>10</v>
      </c>
      <c r="K178" s="145"/>
      <c r="L178" s="46" t="str">
        <f t="shared" si="14"/>
        <v>-</v>
      </c>
      <c r="M178" s="47">
        <f t="shared" si="13"/>
        <v>0</v>
      </c>
      <c r="N178" s="48" t="s">
        <v>360</v>
      </c>
      <c r="O178" s="39" t="s">
        <v>36</v>
      </c>
    </row>
    <row r="179" spans="1:15" ht="15.75" customHeight="1">
      <c r="A179" s="40">
        <v>15</v>
      </c>
      <c r="B179" s="41" t="s">
        <v>361</v>
      </c>
      <c r="C179" s="42" t="s">
        <v>31</v>
      </c>
      <c r="D179" s="43" t="s">
        <v>362</v>
      </c>
      <c r="E179" s="43" t="s">
        <v>130</v>
      </c>
      <c r="F179" s="43" t="s">
        <v>66</v>
      </c>
      <c r="G179" s="45" t="s">
        <v>748</v>
      </c>
      <c r="H179" s="44">
        <v>20.69</v>
      </c>
      <c r="I179" s="137">
        <f t="shared" si="12"/>
        <v>1862.1000000000001</v>
      </c>
      <c r="J179" s="45">
        <v>5</v>
      </c>
      <c r="K179" s="145"/>
      <c r="L179" s="46" t="str">
        <f t="shared" si="14"/>
        <v>-</v>
      </c>
      <c r="M179" s="47">
        <f t="shared" si="13"/>
        <v>0</v>
      </c>
      <c r="N179" s="48" t="s">
        <v>35</v>
      </c>
      <c r="O179" s="39" t="s">
        <v>36</v>
      </c>
    </row>
    <row r="180" spans="1:15" ht="15.75" hidden="1" customHeight="1">
      <c r="A180" s="40">
        <v>0</v>
      </c>
      <c r="B180" s="112" t="s">
        <v>363</v>
      </c>
      <c r="C180" s="113" t="s">
        <v>31</v>
      </c>
      <c r="D180" s="114" t="s">
        <v>364</v>
      </c>
      <c r="E180" s="114" t="s">
        <v>130</v>
      </c>
      <c r="F180" s="114" t="s">
        <v>308</v>
      </c>
      <c r="G180" s="116" t="s">
        <v>748</v>
      </c>
      <c r="H180" s="115">
        <v>26.87</v>
      </c>
      <c r="I180" s="137">
        <f t="shared" si="12"/>
        <v>2418.3000000000002</v>
      </c>
      <c r="J180" s="116">
        <v>5</v>
      </c>
      <c r="K180" s="145"/>
      <c r="L180" s="117" t="str">
        <f t="shared" si="14"/>
        <v>-</v>
      </c>
      <c r="M180" s="118">
        <f t="shared" si="13"/>
        <v>0</v>
      </c>
      <c r="N180" s="119" t="s">
        <v>69</v>
      </c>
      <c r="O180" s="39" t="s">
        <v>36</v>
      </c>
    </row>
    <row r="181" spans="1:15" ht="15.75" customHeight="1">
      <c r="A181" s="40">
        <v>15</v>
      </c>
      <c r="B181" s="41" t="s">
        <v>365</v>
      </c>
      <c r="C181" s="42" t="s">
        <v>31</v>
      </c>
      <c r="D181" s="43" t="s">
        <v>366</v>
      </c>
      <c r="E181" s="43" t="s">
        <v>130</v>
      </c>
      <c r="F181" s="43" t="s">
        <v>308</v>
      </c>
      <c r="G181" s="45" t="s">
        <v>748</v>
      </c>
      <c r="H181" s="44">
        <v>26.87</v>
      </c>
      <c r="I181" s="137">
        <f t="shared" ref="I181:I185" si="15">H181*$L$8</f>
        <v>2418.3000000000002</v>
      </c>
      <c r="J181" s="45">
        <v>5</v>
      </c>
      <c r="K181" s="145"/>
      <c r="L181" s="46" t="str">
        <f t="shared" si="14"/>
        <v>-</v>
      </c>
      <c r="M181" s="47">
        <f t="shared" si="13"/>
        <v>0</v>
      </c>
      <c r="N181" s="48" t="s">
        <v>69</v>
      </c>
      <c r="O181" s="39" t="s">
        <v>36</v>
      </c>
    </row>
    <row r="182" spans="1:15" ht="15.75" customHeight="1">
      <c r="A182" s="40">
        <v>15</v>
      </c>
      <c r="B182" s="41" t="s">
        <v>367</v>
      </c>
      <c r="C182" s="42" t="s">
        <v>31</v>
      </c>
      <c r="D182" s="43" t="s">
        <v>368</v>
      </c>
      <c r="E182" s="43" t="s">
        <v>130</v>
      </c>
      <c r="F182" s="43" t="s">
        <v>204</v>
      </c>
      <c r="G182" s="45" t="s">
        <v>748</v>
      </c>
      <c r="H182" s="44">
        <v>23.01</v>
      </c>
      <c r="I182" s="137">
        <f t="shared" si="15"/>
        <v>2070.9</v>
      </c>
      <c r="J182" s="45">
        <v>5</v>
      </c>
      <c r="K182" s="145"/>
      <c r="L182" s="46" t="str">
        <f t="shared" si="14"/>
        <v>-</v>
      </c>
      <c r="M182" s="47">
        <f t="shared" si="13"/>
        <v>0</v>
      </c>
      <c r="N182" s="48" t="s">
        <v>35</v>
      </c>
      <c r="O182" s="39" t="s">
        <v>36</v>
      </c>
    </row>
    <row r="183" spans="1:15" ht="15.75" customHeight="1">
      <c r="A183" s="40">
        <v>5</v>
      </c>
      <c r="B183" s="41" t="s">
        <v>369</v>
      </c>
      <c r="C183" s="42" t="s">
        <v>31</v>
      </c>
      <c r="D183" s="43" t="s">
        <v>370</v>
      </c>
      <c r="E183" s="43" t="s">
        <v>130</v>
      </c>
      <c r="F183" s="43" t="s">
        <v>201</v>
      </c>
      <c r="G183" s="45" t="s">
        <v>748</v>
      </c>
      <c r="H183" s="44">
        <v>20.69</v>
      </c>
      <c r="I183" s="137">
        <f t="shared" si="15"/>
        <v>1862.1000000000001</v>
      </c>
      <c r="J183" s="45">
        <v>5</v>
      </c>
      <c r="K183" s="145"/>
      <c r="L183" s="46" t="str">
        <f t="shared" si="14"/>
        <v>-</v>
      </c>
      <c r="M183" s="47">
        <f t="shared" si="13"/>
        <v>0</v>
      </c>
      <c r="N183" s="48" t="s">
        <v>39</v>
      </c>
      <c r="O183" s="39" t="s">
        <v>36</v>
      </c>
    </row>
    <row r="184" spans="1:15" ht="15.75" customHeight="1">
      <c r="A184" s="40">
        <v>20</v>
      </c>
      <c r="B184" s="41" t="s">
        <v>371</v>
      </c>
      <c r="C184" s="42" t="s">
        <v>31</v>
      </c>
      <c r="D184" s="43" t="s">
        <v>372</v>
      </c>
      <c r="E184" s="43" t="s">
        <v>130</v>
      </c>
      <c r="F184" s="43" t="s">
        <v>201</v>
      </c>
      <c r="G184" s="45" t="s">
        <v>748</v>
      </c>
      <c r="H184" s="44">
        <v>23.01</v>
      </c>
      <c r="I184" s="137">
        <f t="shared" si="15"/>
        <v>2070.9</v>
      </c>
      <c r="J184" s="45">
        <v>5</v>
      </c>
      <c r="K184" s="145"/>
      <c r="L184" s="46" t="str">
        <f t="shared" si="14"/>
        <v>-</v>
      </c>
      <c r="M184" s="47">
        <f t="shared" si="13"/>
        <v>0</v>
      </c>
      <c r="N184" s="48" t="s">
        <v>81</v>
      </c>
      <c r="O184" s="39" t="s">
        <v>36</v>
      </c>
    </row>
    <row r="185" spans="1:15" ht="15.75" customHeight="1">
      <c r="A185" s="40">
        <v>20</v>
      </c>
      <c r="B185" s="41" t="s">
        <v>373</v>
      </c>
      <c r="C185" s="42" t="s">
        <v>31</v>
      </c>
      <c r="D185" s="43" t="s">
        <v>374</v>
      </c>
      <c r="E185" s="43" t="s">
        <v>130</v>
      </c>
      <c r="F185" s="43" t="s">
        <v>308</v>
      </c>
      <c r="G185" s="45" t="s">
        <v>748</v>
      </c>
      <c r="H185" s="44">
        <v>26.87</v>
      </c>
      <c r="I185" s="137">
        <f t="shared" si="15"/>
        <v>2418.3000000000002</v>
      </c>
      <c r="J185" s="45">
        <v>5</v>
      </c>
      <c r="K185" s="145"/>
      <c r="L185" s="46" t="str">
        <f t="shared" si="14"/>
        <v>-</v>
      </c>
      <c r="M185" s="47">
        <f>H185*K185</f>
        <v>0</v>
      </c>
      <c r="N185" s="48" t="s">
        <v>81</v>
      </c>
      <c r="O185" s="39" t="s">
        <v>36</v>
      </c>
    </row>
    <row r="186" spans="1:15" ht="15.75" customHeight="1">
      <c r="A186" s="40" t="s">
        <v>751</v>
      </c>
      <c r="B186" s="32"/>
      <c r="C186" s="33" t="s">
        <v>375</v>
      </c>
      <c r="D186" s="34"/>
      <c r="E186" s="34"/>
      <c r="F186" s="34"/>
      <c r="G186" s="140"/>
      <c r="H186" s="35"/>
      <c r="I186" s="35"/>
      <c r="J186" s="36"/>
      <c r="K186" s="36"/>
      <c r="L186" s="36"/>
      <c r="M186" s="37"/>
      <c r="N186" s="38"/>
      <c r="O186" s="39" t="s">
        <v>36</v>
      </c>
    </row>
    <row r="187" spans="1:15" ht="15.75" customHeight="1">
      <c r="A187" s="40">
        <v>10</v>
      </c>
      <c r="B187" s="41" t="s">
        <v>376</v>
      </c>
      <c r="C187" s="42" t="s">
        <v>31</v>
      </c>
      <c r="D187" s="43" t="s">
        <v>377</v>
      </c>
      <c r="E187" s="43" t="s">
        <v>130</v>
      </c>
      <c r="F187" s="43" t="s">
        <v>201</v>
      </c>
      <c r="G187" s="45" t="s">
        <v>748</v>
      </c>
      <c r="H187" s="44">
        <v>24.56</v>
      </c>
      <c r="I187" s="137">
        <f t="shared" ref="I187:I193" si="16">H187*$L$8</f>
        <v>2210.4</v>
      </c>
      <c r="J187" s="45">
        <v>5</v>
      </c>
      <c r="K187" s="145"/>
      <c r="L187" s="46" t="str">
        <f t="shared" si="14"/>
        <v>-</v>
      </c>
      <c r="M187" s="47">
        <f t="shared" si="13"/>
        <v>0</v>
      </c>
      <c r="N187" s="48" t="s">
        <v>35</v>
      </c>
      <c r="O187" s="39" t="s">
        <v>36</v>
      </c>
    </row>
    <row r="188" spans="1:15" ht="15.75" customHeight="1">
      <c r="A188" s="40">
        <v>15</v>
      </c>
      <c r="B188" s="41" t="s">
        <v>378</v>
      </c>
      <c r="C188" s="42" t="s">
        <v>31</v>
      </c>
      <c r="D188" s="43" t="s">
        <v>249</v>
      </c>
      <c r="E188" s="43" t="s">
        <v>130</v>
      </c>
      <c r="F188" s="43" t="s">
        <v>204</v>
      </c>
      <c r="G188" s="45" t="s">
        <v>748</v>
      </c>
      <c r="H188" s="44">
        <v>21.85</v>
      </c>
      <c r="I188" s="137">
        <f t="shared" si="16"/>
        <v>1966.5000000000002</v>
      </c>
      <c r="J188" s="45">
        <v>5</v>
      </c>
      <c r="K188" s="145"/>
      <c r="L188" s="46" t="str">
        <f t="shared" si="14"/>
        <v>-</v>
      </c>
      <c r="M188" s="47">
        <f t="shared" si="13"/>
        <v>0</v>
      </c>
      <c r="N188" s="48" t="s">
        <v>39</v>
      </c>
      <c r="O188" s="39" t="s">
        <v>36</v>
      </c>
    </row>
    <row r="189" spans="1:15" ht="15.75" customHeight="1">
      <c r="A189" s="40">
        <v>15</v>
      </c>
      <c r="B189" s="41" t="s">
        <v>379</v>
      </c>
      <c r="C189" s="42" t="s">
        <v>31</v>
      </c>
      <c r="D189" s="43" t="s">
        <v>380</v>
      </c>
      <c r="E189" s="43" t="s">
        <v>130</v>
      </c>
      <c r="F189" s="43" t="s">
        <v>201</v>
      </c>
      <c r="G189" s="45" t="s">
        <v>748</v>
      </c>
      <c r="H189" s="44">
        <v>24.56</v>
      </c>
      <c r="I189" s="137">
        <f t="shared" si="16"/>
        <v>2210.4</v>
      </c>
      <c r="J189" s="45">
        <v>5</v>
      </c>
      <c r="K189" s="145"/>
      <c r="L189" s="46" t="str">
        <f t="shared" si="14"/>
        <v>-</v>
      </c>
      <c r="M189" s="47">
        <f t="shared" si="13"/>
        <v>0</v>
      </c>
      <c r="N189" s="48" t="s">
        <v>103</v>
      </c>
      <c r="O189" s="39" t="s">
        <v>36</v>
      </c>
    </row>
    <row r="190" spans="1:15" ht="15.75" customHeight="1">
      <c r="A190" s="40">
        <v>15</v>
      </c>
      <c r="B190" s="41" t="s">
        <v>381</v>
      </c>
      <c r="C190" s="42" t="s">
        <v>31</v>
      </c>
      <c r="D190" s="43" t="s">
        <v>382</v>
      </c>
      <c r="E190" s="43" t="s">
        <v>130</v>
      </c>
      <c r="F190" s="43" t="s">
        <v>383</v>
      </c>
      <c r="G190" s="45" t="s">
        <v>748</v>
      </c>
      <c r="H190" s="44">
        <v>26.1</v>
      </c>
      <c r="I190" s="137">
        <f t="shared" si="16"/>
        <v>2349</v>
      </c>
      <c r="J190" s="45">
        <v>5</v>
      </c>
      <c r="K190" s="145"/>
      <c r="L190" s="46" t="str">
        <f t="shared" si="14"/>
        <v>-</v>
      </c>
      <c r="M190" s="47">
        <f t="shared" si="13"/>
        <v>0</v>
      </c>
      <c r="N190" s="48" t="s">
        <v>81</v>
      </c>
      <c r="O190" s="39" t="s">
        <v>36</v>
      </c>
    </row>
    <row r="191" spans="1:15" ht="15.75" customHeight="1">
      <c r="A191" s="40">
        <v>15</v>
      </c>
      <c r="B191" s="41" t="s">
        <v>384</v>
      </c>
      <c r="C191" s="42" t="s">
        <v>31</v>
      </c>
      <c r="D191" s="43" t="s">
        <v>385</v>
      </c>
      <c r="E191" s="43" t="s">
        <v>130</v>
      </c>
      <c r="F191" s="43" t="s">
        <v>308</v>
      </c>
      <c r="G191" s="45" t="s">
        <v>748</v>
      </c>
      <c r="H191" s="44">
        <v>24.56</v>
      </c>
      <c r="I191" s="137">
        <f t="shared" si="16"/>
        <v>2210.4</v>
      </c>
      <c r="J191" s="45">
        <v>5</v>
      </c>
      <c r="K191" s="145"/>
      <c r="L191" s="46" t="str">
        <f t="shared" si="14"/>
        <v>-</v>
      </c>
      <c r="M191" s="47">
        <f t="shared" si="13"/>
        <v>0</v>
      </c>
      <c r="N191" s="48" t="s">
        <v>35</v>
      </c>
      <c r="O191" s="39" t="s">
        <v>36</v>
      </c>
    </row>
    <row r="192" spans="1:15" ht="15.75" customHeight="1">
      <c r="A192" s="40">
        <v>15</v>
      </c>
      <c r="B192" s="41" t="s">
        <v>386</v>
      </c>
      <c r="C192" s="42" t="s">
        <v>31</v>
      </c>
      <c r="D192" s="43" t="s">
        <v>387</v>
      </c>
      <c r="E192" s="43" t="s">
        <v>130</v>
      </c>
      <c r="F192" s="43" t="s">
        <v>204</v>
      </c>
      <c r="G192" s="45" t="s">
        <v>748</v>
      </c>
      <c r="H192" s="44">
        <v>25.33</v>
      </c>
      <c r="I192" s="137">
        <f t="shared" si="16"/>
        <v>2279.6999999999998</v>
      </c>
      <c r="J192" s="45">
        <v>5</v>
      </c>
      <c r="K192" s="145"/>
      <c r="L192" s="46" t="str">
        <f t="shared" si="14"/>
        <v>-</v>
      </c>
      <c r="M192" s="47">
        <f t="shared" si="13"/>
        <v>0</v>
      </c>
      <c r="N192" s="48" t="s">
        <v>39</v>
      </c>
      <c r="O192" s="39" t="s">
        <v>36</v>
      </c>
    </row>
    <row r="193" spans="1:15" ht="15.75" customHeight="1">
      <c r="A193" s="40">
        <v>15</v>
      </c>
      <c r="B193" s="41" t="s">
        <v>388</v>
      </c>
      <c r="C193" s="42" t="s">
        <v>31</v>
      </c>
      <c r="D193" s="43" t="s">
        <v>347</v>
      </c>
      <c r="E193" s="43" t="s">
        <v>130</v>
      </c>
      <c r="F193" s="43" t="s">
        <v>308</v>
      </c>
      <c r="G193" s="45" t="s">
        <v>748</v>
      </c>
      <c r="H193" s="44">
        <v>24.56</v>
      </c>
      <c r="I193" s="137">
        <f t="shared" si="16"/>
        <v>2210.4</v>
      </c>
      <c r="J193" s="45">
        <v>5</v>
      </c>
      <c r="K193" s="145"/>
      <c r="L193" s="46" t="str">
        <f t="shared" si="14"/>
        <v>-</v>
      </c>
      <c r="M193" s="47">
        <f>H193*K193</f>
        <v>0</v>
      </c>
      <c r="N193" s="48" t="s">
        <v>81</v>
      </c>
      <c r="O193" s="39" t="s">
        <v>36</v>
      </c>
    </row>
    <row r="194" spans="1:15" ht="15.75" hidden="1" customHeight="1">
      <c r="A194" s="40">
        <v>0</v>
      </c>
      <c r="B194" s="123"/>
      <c r="C194" s="124" t="s">
        <v>389</v>
      </c>
      <c r="D194" s="125"/>
      <c r="E194" s="125"/>
      <c r="F194" s="125"/>
      <c r="G194" s="125"/>
      <c r="H194" s="126"/>
      <c r="I194" s="126"/>
      <c r="J194" s="127"/>
      <c r="K194" s="127"/>
      <c r="L194" s="127"/>
      <c r="M194" s="128"/>
      <c r="N194" s="129"/>
      <c r="O194" s="39" t="s">
        <v>36</v>
      </c>
    </row>
    <row r="195" spans="1:15" ht="15.75" hidden="1" customHeight="1">
      <c r="A195" s="40">
        <v>0</v>
      </c>
      <c r="B195" s="112" t="s">
        <v>390</v>
      </c>
      <c r="C195" s="113" t="s">
        <v>31</v>
      </c>
      <c r="D195" s="114" t="s">
        <v>391</v>
      </c>
      <c r="E195" s="114" t="s">
        <v>130</v>
      </c>
      <c r="F195" s="114" t="s">
        <v>204</v>
      </c>
      <c r="G195" s="114" t="s">
        <v>749</v>
      </c>
      <c r="H195" s="122">
        <v>1.7</v>
      </c>
      <c r="I195" s="137">
        <f t="shared" ref="I195:I237" si="17">H195*$L$8</f>
        <v>153</v>
      </c>
      <c r="J195" s="116">
        <v>20</v>
      </c>
      <c r="K195" s="145"/>
      <c r="L195" s="117" t="str">
        <f>IF(K195="","-",K195/250)</f>
        <v>-</v>
      </c>
      <c r="M195" s="118">
        <f t="shared" si="13"/>
        <v>0</v>
      </c>
      <c r="N195" s="119" t="s">
        <v>392</v>
      </c>
      <c r="O195" s="39" t="s">
        <v>36</v>
      </c>
    </row>
    <row r="196" spans="1:15" ht="15.75" hidden="1" customHeight="1">
      <c r="A196" s="40">
        <v>0</v>
      </c>
      <c r="B196" s="112" t="s">
        <v>393</v>
      </c>
      <c r="C196" s="113" t="s">
        <v>31</v>
      </c>
      <c r="D196" s="114" t="s">
        <v>394</v>
      </c>
      <c r="E196" s="114" t="s">
        <v>130</v>
      </c>
      <c r="F196" s="114" t="s">
        <v>204</v>
      </c>
      <c r="G196" s="114" t="s">
        <v>749</v>
      </c>
      <c r="H196" s="122">
        <v>1.7</v>
      </c>
      <c r="I196" s="137">
        <f t="shared" si="17"/>
        <v>153</v>
      </c>
      <c r="J196" s="116">
        <v>20</v>
      </c>
      <c r="K196" s="145"/>
      <c r="L196" s="117" t="str">
        <f t="shared" ref="L196:L259" si="18">IF(K196="","-",K196/250)</f>
        <v>-</v>
      </c>
      <c r="M196" s="118">
        <f t="shared" si="13"/>
        <v>0</v>
      </c>
      <c r="N196" s="119" t="s">
        <v>395</v>
      </c>
      <c r="O196" s="39" t="s">
        <v>36</v>
      </c>
    </row>
    <row r="197" spans="1:15" ht="15.75" hidden="1" customHeight="1">
      <c r="A197" s="40">
        <v>0</v>
      </c>
      <c r="B197" s="112" t="s">
        <v>396</v>
      </c>
      <c r="C197" s="113" t="s">
        <v>31</v>
      </c>
      <c r="D197" s="114" t="s">
        <v>397</v>
      </c>
      <c r="E197" s="114" t="s">
        <v>130</v>
      </c>
      <c r="F197" s="114" t="s">
        <v>204</v>
      </c>
      <c r="G197" s="114" t="s">
        <v>749</v>
      </c>
      <c r="H197" s="122">
        <v>1.7</v>
      </c>
      <c r="I197" s="137">
        <f t="shared" si="17"/>
        <v>153</v>
      </c>
      <c r="J197" s="116">
        <v>20</v>
      </c>
      <c r="K197" s="145"/>
      <c r="L197" s="117" t="str">
        <f t="shared" si="18"/>
        <v>-</v>
      </c>
      <c r="M197" s="118">
        <f t="shared" si="13"/>
        <v>0</v>
      </c>
      <c r="N197" s="119" t="s">
        <v>35</v>
      </c>
      <c r="O197" s="39" t="s">
        <v>36</v>
      </c>
    </row>
    <row r="198" spans="1:15" ht="15.75" hidden="1" customHeight="1">
      <c r="A198" s="40">
        <v>0</v>
      </c>
      <c r="B198" s="112" t="s">
        <v>398</v>
      </c>
      <c r="C198" s="113" t="s">
        <v>31</v>
      </c>
      <c r="D198" s="114" t="s">
        <v>399</v>
      </c>
      <c r="E198" s="114" t="s">
        <v>130</v>
      </c>
      <c r="F198" s="114" t="s">
        <v>204</v>
      </c>
      <c r="G198" s="114" t="s">
        <v>749</v>
      </c>
      <c r="H198" s="122">
        <v>1.7</v>
      </c>
      <c r="I198" s="137">
        <f t="shared" si="17"/>
        <v>153</v>
      </c>
      <c r="J198" s="116">
        <v>20</v>
      </c>
      <c r="K198" s="145"/>
      <c r="L198" s="117" t="str">
        <f t="shared" si="18"/>
        <v>-</v>
      </c>
      <c r="M198" s="118">
        <f t="shared" si="13"/>
        <v>0</v>
      </c>
      <c r="N198" s="119" t="s">
        <v>400</v>
      </c>
      <c r="O198" s="39" t="s">
        <v>36</v>
      </c>
    </row>
    <row r="199" spans="1:15" ht="15.75" hidden="1" customHeight="1">
      <c r="A199" s="40">
        <v>0</v>
      </c>
      <c r="B199" s="112" t="s">
        <v>401</v>
      </c>
      <c r="C199" s="113" t="s">
        <v>31</v>
      </c>
      <c r="D199" s="114" t="s">
        <v>402</v>
      </c>
      <c r="E199" s="114" t="s">
        <v>130</v>
      </c>
      <c r="F199" s="114" t="s">
        <v>204</v>
      </c>
      <c r="G199" s="114" t="s">
        <v>749</v>
      </c>
      <c r="H199" s="122">
        <v>1.7</v>
      </c>
      <c r="I199" s="137">
        <f t="shared" si="17"/>
        <v>153</v>
      </c>
      <c r="J199" s="116">
        <v>20</v>
      </c>
      <c r="K199" s="145"/>
      <c r="L199" s="117" t="str">
        <f t="shared" si="18"/>
        <v>-</v>
      </c>
      <c r="M199" s="118">
        <f t="shared" si="13"/>
        <v>0</v>
      </c>
      <c r="N199" s="119" t="s">
        <v>81</v>
      </c>
      <c r="O199" s="39" t="s">
        <v>36</v>
      </c>
    </row>
    <row r="200" spans="1:15" ht="15.75" hidden="1" customHeight="1">
      <c r="A200" s="40">
        <v>0</v>
      </c>
      <c r="B200" s="112" t="s">
        <v>403</v>
      </c>
      <c r="C200" s="113" t="s">
        <v>31</v>
      </c>
      <c r="D200" s="114" t="s">
        <v>404</v>
      </c>
      <c r="E200" s="114" t="s">
        <v>130</v>
      </c>
      <c r="F200" s="114" t="s">
        <v>204</v>
      </c>
      <c r="G200" s="114" t="s">
        <v>749</v>
      </c>
      <c r="H200" s="122">
        <v>1.7</v>
      </c>
      <c r="I200" s="137">
        <f t="shared" si="17"/>
        <v>153</v>
      </c>
      <c r="J200" s="116">
        <v>20</v>
      </c>
      <c r="K200" s="145"/>
      <c r="L200" s="117" t="str">
        <f t="shared" si="18"/>
        <v>-</v>
      </c>
      <c r="M200" s="118">
        <f t="shared" si="13"/>
        <v>0</v>
      </c>
      <c r="N200" s="119" t="s">
        <v>219</v>
      </c>
      <c r="O200" s="39" t="s">
        <v>36</v>
      </c>
    </row>
    <row r="201" spans="1:15" ht="15.75" hidden="1" customHeight="1">
      <c r="A201" s="40">
        <v>0</v>
      </c>
      <c r="B201" s="112" t="s">
        <v>405</v>
      </c>
      <c r="C201" s="113" t="s">
        <v>31</v>
      </c>
      <c r="D201" s="114" t="s">
        <v>406</v>
      </c>
      <c r="E201" s="114" t="s">
        <v>130</v>
      </c>
      <c r="F201" s="114" t="s">
        <v>204</v>
      </c>
      <c r="G201" s="114" t="s">
        <v>749</v>
      </c>
      <c r="H201" s="122">
        <v>1.7</v>
      </c>
      <c r="I201" s="137">
        <f t="shared" si="17"/>
        <v>153</v>
      </c>
      <c r="J201" s="116">
        <v>20</v>
      </c>
      <c r="K201" s="145"/>
      <c r="L201" s="117" t="str">
        <f t="shared" si="18"/>
        <v>-</v>
      </c>
      <c r="M201" s="118">
        <f t="shared" si="13"/>
        <v>0</v>
      </c>
      <c r="N201" s="119" t="s">
        <v>81</v>
      </c>
      <c r="O201" s="39" t="s">
        <v>36</v>
      </c>
    </row>
    <row r="202" spans="1:15" ht="15.75" hidden="1" customHeight="1">
      <c r="A202" s="40">
        <v>0</v>
      </c>
      <c r="B202" s="112" t="s">
        <v>407</v>
      </c>
      <c r="C202" s="113" t="s">
        <v>31</v>
      </c>
      <c r="D202" s="114" t="s">
        <v>408</v>
      </c>
      <c r="E202" s="114" t="s">
        <v>130</v>
      </c>
      <c r="F202" s="114" t="s">
        <v>204</v>
      </c>
      <c r="G202" s="114" t="s">
        <v>749</v>
      </c>
      <c r="H202" s="122">
        <v>1.7</v>
      </c>
      <c r="I202" s="137">
        <f t="shared" si="17"/>
        <v>153</v>
      </c>
      <c r="J202" s="116">
        <v>20</v>
      </c>
      <c r="K202" s="145"/>
      <c r="L202" s="117" t="str">
        <f t="shared" si="18"/>
        <v>-</v>
      </c>
      <c r="M202" s="118">
        <f t="shared" si="13"/>
        <v>0</v>
      </c>
      <c r="N202" s="119" t="s">
        <v>409</v>
      </c>
      <c r="O202" s="39" t="s">
        <v>36</v>
      </c>
    </row>
    <row r="203" spans="1:15" ht="15.75" hidden="1" customHeight="1">
      <c r="A203" s="40">
        <v>0</v>
      </c>
      <c r="B203" s="112" t="s">
        <v>410</v>
      </c>
      <c r="C203" s="113" t="s">
        <v>31</v>
      </c>
      <c r="D203" s="114" t="s">
        <v>411</v>
      </c>
      <c r="E203" s="114" t="s">
        <v>130</v>
      </c>
      <c r="F203" s="114" t="s">
        <v>204</v>
      </c>
      <c r="G203" s="114" t="s">
        <v>749</v>
      </c>
      <c r="H203" s="122">
        <v>1.7</v>
      </c>
      <c r="I203" s="137">
        <f t="shared" si="17"/>
        <v>153</v>
      </c>
      <c r="J203" s="116">
        <v>20</v>
      </c>
      <c r="K203" s="145"/>
      <c r="L203" s="117" t="str">
        <f t="shared" si="18"/>
        <v>-</v>
      </c>
      <c r="M203" s="118">
        <f t="shared" si="13"/>
        <v>0</v>
      </c>
      <c r="N203" s="119" t="s">
        <v>219</v>
      </c>
      <c r="O203" s="39" t="s">
        <v>36</v>
      </c>
    </row>
    <row r="204" spans="1:15" ht="15.75" hidden="1" customHeight="1">
      <c r="A204" s="40">
        <v>0</v>
      </c>
      <c r="B204" s="112" t="s">
        <v>412</v>
      </c>
      <c r="C204" s="113" t="s">
        <v>31</v>
      </c>
      <c r="D204" s="114" t="s">
        <v>413</v>
      </c>
      <c r="E204" s="114" t="s">
        <v>130</v>
      </c>
      <c r="F204" s="114" t="s">
        <v>204</v>
      </c>
      <c r="G204" s="114" t="s">
        <v>749</v>
      </c>
      <c r="H204" s="122">
        <v>1.7</v>
      </c>
      <c r="I204" s="137">
        <f t="shared" si="17"/>
        <v>153</v>
      </c>
      <c r="J204" s="116">
        <v>20</v>
      </c>
      <c r="K204" s="145"/>
      <c r="L204" s="117" t="str">
        <f t="shared" si="18"/>
        <v>-</v>
      </c>
      <c r="M204" s="118">
        <f t="shared" si="13"/>
        <v>0</v>
      </c>
      <c r="N204" s="119" t="s">
        <v>414</v>
      </c>
      <c r="O204" s="39" t="s">
        <v>36</v>
      </c>
    </row>
    <row r="205" spans="1:15" ht="15.75" hidden="1" customHeight="1">
      <c r="A205" s="40">
        <v>0</v>
      </c>
      <c r="B205" s="112" t="s">
        <v>415</v>
      </c>
      <c r="C205" s="113" t="s">
        <v>31</v>
      </c>
      <c r="D205" s="114" t="s">
        <v>416</v>
      </c>
      <c r="E205" s="114" t="s">
        <v>130</v>
      </c>
      <c r="F205" s="114" t="s">
        <v>204</v>
      </c>
      <c r="G205" s="114" t="s">
        <v>749</v>
      </c>
      <c r="H205" s="122">
        <v>1.7</v>
      </c>
      <c r="I205" s="137">
        <f t="shared" si="17"/>
        <v>153</v>
      </c>
      <c r="J205" s="116">
        <v>20</v>
      </c>
      <c r="K205" s="145"/>
      <c r="L205" s="117" t="str">
        <f t="shared" si="18"/>
        <v>-</v>
      </c>
      <c r="M205" s="118">
        <f t="shared" si="13"/>
        <v>0</v>
      </c>
      <c r="N205" s="119" t="s">
        <v>39</v>
      </c>
      <c r="O205" s="39" t="s">
        <v>36</v>
      </c>
    </row>
    <row r="206" spans="1:15" ht="15.75" hidden="1" customHeight="1">
      <c r="A206" s="40">
        <v>0</v>
      </c>
      <c r="B206" s="112" t="s">
        <v>417</v>
      </c>
      <c r="C206" s="113" t="s">
        <v>31</v>
      </c>
      <c r="D206" s="114" t="s">
        <v>418</v>
      </c>
      <c r="E206" s="114" t="s">
        <v>130</v>
      </c>
      <c r="F206" s="114" t="s">
        <v>204</v>
      </c>
      <c r="G206" s="114" t="s">
        <v>749</v>
      </c>
      <c r="H206" s="122">
        <v>1.7</v>
      </c>
      <c r="I206" s="137">
        <f t="shared" si="17"/>
        <v>153</v>
      </c>
      <c r="J206" s="116">
        <v>20</v>
      </c>
      <c r="K206" s="145"/>
      <c r="L206" s="117" t="str">
        <f t="shared" si="18"/>
        <v>-</v>
      </c>
      <c r="M206" s="118">
        <f t="shared" si="13"/>
        <v>0</v>
      </c>
      <c r="N206" s="119" t="s">
        <v>81</v>
      </c>
      <c r="O206" s="39" t="s">
        <v>36</v>
      </c>
    </row>
    <row r="207" spans="1:15" ht="15.75" hidden="1" customHeight="1">
      <c r="A207" s="40">
        <v>0</v>
      </c>
      <c r="B207" s="112" t="s">
        <v>419</v>
      </c>
      <c r="C207" s="113" t="s">
        <v>31</v>
      </c>
      <c r="D207" s="114" t="s">
        <v>420</v>
      </c>
      <c r="E207" s="114" t="s">
        <v>130</v>
      </c>
      <c r="F207" s="114" t="s">
        <v>204</v>
      </c>
      <c r="G207" s="114" t="s">
        <v>749</v>
      </c>
      <c r="H207" s="122">
        <v>1.7</v>
      </c>
      <c r="I207" s="137">
        <f t="shared" si="17"/>
        <v>153</v>
      </c>
      <c r="J207" s="116">
        <v>20</v>
      </c>
      <c r="K207" s="145"/>
      <c r="L207" s="117" t="str">
        <f t="shared" si="18"/>
        <v>-</v>
      </c>
      <c r="M207" s="118">
        <f t="shared" si="13"/>
        <v>0</v>
      </c>
      <c r="N207" s="119" t="s">
        <v>421</v>
      </c>
      <c r="O207" s="39" t="s">
        <v>36</v>
      </c>
    </row>
    <row r="208" spans="1:15" ht="15.75" hidden="1" customHeight="1">
      <c r="A208" s="40">
        <v>0</v>
      </c>
      <c r="B208" s="112" t="s">
        <v>422</v>
      </c>
      <c r="C208" s="113" t="s">
        <v>31</v>
      </c>
      <c r="D208" s="114" t="s">
        <v>423</v>
      </c>
      <c r="E208" s="114" t="s">
        <v>130</v>
      </c>
      <c r="F208" s="114" t="s">
        <v>204</v>
      </c>
      <c r="G208" s="114" t="s">
        <v>749</v>
      </c>
      <c r="H208" s="122">
        <v>1.7</v>
      </c>
      <c r="I208" s="137">
        <f t="shared" si="17"/>
        <v>153</v>
      </c>
      <c r="J208" s="116">
        <v>20</v>
      </c>
      <c r="K208" s="145"/>
      <c r="L208" s="117" t="str">
        <f t="shared" si="18"/>
        <v>-</v>
      </c>
      <c r="M208" s="118">
        <f t="shared" si="13"/>
        <v>0</v>
      </c>
      <c r="N208" s="119" t="s">
        <v>424</v>
      </c>
      <c r="O208" s="39" t="s">
        <v>36</v>
      </c>
    </row>
    <row r="209" spans="1:15" ht="15.75" hidden="1" customHeight="1">
      <c r="A209" s="40">
        <v>0</v>
      </c>
      <c r="B209" s="112" t="s">
        <v>425</v>
      </c>
      <c r="C209" s="113" t="s">
        <v>31</v>
      </c>
      <c r="D209" s="114" t="s">
        <v>426</v>
      </c>
      <c r="E209" s="114" t="s">
        <v>130</v>
      </c>
      <c r="F209" s="114" t="s">
        <v>204</v>
      </c>
      <c r="G209" s="114" t="s">
        <v>749</v>
      </c>
      <c r="H209" s="122">
        <v>1.7</v>
      </c>
      <c r="I209" s="137">
        <f t="shared" si="17"/>
        <v>153</v>
      </c>
      <c r="J209" s="116">
        <v>20</v>
      </c>
      <c r="K209" s="145"/>
      <c r="L209" s="117" t="str">
        <f t="shared" si="18"/>
        <v>-</v>
      </c>
      <c r="M209" s="118">
        <f t="shared" si="13"/>
        <v>0</v>
      </c>
      <c r="N209" s="119" t="s">
        <v>254</v>
      </c>
      <c r="O209" s="39" t="s">
        <v>36</v>
      </c>
    </row>
    <row r="210" spans="1:15" ht="15.75" hidden="1" customHeight="1">
      <c r="A210" s="40">
        <v>0</v>
      </c>
      <c r="B210" s="112" t="s">
        <v>427</v>
      </c>
      <c r="C210" s="113" t="s">
        <v>31</v>
      </c>
      <c r="D210" s="114" t="s">
        <v>428</v>
      </c>
      <c r="E210" s="114" t="s">
        <v>130</v>
      </c>
      <c r="F210" s="114" t="s">
        <v>204</v>
      </c>
      <c r="G210" s="114" t="s">
        <v>749</v>
      </c>
      <c r="H210" s="122">
        <v>1.7</v>
      </c>
      <c r="I210" s="137">
        <f t="shared" si="17"/>
        <v>153</v>
      </c>
      <c r="J210" s="116">
        <v>20</v>
      </c>
      <c r="K210" s="145"/>
      <c r="L210" s="117" t="str">
        <f t="shared" si="18"/>
        <v>-</v>
      </c>
      <c r="M210" s="118">
        <f t="shared" si="13"/>
        <v>0</v>
      </c>
      <c r="N210" s="119" t="s">
        <v>257</v>
      </c>
      <c r="O210" s="39" t="s">
        <v>36</v>
      </c>
    </row>
    <row r="211" spans="1:15" ht="15.75" hidden="1" customHeight="1">
      <c r="A211" s="40">
        <v>0</v>
      </c>
      <c r="B211" s="112" t="s">
        <v>429</v>
      </c>
      <c r="C211" s="113" t="s">
        <v>31</v>
      </c>
      <c r="D211" s="114" t="s">
        <v>430</v>
      </c>
      <c r="E211" s="114" t="s">
        <v>130</v>
      </c>
      <c r="F211" s="114" t="s">
        <v>204</v>
      </c>
      <c r="G211" s="114" t="s">
        <v>749</v>
      </c>
      <c r="H211" s="122">
        <v>1.7</v>
      </c>
      <c r="I211" s="137">
        <f t="shared" si="17"/>
        <v>153</v>
      </c>
      <c r="J211" s="116">
        <v>20</v>
      </c>
      <c r="K211" s="145"/>
      <c r="L211" s="117" t="str">
        <f t="shared" si="18"/>
        <v>-</v>
      </c>
      <c r="M211" s="118">
        <f t="shared" si="13"/>
        <v>0</v>
      </c>
      <c r="N211" s="119" t="s">
        <v>431</v>
      </c>
      <c r="O211" s="39" t="s">
        <v>36</v>
      </c>
    </row>
    <row r="212" spans="1:15" ht="15.75" hidden="1" customHeight="1">
      <c r="A212" s="40">
        <v>0</v>
      </c>
      <c r="B212" s="112" t="s">
        <v>432</v>
      </c>
      <c r="C212" s="113" t="s">
        <v>31</v>
      </c>
      <c r="D212" s="114" t="s">
        <v>433</v>
      </c>
      <c r="E212" s="114" t="s">
        <v>130</v>
      </c>
      <c r="F212" s="114" t="s">
        <v>204</v>
      </c>
      <c r="G212" s="114" t="s">
        <v>749</v>
      </c>
      <c r="H212" s="122">
        <v>1.7</v>
      </c>
      <c r="I212" s="137">
        <f t="shared" si="17"/>
        <v>153</v>
      </c>
      <c r="J212" s="116">
        <v>20</v>
      </c>
      <c r="K212" s="145"/>
      <c r="L212" s="117" t="str">
        <f t="shared" si="18"/>
        <v>-</v>
      </c>
      <c r="M212" s="118">
        <f t="shared" si="13"/>
        <v>0</v>
      </c>
      <c r="N212" s="119" t="s">
        <v>434</v>
      </c>
      <c r="O212" s="39" t="s">
        <v>36</v>
      </c>
    </row>
    <row r="213" spans="1:15" ht="15.75" hidden="1" customHeight="1">
      <c r="A213" s="40">
        <v>0</v>
      </c>
      <c r="B213" s="112" t="s">
        <v>435</v>
      </c>
      <c r="C213" s="113" t="s">
        <v>31</v>
      </c>
      <c r="D213" s="114" t="s">
        <v>436</v>
      </c>
      <c r="E213" s="114" t="s">
        <v>130</v>
      </c>
      <c r="F213" s="114" t="s">
        <v>204</v>
      </c>
      <c r="G213" s="114" t="s">
        <v>749</v>
      </c>
      <c r="H213" s="122">
        <v>1.7</v>
      </c>
      <c r="I213" s="137">
        <f t="shared" si="17"/>
        <v>153</v>
      </c>
      <c r="J213" s="116">
        <v>20</v>
      </c>
      <c r="K213" s="145"/>
      <c r="L213" s="117" t="str">
        <f t="shared" si="18"/>
        <v>-</v>
      </c>
      <c r="M213" s="118">
        <f t="shared" si="13"/>
        <v>0</v>
      </c>
      <c r="N213" s="119" t="s">
        <v>437</v>
      </c>
      <c r="O213" s="39" t="s">
        <v>36</v>
      </c>
    </row>
    <row r="214" spans="1:15" ht="15.75" hidden="1" customHeight="1">
      <c r="A214" s="40">
        <v>0</v>
      </c>
      <c r="B214" s="112" t="s">
        <v>438</v>
      </c>
      <c r="C214" s="113" t="s">
        <v>31</v>
      </c>
      <c r="D214" s="114" t="s">
        <v>439</v>
      </c>
      <c r="E214" s="114" t="s">
        <v>130</v>
      </c>
      <c r="F214" s="114" t="s">
        <v>204</v>
      </c>
      <c r="G214" s="114" t="s">
        <v>749</v>
      </c>
      <c r="H214" s="122">
        <v>1.7</v>
      </c>
      <c r="I214" s="137">
        <f t="shared" si="17"/>
        <v>153</v>
      </c>
      <c r="J214" s="116">
        <v>20</v>
      </c>
      <c r="K214" s="145"/>
      <c r="L214" s="117" t="str">
        <f t="shared" si="18"/>
        <v>-</v>
      </c>
      <c r="M214" s="118">
        <f t="shared" si="13"/>
        <v>0</v>
      </c>
      <c r="N214" s="119" t="s">
        <v>440</v>
      </c>
      <c r="O214" s="39" t="s">
        <v>36</v>
      </c>
    </row>
    <row r="215" spans="1:15" ht="15.75" hidden="1" customHeight="1">
      <c r="A215" s="40">
        <v>0</v>
      </c>
      <c r="B215" s="112" t="s">
        <v>441</v>
      </c>
      <c r="C215" s="113" t="s">
        <v>31</v>
      </c>
      <c r="D215" s="114" t="s">
        <v>442</v>
      </c>
      <c r="E215" s="114" t="s">
        <v>130</v>
      </c>
      <c r="F215" s="114" t="s">
        <v>204</v>
      </c>
      <c r="G215" s="114" t="s">
        <v>749</v>
      </c>
      <c r="H215" s="122">
        <v>1.7</v>
      </c>
      <c r="I215" s="137">
        <f t="shared" si="17"/>
        <v>153</v>
      </c>
      <c r="J215" s="116">
        <v>20</v>
      </c>
      <c r="K215" s="145"/>
      <c r="L215" s="117" t="str">
        <f t="shared" si="18"/>
        <v>-</v>
      </c>
      <c r="M215" s="118">
        <f t="shared" si="13"/>
        <v>0</v>
      </c>
      <c r="N215" s="119" t="s">
        <v>443</v>
      </c>
      <c r="O215" s="39" t="s">
        <v>36</v>
      </c>
    </row>
    <row r="216" spans="1:15" ht="15.75" hidden="1" customHeight="1">
      <c r="A216" s="40">
        <v>0</v>
      </c>
      <c r="B216" s="112" t="s">
        <v>444</v>
      </c>
      <c r="C216" s="113" t="s">
        <v>31</v>
      </c>
      <c r="D216" s="114" t="s">
        <v>445</v>
      </c>
      <c r="E216" s="114" t="s">
        <v>130</v>
      </c>
      <c r="F216" s="114" t="s">
        <v>204</v>
      </c>
      <c r="G216" s="114" t="s">
        <v>749</v>
      </c>
      <c r="H216" s="122">
        <v>1.7</v>
      </c>
      <c r="I216" s="137">
        <f t="shared" si="17"/>
        <v>153</v>
      </c>
      <c r="J216" s="116">
        <v>20</v>
      </c>
      <c r="K216" s="145"/>
      <c r="L216" s="117" t="str">
        <f t="shared" si="18"/>
        <v>-</v>
      </c>
      <c r="M216" s="118">
        <f t="shared" ref="M216:M279" si="19">H216*K216</f>
        <v>0</v>
      </c>
      <c r="N216" s="119" t="s">
        <v>446</v>
      </c>
      <c r="O216" s="39" t="s">
        <v>36</v>
      </c>
    </row>
    <row r="217" spans="1:15" ht="15.75" hidden="1" customHeight="1">
      <c r="A217" s="40">
        <v>0</v>
      </c>
      <c r="B217" s="112" t="s">
        <v>447</v>
      </c>
      <c r="C217" s="113" t="s">
        <v>31</v>
      </c>
      <c r="D217" s="114" t="s">
        <v>448</v>
      </c>
      <c r="E217" s="114" t="s">
        <v>130</v>
      </c>
      <c r="F217" s="114" t="s">
        <v>204</v>
      </c>
      <c r="G217" s="114" t="s">
        <v>749</v>
      </c>
      <c r="H217" s="122">
        <v>1.7</v>
      </c>
      <c r="I217" s="137">
        <f t="shared" si="17"/>
        <v>153</v>
      </c>
      <c r="J217" s="116">
        <v>20</v>
      </c>
      <c r="K217" s="145"/>
      <c r="L217" s="117" t="str">
        <f t="shared" si="18"/>
        <v>-</v>
      </c>
      <c r="M217" s="118">
        <f t="shared" si="19"/>
        <v>0</v>
      </c>
      <c r="N217" s="119" t="s">
        <v>39</v>
      </c>
      <c r="O217" s="39" t="s">
        <v>36</v>
      </c>
    </row>
    <row r="218" spans="1:15" ht="15.75" hidden="1" customHeight="1">
      <c r="A218" s="40">
        <v>0</v>
      </c>
      <c r="B218" s="112" t="s">
        <v>449</v>
      </c>
      <c r="C218" s="113" t="s">
        <v>31</v>
      </c>
      <c r="D218" s="114" t="s">
        <v>450</v>
      </c>
      <c r="E218" s="114" t="s">
        <v>130</v>
      </c>
      <c r="F218" s="114" t="s">
        <v>204</v>
      </c>
      <c r="G218" s="114" t="s">
        <v>749</v>
      </c>
      <c r="H218" s="122">
        <v>1.7</v>
      </c>
      <c r="I218" s="137">
        <f t="shared" si="17"/>
        <v>153</v>
      </c>
      <c r="J218" s="116">
        <v>20</v>
      </c>
      <c r="K218" s="145"/>
      <c r="L218" s="117" t="str">
        <f t="shared" si="18"/>
        <v>-</v>
      </c>
      <c r="M218" s="118">
        <f t="shared" si="19"/>
        <v>0</v>
      </c>
      <c r="N218" s="119" t="s">
        <v>451</v>
      </c>
      <c r="O218" s="39" t="s">
        <v>36</v>
      </c>
    </row>
    <row r="219" spans="1:15" ht="15.75" hidden="1" customHeight="1">
      <c r="A219" s="40">
        <v>0</v>
      </c>
      <c r="B219" s="112" t="s">
        <v>452</v>
      </c>
      <c r="C219" s="113" t="s">
        <v>31</v>
      </c>
      <c r="D219" s="114" t="s">
        <v>453</v>
      </c>
      <c r="E219" s="114" t="s">
        <v>130</v>
      </c>
      <c r="F219" s="114" t="s">
        <v>204</v>
      </c>
      <c r="G219" s="114" t="s">
        <v>749</v>
      </c>
      <c r="H219" s="122">
        <v>1.7</v>
      </c>
      <c r="I219" s="137">
        <f t="shared" si="17"/>
        <v>153</v>
      </c>
      <c r="J219" s="116">
        <v>20</v>
      </c>
      <c r="K219" s="145"/>
      <c r="L219" s="117" t="str">
        <f t="shared" si="18"/>
        <v>-</v>
      </c>
      <c r="M219" s="118">
        <f t="shared" si="19"/>
        <v>0</v>
      </c>
      <c r="N219" s="119" t="s">
        <v>219</v>
      </c>
      <c r="O219" s="39" t="s">
        <v>36</v>
      </c>
    </row>
    <row r="220" spans="1:15" ht="15.75" hidden="1" customHeight="1">
      <c r="A220" s="40">
        <v>0</v>
      </c>
      <c r="B220" s="112" t="s">
        <v>454</v>
      </c>
      <c r="C220" s="113" t="s">
        <v>31</v>
      </c>
      <c r="D220" s="114" t="s">
        <v>455</v>
      </c>
      <c r="E220" s="114" t="s">
        <v>130</v>
      </c>
      <c r="F220" s="114" t="s">
        <v>204</v>
      </c>
      <c r="G220" s="114" t="s">
        <v>749</v>
      </c>
      <c r="H220" s="122">
        <v>1.7</v>
      </c>
      <c r="I220" s="137">
        <f t="shared" si="17"/>
        <v>153</v>
      </c>
      <c r="J220" s="116">
        <v>20</v>
      </c>
      <c r="K220" s="145"/>
      <c r="L220" s="117" t="str">
        <f t="shared" si="18"/>
        <v>-</v>
      </c>
      <c r="M220" s="118">
        <f t="shared" si="19"/>
        <v>0</v>
      </c>
      <c r="N220" s="119" t="s">
        <v>237</v>
      </c>
      <c r="O220" s="39" t="s">
        <v>36</v>
      </c>
    </row>
    <row r="221" spans="1:15" ht="15.75" hidden="1" customHeight="1">
      <c r="A221" s="40">
        <v>0</v>
      </c>
      <c r="B221" s="112" t="s">
        <v>456</v>
      </c>
      <c r="C221" s="113" t="s">
        <v>31</v>
      </c>
      <c r="D221" s="114" t="s">
        <v>457</v>
      </c>
      <c r="E221" s="114" t="s">
        <v>130</v>
      </c>
      <c r="F221" s="114" t="s">
        <v>204</v>
      </c>
      <c r="G221" s="114" t="s">
        <v>749</v>
      </c>
      <c r="H221" s="122">
        <v>1.7</v>
      </c>
      <c r="I221" s="137">
        <f t="shared" si="17"/>
        <v>153</v>
      </c>
      <c r="J221" s="116">
        <v>20</v>
      </c>
      <c r="K221" s="145"/>
      <c r="L221" s="117" t="str">
        <f t="shared" si="18"/>
        <v>-</v>
      </c>
      <c r="M221" s="118">
        <f t="shared" si="19"/>
        <v>0</v>
      </c>
      <c r="N221" s="119" t="s">
        <v>458</v>
      </c>
      <c r="O221" s="39" t="s">
        <v>36</v>
      </c>
    </row>
    <row r="222" spans="1:15" ht="15.75" hidden="1" customHeight="1">
      <c r="A222" s="40">
        <v>0</v>
      </c>
      <c r="B222" s="112" t="s">
        <v>459</v>
      </c>
      <c r="C222" s="113" t="s">
        <v>31</v>
      </c>
      <c r="D222" s="114" t="s">
        <v>460</v>
      </c>
      <c r="E222" s="114" t="s">
        <v>130</v>
      </c>
      <c r="F222" s="114" t="s">
        <v>204</v>
      </c>
      <c r="G222" s="114" t="s">
        <v>749</v>
      </c>
      <c r="H222" s="122">
        <v>1.7</v>
      </c>
      <c r="I222" s="137">
        <f t="shared" si="17"/>
        <v>153</v>
      </c>
      <c r="J222" s="116">
        <v>20</v>
      </c>
      <c r="K222" s="145"/>
      <c r="L222" s="117" t="str">
        <f t="shared" si="18"/>
        <v>-</v>
      </c>
      <c r="M222" s="118">
        <f t="shared" si="19"/>
        <v>0</v>
      </c>
      <c r="N222" s="119" t="s">
        <v>461</v>
      </c>
      <c r="O222" s="39" t="s">
        <v>36</v>
      </c>
    </row>
    <row r="223" spans="1:15" ht="15.75" hidden="1" customHeight="1">
      <c r="A223" s="40">
        <v>0</v>
      </c>
      <c r="B223" s="112" t="s">
        <v>462</v>
      </c>
      <c r="C223" s="113" t="s">
        <v>31</v>
      </c>
      <c r="D223" s="114" t="s">
        <v>463</v>
      </c>
      <c r="E223" s="114" t="s">
        <v>130</v>
      </c>
      <c r="F223" s="114" t="s">
        <v>204</v>
      </c>
      <c r="G223" s="114" t="s">
        <v>749</v>
      </c>
      <c r="H223" s="122">
        <v>1.7</v>
      </c>
      <c r="I223" s="137">
        <f t="shared" si="17"/>
        <v>153</v>
      </c>
      <c r="J223" s="116">
        <v>20</v>
      </c>
      <c r="K223" s="145"/>
      <c r="L223" s="117" t="str">
        <f t="shared" si="18"/>
        <v>-</v>
      </c>
      <c r="M223" s="118">
        <f t="shared" si="19"/>
        <v>0</v>
      </c>
      <c r="N223" s="119" t="s">
        <v>464</v>
      </c>
      <c r="O223" s="39" t="s">
        <v>36</v>
      </c>
    </row>
    <row r="224" spans="1:15" ht="15.75" hidden="1" customHeight="1">
      <c r="A224" s="40">
        <v>0</v>
      </c>
      <c r="B224" s="112" t="s">
        <v>465</v>
      </c>
      <c r="C224" s="113" t="s">
        <v>31</v>
      </c>
      <c r="D224" s="114" t="s">
        <v>466</v>
      </c>
      <c r="E224" s="114" t="s">
        <v>130</v>
      </c>
      <c r="F224" s="114" t="s">
        <v>204</v>
      </c>
      <c r="G224" s="114" t="s">
        <v>749</v>
      </c>
      <c r="H224" s="122">
        <v>1.7</v>
      </c>
      <c r="I224" s="137">
        <f t="shared" si="17"/>
        <v>153</v>
      </c>
      <c r="J224" s="116">
        <v>20</v>
      </c>
      <c r="K224" s="145"/>
      <c r="L224" s="117" t="str">
        <f t="shared" si="18"/>
        <v>-</v>
      </c>
      <c r="M224" s="118">
        <f t="shared" si="19"/>
        <v>0</v>
      </c>
      <c r="N224" s="119" t="s">
        <v>467</v>
      </c>
      <c r="O224" s="39" t="s">
        <v>36</v>
      </c>
    </row>
    <row r="225" spans="1:15" ht="15.75" hidden="1" customHeight="1">
      <c r="A225" s="40">
        <v>0</v>
      </c>
      <c r="B225" s="112" t="s">
        <v>468</v>
      </c>
      <c r="C225" s="113" t="s">
        <v>31</v>
      </c>
      <c r="D225" s="114" t="s">
        <v>469</v>
      </c>
      <c r="E225" s="114" t="s">
        <v>130</v>
      </c>
      <c r="F225" s="114" t="s">
        <v>204</v>
      </c>
      <c r="G225" s="114" t="s">
        <v>749</v>
      </c>
      <c r="H225" s="122">
        <v>1.7</v>
      </c>
      <c r="I225" s="137">
        <f t="shared" si="17"/>
        <v>153</v>
      </c>
      <c r="J225" s="116">
        <v>20</v>
      </c>
      <c r="K225" s="145"/>
      <c r="L225" s="117" t="str">
        <f t="shared" si="18"/>
        <v>-</v>
      </c>
      <c r="M225" s="118">
        <f t="shared" si="19"/>
        <v>0</v>
      </c>
      <c r="N225" s="119" t="s">
        <v>470</v>
      </c>
      <c r="O225" s="39" t="s">
        <v>36</v>
      </c>
    </row>
    <row r="226" spans="1:15" ht="15.75" hidden="1" customHeight="1">
      <c r="A226" s="40">
        <v>0</v>
      </c>
      <c r="B226" s="112" t="s">
        <v>471</v>
      </c>
      <c r="C226" s="113" t="s">
        <v>31</v>
      </c>
      <c r="D226" s="114" t="s">
        <v>472</v>
      </c>
      <c r="E226" s="114" t="s">
        <v>130</v>
      </c>
      <c r="F226" s="114" t="s">
        <v>204</v>
      </c>
      <c r="G226" s="114" t="s">
        <v>749</v>
      </c>
      <c r="H226" s="122">
        <v>1.7</v>
      </c>
      <c r="I226" s="137">
        <f t="shared" si="17"/>
        <v>153</v>
      </c>
      <c r="J226" s="116">
        <v>20</v>
      </c>
      <c r="K226" s="145"/>
      <c r="L226" s="117" t="str">
        <f t="shared" si="18"/>
        <v>-</v>
      </c>
      <c r="M226" s="118">
        <f t="shared" si="19"/>
        <v>0</v>
      </c>
      <c r="N226" s="119" t="s">
        <v>473</v>
      </c>
      <c r="O226" s="39" t="s">
        <v>36</v>
      </c>
    </row>
    <row r="227" spans="1:15" ht="15.75" hidden="1" customHeight="1">
      <c r="A227" s="40">
        <v>0</v>
      </c>
      <c r="B227" s="112" t="s">
        <v>474</v>
      </c>
      <c r="C227" s="113" t="s">
        <v>31</v>
      </c>
      <c r="D227" s="114" t="s">
        <v>475</v>
      </c>
      <c r="E227" s="114" t="s">
        <v>130</v>
      </c>
      <c r="F227" s="114" t="s">
        <v>204</v>
      </c>
      <c r="G227" s="114" t="s">
        <v>749</v>
      </c>
      <c r="H227" s="122">
        <v>1.7</v>
      </c>
      <c r="I227" s="137">
        <f t="shared" si="17"/>
        <v>153</v>
      </c>
      <c r="J227" s="116">
        <v>20</v>
      </c>
      <c r="K227" s="145"/>
      <c r="L227" s="117" t="str">
        <f t="shared" si="18"/>
        <v>-</v>
      </c>
      <c r="M227" s="118">
        <f t="shared" si="19"/>
        <v>0</v>
      </c>
      <c r="N227" s="119" t="s">
        <v>360</v>
      </c>
      <c r="O227" s="39" t="s">
        <v>36</v>
      </c>
    </row>
    <row r="228" spans="1:15" ht="15.75" hidden="1" customHeight="1">
      <c r="A228" s="40">
        <v>0</v>
      </c>
      <c r="B228" s="112" t="s">
        <v>476</v>
      </c>
      <c r="C228" s="113" t="s">
        <v>31</v>
      </c>
      <c r="D228" s="114" t="s">
        <v>477</v>
      </c>
      <c r="E228" s="114" t="s">
        <v>130</v>
      </c>
      <c r="F228" s="114" t="s">
        <v>204</v>
      </c>
      <c r="G228" s="114" t="s">
        <v>749</v>
      </c>
      <c r="H228" s="122">
        <v>1.7</v>
      </c>
      <c r="I228" s="137">
        <f t="shared" si="17"/>
        <v>153</v>
      </c>
      <c r="J228" s="116">
        <v>20</v>
      </c>
      <c r="K228" s="145"/>
      <c r="L228" s="117" t="str">
        <f t="shared" si="18"/>
        <v>-</v>
      </c>
      <c r="M228" s="118">
        <f t="shared" si="19"/>
        <v>0</v>
      </c>
      <c r="N228" s="119" t="s">
        <v>81</v>
      </c>
      <c r="O228" s="39" t="s">
        <v>36</v>
      </c>
    </row>
    <row r="229" spans="1:15" ht="15.75" hidden="1" customHeight="1">
      <c r="A229" s="40">
        <v>0</v>
      </c>
      <c r="B229" s="112" t="s">
        <v>478</v>
      </c>
      <c r="C229" s="113" t="s">
        <v>31</v>
      </c>
      <c r="D229" s="114" t="s">
        <v>479</v>
      </c>
      <c r="E229" s="114" t="s">
        <v>130</v>
      </c>
      <c r="F229" s="114" t="s">
        <v>204</v>
      </c>
      <c r="G229" s="114" t="s">
        <v>749</v>
      </c>
      <c r="H229" s="122">
        <v>1.7</v>
      </c>
      <c r="I229" s="137">
        <f t="shared" si="17"/>
        <v>153</v>
      </c>
      <c r="J229" s="116">
        <v>20</v>
      </c>
      <c r="K229" s="145"/>
      <c r="L229" s="117" t="str">
        <f t="shared" si="18"/>
        <v>-</v>
      </c>
      <c r="M229" s="118">
        <f t="shared" si="19"/>
        <v>0</v>
      </c>
      <c r="N229" s="119" t="s">
        <v>434</v>
      </c>
      <c r="O229" s="39" t="s">
        <v>36</v>
      </c>
    </row>
    <row r="230" spans="1:15" ht="15.75" hidden="1" customHeight="1">
      <c r="A230" s="40">
        <v>0</v>
      </c>
      <c r="B230" s="112" t="s">
        <v>480</v>
      </c>
      <c r="C230" s="113" t="s">
        <v>31</v>
      </c>
      <c r="D230" s="114" t="s">
        <v>481</v>
      </c>
      <c r="E230" s="114" t="s">
        <v>130</v>
      </c>
      <c r="F230" s="114" t="s">
        <v>204</v>
      </c>
      <c r="G230" s="114" t="s">
        <v>749</v>
      </c>
      <c r="H230" s="122">
        <v>1.7</v>
      </c>
      <c r="I230" s="137">
        <f t="shared" si="17"/>
        <v>153</v>
      </c>
      <c r="J230" s="116">
        <v>20</v>
      </c>
      <c r="K230" s="145"/>
      <c r="L230" s="117" t="str">
        <f t="shared" si="18"/>
        <v>-</v>
      </c>
      <c r="M230" s="118">
        <f t="shared" si="19"/>
        <v>0</v>
      </c>
      <c r="N230" s="119" t="s">
        <v>482</v>
      </c>
      <c r="O230" s="39" t="s">
        <v>36</v>
      </c>
    </row>
    <row r="231" spans="1:15" ht="15.75" hidden="1" customHeight="1">
      <c r="A231" s="40">
        <v>0</v>
      </c>
      <c r="B231" s="112" t="s">
        <v>483</v>
      </c>
      <c r="C231" s="113" t="s">
        <v>31</v>
      </c>
      <c r="D231" s="114" t="s">
        <v>484</v>
      </c>
      <c r="E231" s="114" t="s">
        <v>130</v>
      </c>
      <c r="F231" s="114" t="s">
        <v>204</v>
      </c>
      <c r="G231" s="114" t="s">
        <v>749</v>
      </c>
      <c r="H231" s="122">
        <v>1.7</v>
      </c>
      <c r="I231" s="137">
        <f t="shared" si="17"/>
        <v>153</v>
      </c>
      <c r="J231" s="116">
        <v>20</v>
      </c>
      <c r="K231" s="145"/>
      <c r="L231" s="117" t="str">
        <f t="shared" si="18"/>
        <v>-</v>
      </c>
      <c r="M231" s="118">
        <f t="shared" si="19"/>
        <v>0</v>
      </c>
      <c r="N231" s="119" t="s">
        <v>485</v>
      </c>
      <c r="O231" s="39" t="s">
        <v>36</v>
      </c>
    </row>
    <row r="232" spans="1:15" ht="15.75" hidden="1" customHeight="1">
      <c r="A232" s="40">
        <v>0</v>
      </c>
      <c r="B232" s="112" t="s">
        <v>486</v>
      </c>
      <c r="C232" s="113" t="s">
        <v>31</v>
      </c>
      <c r="D232" s="114" t="s">
        <v>318</v>
      </c>
      <c r="E232" s="114" t="s">
        <v>130</v>
      </c>
      <c r="F232" s="114" t="s">
        <v>204</v>
      </c>
      <c r="G232" s="114" t="s">
        <v>749</v>
      </c>
      <c r="H232" s="122">
        <v>1.7</v>
      </c>
      <c r="I232" s="137">
        <f t="shared" si="17"/>
        <v>153</v>
      </c>
      <c r="J232" s="116">
        <v>20</v>
      </c>
      <c r="K232" s="145"/>
      <c r="L232" s="117" t="str">
        <f t="shared" si="18"/>
        <v>-</v>
      </c>
      <c r="M232" s="118">
        <f t="shared" si="19"/>
        <v>0</v>
      </c>
      <c r="N232" s="119" t="s">
        <v>319</v>
      </c>
      <c r="O232" s="39" t="s">
        <v>36</v>
      </c>
    </row>
    <row r="233" spans="1:15" ht="15.75" hidden="1" customHeight="1">
      <c r="A233" s="40">
        <v>0</v>
      </c>
      <c r="B233" s="112" t="s">
        <v>487</v>
      </c>
      <c r="C233" s="113" t="s">
        <v>31</v>
      </c>
      <c r="D233" s="114" t="s">
        <v>488</v>
      </c>
      <c r="E233" s="114" t="s">
        <v>130</v>
      </c>
      <c r="F233" s="114" t="s">
        <v>204</v>
      </c>
      <c r="G233" s="114" t="s">
        <v>749</v>
      </c>
      <c r="H233" s="122">
        <v>1.7</v>
      </c>
      <c r="I233" s="137">
        <f t="shared" si="17"/>
        <v>153</v>
      </c>
      <c r="J233" s="116">
        <v>20</v>
      </c>
      <c r="K233" s="145"/>
      <c r="L233" s="117" t="str">
        <f t="shared" si="18"/>
        <v>-</v>
      </c>
      <c r="M233" s="118">
        <f t="shared" si="19"/>
        <v>0</v>
      </c>
      <c r="N233" s="119" t="s">
        <v>228</v>
      </c>
      <c r="O233" s="39" t="s">
        <v>36</v>
      </c>
    </row>
    <row r="234" spans="1:15" ht="15.75" hidden="1" customHeight="1">
      <c r="A234" s="40">
        <v>0</v>
      </c>
      <c r="B234" s="112" t="s">
        <v>489</v>
      </c>
      <c r="C234" s="113" t="s">
        <v>31</v>
      </c>
      <c r="D234" s="114" t="s">
        <v>490</v>
      </c>
      <c r="E234" s="114" t="s">
        <v>130</v>
      </c>
      <c r="F234" s="114" t="s">
        <v>204</v>
      </c>
      <c r="G234" s="114" t="s">
        <v>749</v>
      </c>
      <c r="H234" s="122">
        <v>1.7</v>
      </c>
      <c r="I234" s="137">
        <f t="shared" si="17"/>
        <v>153</v>
      </c>
      <c r="J234" s="116">
        <v>20</v>
      </c>
      <c r="K234" s="145"/>
      <c r="L234" s="117" t="str">
        <f t="shared" si="18"/>
        <v>-</v>
      </c>
      <c r="M234" s="118">
        <f t="shared" si="19"/>
        <v>0</v>
      </c>
      <c r="N234" s="119" t="s">
        <v>35</v>
      </c>
      <c r="O234" s="39" t="s">
        <v>36</v>
      </c>
    </row>
    <row r="235" spans="1:15" ht="15.75" hidden="1" customHeight="1">
      <c r="A235" s="40">
        <v>0</v>
      </c>
      <c r="B235" s="112" t="s">
        <v>491</v>
      </c>
      <c r="C235" s="113" t="s">
        <v>31</v>
      </c>
      <c r="D235" s="114" t="s">
        <v>492</v>
      </c>
      <c r="E235" s="114" t="s">
        <v>130</v>
      </c>
      <c r="F235" s="114" t="s">
        <v>204</v>
      </c>
      <c r="G235" s="114" t="s">
        <v>749</v>
      </c>
      <c r="H235" s="122">
        <v>1.7</v>
      </c>
      <c r="I235" s="137">
        <f t="shared" si="17"/>
        <v>153</v>
      </c>
      <c r="J235" s="116">
        <v>20</v>
      </c>
      <c r="K235" s="145"/>
      <c r="L235" s="117" t="str">
        <f t="shared" si="18"/>
        <v>-</v>
      </c>
      <c r="M235" s="118">
        <f t="shared" si="19"/>
        <v>0</v>
      </c>
      <c r="N235" s="119" t="s">
        <v>242</v>
      </c>
      <c r="O235" s="39" t="s">
        <v>36</v>
      </c>
    </row>
    <row r="236" spans="1:15" ht="15.75" hidden="1" customHeight="1">
      <c r="A236" s="40">
        <v>0</v>
      </c>
      <c r="B236" s="112" t="s">
        <v>493</v>
      </c>
      <c r="C236" s="113" t="s">
        <v>31</v>
      </c>
      <c r="D236" s="114" t="s">
        <v>494</v>
      </c>
      <c r="E236" s="114" t="s">
        <v>130</v>
      </c>
      <c r="F236" s="114" t="s">
        <v>204</v>
      </c>
      <c r="G236" s="114" t="s">
        <v>749</v>
      </c>
      <c r="H236" s="122">
        <v>1.7</v>
      </c>
      <c r="I236" s="137">
        <f t="shared" si="17"/>
        <v>153</v>
      </c>
      <c r="J236" s="116">
        <v>20</v>
      </c>
      <c r="K236" s="145"/>
      <c r="L236" s="117" t="str">
        <f t="shared" si="18"/>
        <v>-</v>
      </c>
      <c r="M236" s="118">
        <f t="shared" si="19"/>
        <v>0</v>
      </c>
      <c r="N236" s="119" t="s">
        <v>495</v>
      </c>
      <c r="O236" s="39" t="s">
        <v>36</v>
      </c>
    </row>
    <row r="237" spans="1:15" ht="15.75" hidden="1" customHeight="1">
      <c r="A237" s="40">
        <v>0</v>
      </c>
      <c r="B237" s="112" t="s">
        <v>496</v>
      </c>
      <c r="C237" s="113" t="s">
        <v>31</v>
      </c>
      <c r="D237" s="114" t="s">
        <v>497</v>
      </c>
      <c r="E237" s="114" t="s">
        <v>130</v>
      </c>
      <c r="F237" s="114" t="s">
        <v>204</v>
      </c>
      <c r="G237" s="114" t="s">
        <v>749</v>
      </c>
      <c r="H237" s="122">
        <v>1.7</v>
      </c>
      <c r="I237" s="137">
        <f t="shared" si="17"/>
        <v>153</v>
      </c>
      <c r="J237" s="116">
        <v>20</v>
      </c>
      <c r="K237" s="145"/>
      <c r="L237" s="117" t="str">
        <f t="shared" si="18"/>
        <v>-</v>
      </c>
      <c r="M237" s="118">
        <f t="shared" si="19"/>
        <v>0</v>
      </c>
      <c r="N237" s="119" t="s">
        <v>498</v>
      </c>
      <c r="O237" s="39" t="s">
        <v>36</v>
      </c>
    </row>
    <row r="238" spans="1:15" ht="15.75" hidden="1" customHeight="1">
      <c r="A238" s="40">
        <v>0</v>
      </c>
      <c r="B238" s="123"/>
      <c r="C238" s="124" t="s">
        <v>201</v>
      </c>
      <c r="D238" s="125"/>
      <c r="E238" s="125"/>
      <c r="F238" s="125"/>
      <c r="G238" s="125"/>
      <c r="H238" s="126"/>
      <c r="I238" s="126"/>
      <c r="J238" s="127"/>
      <c r="K238" s="127"/>
      <c r="L238" s="127"/>
      <c r="M238" s="128"/>
      <c r="N238" s="129"/>
      <c r="O238" s="39" t="s">
        <v>36</v>
      </c>
    </row>
    <row r="239" spans="1:15" ht="15.75" hidden="1" customHeight="1">
      <c r="A239" s="40">
        <v>0</v>
      </c>
      <c r="B239" s="112" t="s">
        <v>499</v>
      </c>
      <c r="C239" s="113" t="s">
        <v>31</v>
      </c>
      <c r="D239" s="114" t="s">
        <v>500</v>
      </c>
      <c r="E239" s="114" t="s">
        <v>130</v>
      </c>
      <c r="F239" s="114" t="s">
        <v>201</v>
      </c>
      <c r="G239" s="114" t="s">
        <v>749</v>
      </c>
      <c r="H239" s="122">
        <v>1.7</v>
      </c>
      <c r="I239" s="137">
        <f t="shared" ref="I239:I261" si="20">H239*$L$8</f>
        <v>153</v>
      </c>
      <c r="J239" s="116">
        <v>20</v>
      </c>
      <c r="K239" s="145"/>
      <c r="L239" s="117" t="str">
        <f t="shared" si="18"/>
        <v>-</v>
      </c>
      <c r="M239" s="118">
        <f t="shared" si="19"/>
        <v>0</v>
      </c>
      <c r="N239" s="119" t="s">
        <v>501</v>
      </c>
      <c r="O239" s="39" t="s">
        <v>36</v>
      </c>
    </row>
    <row r="240" spans="1:15" ht="15.75" hidden="1" customHeight="1">
      <c r="A240" s="40">
        <v>0</v>
      </c>
      <c r="B240" s="112" t="s">
        <v>502</v>
      </c>
      <c r="C240" s="113" t="s">
        <v>31</v>
      </c>
      <c r="D240" s="114" t="s">
        <v>503</v>
      </c>
      <c r="E240" s="114" t="s">
        <v>130</v>
      </c>
      <c r="F240" s="114" t="s">
        <v>201</v>
      </c>
      <c r="G240" s="114" t="s">
        <v>749</v>
      </c>
      <c r="H240" s="122">
        <v>1.7</v>
      </c>
      <c r="I240" s="137">
        <f t="shared" si="20"/>
        <v>153</v>
      </c>
      <c r="J240" s="116">
        <v>20</v>
      </c>
      <c r="K240" s="145"/>
      <c r="L240" s="117" t="str">
        <f t="shared" si="18"/>
        <v>-</v>
      </c>
      <c r="M240" s="118">
        <f t="shared" si="19"/>
        <v>0</v>
      </c>
      <c r="N240" s="119" t="s">
        <v>434</v>
      </c>
      <c r="O240" s="39" t="s">
        <v>36</v>
      </c>
    </row>
    <row r="241" spans="1:15" ht="15.75" hidden="1" customHeight="1">
      <c r="A241" s="40">
        <v>0</v>
      </c>
      <c r="B241" s="112" t="s">
        <v>504</v>
      </c>
      <c r="C241" s="113" t="s">
        <v>31</v>
      </c>
      <c r="D241" s="114" t="s">
        <v>505</v>
      </c>
      <c r="E241" s="114" t="s">
        <v>130</v>
      </c>
      <c r="F241" s="114" t="s">
        <v>201</v>
      </c>
      <c r="G241" s="114" t="s">
        <v>749</v>
      </c>
      <c r="H241" s="122">
        <v>1.7</v>
      </c>
      <c r="I241" s="137">
        <f t="shared" si="20"/>
        <v>153</v>
      </c>
      <c r="J241" s="116">
        <v>20</v>
      </c>
      <c r="K241" s="145"/>
      <c r="L241" s="117" t="str">
        <f t="shared" si="18"/>
        <v>-</v>
      </c>
      <c r="M241" s="118">
        <f t="shared" si="19"/>
        <v>0</v>
      </c>
      <c r="N241" s="119" t="s">
        <v>81</v>
      </c>
      <c r="O241" s="39" t="s">
        <v>36</v>
      </c>
    </row>
    <row r="242" spans="1:15" ht="15.75" hidden="1" customHeight="1">
      <c r="A242" s="40">
        <v>0</v>
      </c>
      <c r="B242" s="112" t="s">
        <v>506</v>
      </c>
      <c r="C242" s="113" t="s">
        <v>31</v>
      </c>
      <c r="D242" s="114" t="s">
        <v>507</v>
      </c>
      <c r="E242" s="114" t="s">
        <v>130</v>
      </c>
      <c r="F242" s="114" t="s">
        <v>201</v>
      </c>
      <c r="G242" s="114" t="s">
        <v>749</v>
      </c>
      <c r="H242" s="122">
        <v>1.7</v>
      </c>
      <c r="I242" s="137">
        <f t="shared" si="20"/>
        <v>153</v>
      </c>
      <c r="J242" s="116">
        <v>20</v>
      </c>
      <c r="K242" s="145"/>
      <c r="L242" s="117" t="str">
        <f t="shared" si="18"/>
        <v>-</v>
      </c>
      <c r="M242" s="118">
        <f t="shared" si="19"/>
        <v>0</v>
      </c>
      <c r="N242" s="119" t="s">
        <v>103</v>
      </c>
      <c r="O242" s="39" t="s">
        <v>36</v>
      </c>
    </row>
    <row r="243" spans="1:15" ht="15.75" hidden="1" customHeight="1">
      <c r="A243" s="40">
        <v>0</v>
      </c>
      <c r="B243" s="112" t="s">
        <v>508</v>
      </c>
      <c r="C243" s="113" t="s">
        <v>31</v>
      </c>
      <c r="D243" s="114" t="s">
        <v>509</v>
      </c>
      <c r="E243" s="114" t="s">
        <v>130</v>
      </c>
      <c r="F243" s="114" t="s">
        <v>201</v>
      </c>
      <c r="G243" s="114" t="s">
        <v>749</v>
      </c>
      <c r="H243" s="122">
        <v>1.7</v>
      </c>
      <c r="I243" s="137">
        <f t="shared" si="20"/>
        <v>153</v>
      </c>
      <c r="J243" s="116">
        <v>20</v>
      </c>
      <c r="K243" s="145"/>
      <c r="L243" s="117" t="str">
        <f t="shared" si="18"/>
        <v>-</v>
      </c>
      <c r="M243" s="118">
        <f t="shared" si="19"/>
        <v>0</v>
      </c>
      <c r="N243" s="119" t="s">
        <v>237</v>
      </c>
      <c r="O243" s="39" t="s">
        <v>36</v>
      </c>
    </row>
    <row r="244" spans="1:15" ht="15.75" hidden="1" customHeight="1">
      <c r="A244" s="40">
        <v>0</v>
      </c>
      <c r="B244" s="112" t="s">
        <v>510</v>
      </c>
      <c r="C244" s="113" t="s">
        <v>31</v>
      </c>
      <c r="D244" s="114" t="s">
        <v>253</v>
      </c>
      <c r="E244" s="114" t="s">
        <v>130</v>
      </c>
      <c r="F244" s="114" t="s">
        <v>201</v>
      </c>
      <c r="G244" s="114" t="s">
        <v>749</v>
      </c>
      <c r="H244" s="122">
        <v>1.7</v>
      </c>
      <c r="I244" s="137">
        <f t="shared" si="20"/>
        <v>153</v>
      </c>
      <c r="J244" s="116">
        <v>20</v>
      </c>
      <c r="K244" s="145"/>
      <c r="L244" s="117" t="str">
        <f t="shared" si="18"/>
        <v>-</v>
      </c>
      <c r="M244" s="118">
        <f t="shared" si="19"/>
        <v>0</v>
      </c>
      <c r="N244" s="119" t="s">
        <v>254</v>
      </c>
      <c r="O244" s="39" t="s">
        <v>36</v>
      </c>
    </row>
    <row r="245" spans="1:15" ht="15.75" hidden="1" customHeight="1">
      <c r="A245" s="40">
        <v>0</v>
      </c>
      <c r="B245" s="112" t="s">
        <v>511</v>
      </c>
      <c r="C245" s="113" t="s">
        <v>31</v>
      </c>
      <c r="D245" s="114" t="s">
        <v>512</v>
      </c>
      <c r="E245" s="114" t="s">
        <v>130</v>
      </c>
      <c r="F245" s="114" t="s">
        <v>201</v>
      </c>
      <c r="G245" s="114" t="s">
        <v>749</v>
      </c>
      <c r="H245" s="122">
        <v>1.7</v>
      </c>
      <c r="I245" s="137">
        <f t="shared" si="20"/>
        <v>153</v>
      </c>
      <c r="J245" s="116">
        <v>20</v>
      </c>
      <c r="K245" s="145"/>
      <c r="L245" s="117" t="str">
        <f t="shared" si="18"/>
        <v>-</v>
      </c>
      <c r="M245" s="118">
        <f t="shared" si="19"/>
        <v>0</v>
      </c>
      <c r="N245" s="119" t="s">
        <v>35</v>
      </c>
      <c r="O245" s="39" t="s">
        <v>36</v>
      </c>
    </row>
    <row r="246" spans="1:15" ht="15.75" hidden="1" customHeight="1">
      <c r="A246" s="40">
        <v>0</v>
      </c>
      <c r="B246" s="112" t="s">
        <v>513</v>
      </c>
      <c r="C246" s="113" t="s">
        <v>31</v>
      </c>
      <c r="D246" s="114" t="s">
        <v>514</v>
      </c>
      <c r="E246" s="114" t="s">
        <v>130</v>
      </c>
      <c r="F246" s="114" t="s">
        <v>201</v>
      </c>
      <c r="G246" s="114" t="s">
        <v>749</v>
      </c>
      <c r="H246" s="122">
        <v>1.7</v>
      </c>
      <c r="I246" s="137">
        <f t="shared" si="20"/>
        <v>153</v>
      </c>
      <c r="J246" s="116">
        <v>20</v>
      </c>
      <c r="K246" s="145"/>
      <c r="L246" s="117" t="str">
        <f t="shared" si="18"/>
        <v>-</v>
      </c>
      <c r="M246" s="118">
        <f t="shared" si="19"/>
        <v>0</v>
      </c>
      <c r="N246" s="119" t="s">
        <v>263</v>
      </c>
      <c r="O246" s="39" t="s">
        <v>36</v>
      </c>
    </row>
    <row r="247" spans="1:15" ht="15.75" hidden="1" customHeight="1">
      <c r="A247" s="40">
        <v>0</v>
      </c>
      <c r="B247" s="112" t="s">
        <v>515</v>
      </c>
      <c r="C247" s="113" t="s">
        <v>31</v>
      </c>
      <c r="D247" s="114" t="s">
        <v>516</v>
      </c>
      <c r="E247" s="114" t="s">
        <v>130</v>
      </c>
      <c r="F247" s="114" t="s">
        <v>201</v>
      </c>
      <c r="G247" s="114" t="s">
        <v>749</v>
      </c>
      <c r="H247" s="122">
        <v>1.7</v>
      </c>
      <c r="I247" s="137">
        <f t="shared" si="20"/>
        <v>153</v>
      </c>
      <c r="J247" s="116">
        <v>20</v>
      </c>
      <c r="K247" s="145"/>
      <c r="L247" s="117" t="str">
        <f t="shared" si="18"/>
        <v>-</v>
      </c>
      <c r="M247" s="118">
        <f t="shared" si="19"/>
        <v>0</v>
      </c>
      <c r="N247" s="119" t="s">
        <v>237</v>
      </c>
      <c r="O247" s="39" t="s">
        <v>36</v>
      </c>
    </row>
    <row r="248" spans="1:15" ht="15.75" hidden="1" customHeight="1">
      <c r="A248" s="40">
        <v>0</v>
      </c>
      <c r="B248" s="112" t="s">
        <v>517</v>
      </c>
      <c r="C248" s="113" t="s">
        <v>31</v>
      </c>
      <c r="D248" s="114" t="s">
        <v>282</v>
      </c>
      <c r="E248" s="114" t="s">
        <v>130</v>
      </c>
      <c r="F248" s="114" t="s">
        <v>201</v>
      </c>
      <c r="G248" s="114" t="s">
        <v>749</v>
      </c>
      <c r="H248" s="122">
        <v>1.7</v>
      </c>
      <c r="I248" s="137">
        <f t="shared" si="20"/>
        <v>153</v>
      </c>
      <c r="J248" s="116">
        <v>20</v>
      </c>
      <c r="K248" s="145"/>
      <c r="L248" s="117" t="str">
        <f t="shared" si="18"/>
        <v>-</v>
      </c>
      <c r="M248" s="118">
        <f t="shared" si="19"/>
        <v>0</v>
      </c>
      <c r="N248" s="119" t="s">
        <v>283</v>
      </c>
      <c r="O248" s="39" t="s">
        <v>36</v>
      </c>
    </row>
    <row r="249" spans="1:15" ht="15.75" hidden="1" customHeight="1">
      <c r="A249" s="40">
        <v>0</v>
      </c>
      <c r="B249" s="112" t="s">
        <v>518</v>
      </c>
      <c r="C249" s="113" t="s">
        <v>31</v>
      </c>
      <c r="D249" s="114" t="s">
        <v>519</v>
      </c>
      <c r="E249" s="114" t="s">
        <v>130</v>
      </c>
      <c r="F249" s="114" t="s">
        <v>201</v>
      </c>
      <c r="G249" s="114" t="s">
        <v>749</v>
      </c>
      <c r="H249" s="122">
        <v>1.7</v>
      </c>
      <c r="I249" s="137">
        <f t="shared" si="20"/>
        <v>153</v>
      </c>
      <c r="J249" s="116">
        <v>20</v>
      </c>
      <c r="K249" s="145"/>
      <c r="L249" s="117" t="str">
        <f t="shared" si="18"/>
        <v>-</v>
      </c>
      <c r="M249" s="118">
        <f t="shared" si="19"/>
        <v>0</v>
      </c>
      <c r="N249" s="119" t="s">
        <v>520</v>
      </c>
      <c r="O249" s="39" t="s">
        <v>36</v>
      </c>
    </row>
    <row r="250" spans="1:15" ht="15.75" hidden="1" customHeight="1">
      <c r="A250" s="40">
        <v>0</v>
      </c>
      <c r="B250" s="112" t="s">
        <v>521</v>
      </c>
      <c r="C250" s="113" t="s">
        <v>31</v>
      </c>
      <c r="D250" s="114" t="s">
        <v>522</v>
      </c>
      <c r="E250" s="114" t="s">
        <v>130</v>
      </c>
      <c r="F250" s="114" t="s">
        <v>201</v>
      </c>
      <c r="G250" s="114" t="s">
        <v>749</v>
      </c>
      <c r="H250" s="122">
        <v>1.7</v>
      </c>
      <c r="I250" s="137">
        <f t="shared" si="20"/>
        <v>153</v>
      </c>
      <c r="J250" s="116">
        <v>20</v>
      </c>
      <c r="K250" s="145"/>
      <c r="L250" s="117" t="str">
        <f t="shared" si="18"/>
        <v>-</v>
      </c>
      <c r="M250" s="118">
        <f t="shared" si="19"/>
        <v>0</v>
      </c>
      <c r="N250" s="119" t="s">
        <v>523</v>
      </c>
      <c r="O250" s="39" t="s">
        <v>36</v>
      </c>
    </row>
    <row r="251" spans="1:15" ht="15.75" hidden="1" customHeight="1">
      <c r="A251" s="40">
        <v>0</v>
      </c>
      <c r="B251" s="112" t="s">
        <v>524</v>
      </c>
      <c r="C251" s="113" t="s">
        <v>31</v>
      </c>
      <c r="D251" s="114" t="s">
        <v>525</v>
      </c>
      <c r="E251" s="114" t="s">
        <v>130</v>
      </c>
      <c r="F251" s="114" t="s">
        <v>201</v>
      </c>
      <c r="G251" s="114" t="s">
        <v>749</v>
      </c>
      <c r="H251" s="122">
        <v>1.7</v>
      </c>
      <c r="I251" s="137">
        <f t="shared" si="20"/>
        <v>153</v>
      </c>
      <c r="J251" s="116">
        <v>20</v>
      </c>
      <c r="K251" s="145"/>
      <c r="L251" s="117" t="str">
        <f t="shared" si="18"/>
        <v>-</v>
      </c>
      <c r="M251" s="118">
        <f t="shared" si="19"/>
        <v>0</v>
      </c>
      <c r="N251" s="119" t="s">
        <v>526</v>
      </c>
      <c r="O251" s="39" t="s">
        <v>36</v>
      </c>
    </row>
    <row r="252" spans="1:15" ht="15.75" hidden="1" customHeight="1">
      <c r="A252" s="40">
        <v>0</v>
      </c>
      <c r="B252" s="112" t="s">
        <v>527</v>
      </c>
      <c r="C252" s="113" t="s">
        <v>31</v>
      </c>
      <c r="D252" s="114" t="s">
        <v>528</v>
      </c>
      <c r="E252" s="114" t="s">
        <v>130</v>
      </c>
      <c r="F252" s="114" t="s">
        <v>201</v>
      </c>
      <c r="G252" s="114" t="s">
        <v>749</v>
      </c>
      <c r="H252" s="122">
        <v>1.7</v>
      </c>
      <c r="I252" s="137">
        <f t="shared" si="20"/>
        <v>153</v>
      </c>
      <c r="J252" s="116">
        <v>20</v>
      </c>
      <c r="K252" s="145"/>
      <c r="L252" s="117" t="str">
        <f t="shared" si="18"/>
        <v>-</v>
      </c>
      <c r="M252" s="118">
        <f t="shared" si="19"/>
        <v>0</v>
      </c>
      <c r="N252" s="119" t="s">
        <v>39</v>
      </c>
      <c r="O252" s="39" t="s">
        <v>36</v>
      </c>
    </row>
    <row r="253" spans="1:15" ht="15.75" hidden="1" customHeight="1">
      <c r="A253" s="40">
        <v>0</v>
      </c>
      <c r="B253" s="112" t="s">
        <v>529</v>
      </c>
      <c r="C253" s="113" t="s">
        <v>31</v>
      </c>
      <c r="D253" s="114" t="s">
        <v>530</v>
      </c>
      <c r="E253" s="114" t="s">
        <v>130</v>
      </c>
      <c r="F253" s="114" t="s">
        <v>201</v>
      </c>
      <c r="G253" s="114" t="s">
        <v>749</v>
      </c>
      <c r="H253" s="122">
        <v>1.7</v>
      </c>
      <c r="I253" s="137">
        <f t="shared" si="20"/>
        <v>153</v>
      </c>
      <c r="J253" s="116">
        <v>20</v>
      </c>
      <c r="K253" s="145"/>
      <c r="L253" s="117" t="str">
        <f t="shared" si="18"/>
        <v>-</v>
      </c>
      <c r="M253" s="118">
        <f t="shared" si="19"/>
        <v>0</v>
      </c>
      <c r="N253" s="119" t="s">
        <v>228</v>
      </c>
      <c r="O253" s="39" t="s">
        <v>36</v>
      </c>
    </row>
    <row r="254" spans="1:15" ht="15.75" hidden="1" customHeight="1">
      <c r="A254" s="40">
        <v>0</v>
      </c>
      <c r="B254" s="112" t="s">
        <v>531</v>
      </c>
      <c r="C254" s="113" t="s">
        <v>31</v>
      </c>
      <c r="D254" s="114" t="s">
        <v>532</v>
      </c>
      <c r="E254" s="114" t="s">
        <v>130</v>
      </c>
      <c r="F254" s="114" t="s">
        <v>201</v>
      </c>
      <c r="G254" s="114" t="s">
        <v>749</v>
      </c>
      <c r="H254" s="122">
        <v>1.7</v>
      </c>
      <c r="I254" s="137">
        <f t="shared" si="20"/>
        <v>153</v>
      </c>
      <c r="J254" s="116">
        <v>20</v>
      </c>
      <c r="K254" s="145"/>
      <c r="L254" s="117" t="str">
        <f t="shared" si="18"/>
        <v>-</v>
      </c>
      <c r="M254" s="118">
        <f t="shared" si="19"/>
        <v>0</v>
      </c>
      <c r="N254" s="119" t="s">
        <v>533</v>
      </c>
      <c r="O254" s="39" t="s">
        <v>36</v>
      </c>
    </row>
    <row r="255" spans="1:15" ht="15.75" hidden="1" customHeight="1">
      <c r="A255" s="40">
        <v>0</v>
      </c>
      <c r="B255" s="112" t="s">
        <v>534</v>
      </c>
      <c r="C255" s="113" t="s">
        <v>31</v>
      </c>
      <c r="D255" s="114" t="s">
        <v>310</v>
      </c>
      <c r="E255" s="114" t="s">
        <v>130</v>
      </c>
      <c r="F255" s="114" t="s">
        <v>201</v>
      </c>
      <c r="G255" s="114" t="s">
        <v>749</v>
      </c>
      <c r="H255" s="122">
        <v>1.7</v>
      </c>
      <c r="I255" s="137">
        <f t="shared" si="20"/>
        <v>153</v>
      </c>
      <c r="J255" s="116">
        <v>20</v>
      </c>
      <c r="K255" s="145"/>
      <c r="L255" s="117" t="str">
        <f t="shared" si="18"/>
        <v>-</v>
      </c>
      <c r="M255" s="118">
        <f t="shared" si="19"/>
        <v>0</v>
      </c>
      <c r="N255" s="119" t="s">
        <v>219</v>
      </c>
      <c r="O255" s="39" t="s">
        <v>36</v>
      </c>
    </row>
    <row r="256" spans="1:15" ht="15.75" hidden="1" customHeight="1">
      <c r="A256" s="40">
        <v>0</v>
      </c>
      <c r="B256" s="112" t="s">
        <v>535</v>
      </c>
      <c r="C256" s="113" t="s">
        <v>31</v>
      </c>
      <c r="D256" s="114" t="s">
        <v>536</v>
      </c>
      <c r="E256" s="114" t="s">
        <v>130</v>
      </c>
      <c r="F256" s="114" t="s">
        <v>201</v>
      </c>
      <c r="G256" s="114" t="s">
        <v>749</v>
      </c>
      <c r="H256" s="122">
        <v>1.7</v>
      </c>
      <c r="I256" s="137">
        <f t="shared" si="20"/>
        <v>153</v>
      </c>
      <c r="J256" s="116">
        <v>20</v>
      </c>
      <c r="K256" s="145"/>
      <c r="L256" s="117" t="str">
        <f t="shared" si="18"/>
        <v>-</v>
      </c>
      <c r="M256" s="118">
        <f t="shared" si="19"/>
        <v>0</v>
      </c>
      <c r="N256" s="119" t="s">
        <v>39</v>
      </c>
      <c r="O256" s="39" t="s">
        <v>36</v>
      </c>
    </row>
    <row r="257" spans="1:15" ht="15.75" hidden="1" customHeight="1">
      <c r="A257" s="40">
        <v>0</v>
      </c>
      <c r="B257" s="112" t="s">
        <v>537</v>
      </c>
      <c r="C257" s="113" t="s">
        <v>31</v>
      </c>
      <c r="D257" s="114" t="s">
        <v>538</v>
      </c>
      <c r="E257" s="114" t="s">
        <v>130</v>
      </c>
      <c r="F257" s="114" t="s">
        <v>201</v>
      </c>
      <c r="G257" s="114" t="s">
        <v>749</v>
      </c>
      <c r="H257" s="122">
        <v>1.7</v>
      </c>
      <c r="I257" s="137">
        <f t="shared" si="20"/>
        <v>153</v>
      </c>
      <c r="J257" s="116">
        <v>20</v>
      </c>
      <c r="K257" s="145"/>
      <c r="L257" s="117" t="str">
        <f t="shared" si="18"/>
        <v>-</v>
      </c>
      <c r="M257" s="118">
        <f t="shared" si="19"/>
        <v>0</v>
      </c>
      <c r="N257" s="119" t="s">
        <v>103</v>
      </c>
      <c r="O257" s="39" t="s">
        <v>36</v>
      </c>
    </row>
    <row r="258" spans="1:15" ht="15.75" hidden="1" customHeight="1">
      <c r="A258" s="40">
        <v>0</v>
      </c>
      <c r="B258" s="112" t="s">
        <v>539</v>
      </c>
      <c r="C258" s="113" t="s">
        <v>31</v>
      </c>
      <c r="D258" s="114" t="s">
        <v>540</v>
      </c>
      <c r="E258" s="114" t="s">
        <v>130</v>
      </c>
      <c r="F258" s="114" t="s">
        <v>201</v>
      </c>
      <c r="G258" s="114" t="s">
        <v>749</v>
      </c>
      <c r="H258" s="122">
        <v>1.7</v>
      </c>
      <c r="I258" s="137">
        <f t="shared" si="20"/>
        <v>153</v>
      </c>
      <c r="J258" s="116">
        <v>20</v>
      </c>
      <c r="K258" s="145"/>
      <c r="L258" s="117" t="str">
        <f t="shared" si="18"/>
        <v>-</v>
      </c>
      <c r="M258" s="118">
        <f t="shared" si="19"/>
        <v>0</v>
      </c>
      <c r="N258" s="119" t="s">
        <v>35</v>
      </c>
      <c r="O258" s="39" t="s">
        <v>36</v>
      </c>
    </row>
    <row r="259" spans="1:15" ht="15.75" hidden="1" customHeight="1">
      <c r="A259" s="40">
        <v>0</v>
      </c>
      <c r="B259" s="112" t="s">
        <v>541</v>
      </c>
      <c r="C259" s="113" t="s">
        <v>31</v>
      </c>
      <c r="D259" s="114" t="s">
        <v>542</v>
      </c>
      <c r="E259" s="114" t="s">
        <v>130</v>
      </c>
      <c r="F259" s="114" t="s">
        <v>201</v>
      </c>
      <c r="G259" s="114" t="s">
        <v>749</v>
      </c>
      <c r="H259" s="122">
        <v>1.7</v>
      </c>
      <c r="I259" s="137">
        <f t="shared" si="20"/>
        <v>153</v>
      </c>
      <c r="J259" s="116">
        <v>20</v>
      </c>
      <c r="K259" s="145"/>
      <c r="L259" s="117" t="str">
        <f t="shared" si="18"/>
        <v>-</v>
      </c>
      <c r="M259" s="118">
        <f t="shared" si="19"/>
        <v>0</v>
      </c>
      <c r="N259" s="119" t="s">
        <v>219</v>
      </c>
      <c r="O259" s="39" t="s">
        <v>36</v>
      </c>
    </row>
    <row r="260" spans="1:15" ht="15.75" hidden="1" customHeight="1">
      <c r="A260" s="40">
        <v>0</v>
      </c>
      <c r="B260" s="112" t="s">
        <v>543</v>
      </c>
      <c r="C260" s="113" t="s">
        <v>31</v>
      </c>
      <c r="D260" s="114" t="s">
        <v>544</v>
      </c>
      <c r="E260" s="114" t="s">
        <v>130</v>
      </c>
      <c r="F260" s="114" t="s">
        <v>201</v>
      </c>
      <c r="G260" s="114" t="s">
        <v>749</v>
      </c>
      <c r="H260" s="122">
        <v>1.7</v>
      </c>
      <c r="I260" s="137">
        <f t="shared" si="20"/>
        <v>153</v>
      </c>
      <c r="J260" s="116">
        <v>20</v>
      </c>
      <c r="K260" s="145"/>
      <c r="L260" s="117" t="str">
        <f t="shared" ref="L260:L322" si="21">IF(K260="","-",K260/250)</f>
        <v>-</v>
      </c>
      <c r="M260" s="118">
        <f t="shared" si="19"/>
        <v>0</v>
      </c>
      <c r="N260" s="119" t="s">
        <v>545</v>
      </c>
      <c r="O260" s="39" t="s">
        <v>36</v>
      </c>
    </row>
    <row r="261" spans="1:15" ht="15.75" hidden="1" customHeight="1">
      <c r="A261" s="40">
        <v>0</v>
      </c>
      <c r="B261" s="112" t="s">
        <v>546</v>
      </c>
      <c r="C261" s="113" t="s">
        <v>31</v>
      </c>
      <c r="D261" s="114" t="s">
        <v>547</v>
      </c>
      <c r="E261" s="114" t="s">
        <v>130</v>
      </c>
      <c r="F261" s="114" t="s">
        <v>201</v>
      </c>
      <c r="G261" s="114" t="s">
        <v>749</v>
      </c>
      <c r="H261" s="122">
        <v>1.7</v>
      </c>
      <c r="I261" s="137">
        <f t="shared" si="20"/>
        <v>153</v>
      </c>
      <c r="J261" s="116">
        <v>20</v>
      </c>
      <c r="K261" s="145"/>
      <c r="L261" s="117" t="str">
        <f t="shared" si="21"/>
        <v>-</v>
      </c>
      <c r="M261" s="118">
        <f t="shared" si="19"/>
        <v>0</v>
      </c>
      <c r="N261" s="119" t="s">
        <v>548</v>
      </c>
      <c r="O261" s="39" t="s">
        <v>36</v>
      </c>
    </row>
    <row r="262" spans="1:15" ht="15.75" customHeight="1">
      <c r="A262" s="40" t="s">
        <v>751</v>
      </c>
      <c r="B262" s="32"/>
      <c r="C262" s="33" t="s">
        <v>549</v>
      </c>
      <c r="D262" s="34"/>
      <c r="E262" s="34"/>
      <c r="F262" s="34"/>
      <c r="G262" s="140"/>
      <c r="H262" s="35"/>
      <c r="I262" s="35"/>
      <c r="J262" s="36"/>
      <c r="K262" s="36"/>
      <c r="L262" s="36"/>
      <c r="M262" s="37"/>
      <c r="N262" s="38"/>
      <c r="O262" s="39" t="s">
        <v>36</v>
      </c>
    </row>
    <row r="263" spans="1:15" ht="15.75" hidden="1" customHeight="1">
      <c r="A263" s="40">
        <v>0</v>
      </c>
      <c r="B263" s="112" t="s">
        <v>550</v>
      </c>
      <c r="C263" s="113" t="s">
        <v>31</v>
      </c>
      <c r="D263" s="114" t="s">
        <v>217</v>
      </c>
      <c r="E263" s="114" t="s">
        <v>130</v>
      </c>
      <c r="F263" s="114" t="s">
        <v>218</v>
      </c>
      <c r="G263" s="114" t="s">
        <v>749</v>
      </c>
      <c r="H263" s="122">
        <v>1.7</v>
      </c>
      <c r="I263" s="137">
        <f t="shared" ref="I263:I273" si="22">H263*$L$8</f>
        <v>153</v>
      </c>
      <c r="J263" s="116">
        <v>20</v>
      </c>
      <c r="K263" s="145"/>
      <c r="L263" s="117" t="str">
        <f t="shared" si="21"/>
        <v>-</v>
      </c>
      <c r="M263" s="118">
        <f t="shared" si="19"/>
        <v>0</v>
      </c>
      <c r="N263" s="119" t="s">
        <v>219</v>
      </c>
      <c r="O263" s="39" t="s">
        <v>36</v>
      </c>
    </row>
    <row r="264" spans="1:15" ht="15.75" hidden="1" customHeight="1">
      <c r="A264" s="40">
        <v>0</v>
      </c>
      <c r="B264" s="112" t="s">
        <v>551</v>
      </c>
      <c r="C264" s="113" t="s">
        <v>31</v>
      </c>
      <c r="D264" s="114" t="s">
        <v>552</v>
      </c>
      <c r="E264" s="114" t="s">
        <v>130</v>
      </c>
      <c r="F264" s="114" t="s">
        <v>218</v>
      </c>
      <c r="G264" s="114" t="s">
        <v>749</v>
      </c>
      <c r="H264" s="122">
        <v>1.7</v>
      </c>
      <c r="I264" s="137">
        <f t="shared" si="22"/>
        <v>153</v>
      </c>
      <c r="J264" s="116">
        <v>20</v>
      </c>
      <c r="K264" s="145"/>
      <c r="L264" s="117" t="str">
        <f t="shared" si="21"/>
        <v>-</v>
      </c>
      <c r="M264" s="118">
        <f t="shared" si="19"/>
        <v>0</v>
      </c>
      <c r="N264" s="119" t="s">
        <v>263</v>
      </c>
      <c r="O264" s="39" t="s">
        <v>36</v>
      </c>
    </row>
    <row r="265" spans="1:15" ht="15.75" hidden="1" customHeight="1">
      <c r="A265" s="40">
        <v>0</v>
      </c>
      <c r="B265" s="112" t="s">
        <v>553</v>
      </c>
      <c r="C265" s="113" t="s">
        <v>31</v>
      </c>
      <c r="D265" s="114" t="s">
        <v>554</v>
      </c>
      <c r="E265" s="114" t="s">
        <v>130</v>
      </c>
      <c r="F265" s="114" t="s">
        <v>218</v>
      </c>
      <c r="G265" s="114" t="s">
        <v>749</v>
      </c>
      <c r="H265" s="122">
        <v>1.7</v>
      </c>
      <c r="I265" s="137">
        <f t="shared" si="22"/>
        <v>153</v>
      </c>
      <c r="J265" s="116">
        <v>20</v>
      </c>
      <c r="K265" s="145"/>
      <c r="L265" s="117" t="str">
        <f t="shared" si="21"/>
        <v>-</v>
      </c>
      <c r="M265" s="118">
        <f t="shared" si="19"/>
        <v>0</v>
      </c>
      <c r="N265" s="119" t="s">
        <v>434</v>
      </c>
      <c r="O265" s="39" t="s">
        <v>36</v>
      </c>
    </row>
    <row r="266" spans="1:15" ht="15.75" hidden="1" customHeight="1">
      <c r="A266" s="40">
        <v>0</v>
      </c>
      <c r="B266" s="112" t="s">
        <v>555</v>
      </c>
      <c r="C266" s="113" t="s">
        <v>31</v>
      </c>
      <c r="D266" s="114" t="s">
        <v>556</v>
      </c>
      <c r="E266" s="114" t="s">
        <v>130</v>
      </c>
      <c r="F266" s="114" t="s">
        <v>218</v>
      </c>
      <c r="G266" s="114" t="s">
        <v>749</v>
      </c>
      <c r="H266" s="122">
        <v>1.7</v>
      </c>
      <c r="I266" s="137">
        <f t="shared" si="22"/>
        <v>153</v>
      </c>
      <c r="J266" s="116">
        <v>20</v>
      </c>
      <c r="K266" s="145"/>
      <c r="L266" s="117" t="str">
        <f t="shared" si="21"/>
        <v>-</v>
      </c>
      <c r="M266" s="118">
        <f t="shared" si="19"/>
        <v>0</v>
      </c>
      <c r="N266" s="119" t="s">
        <v>434</v>
      </c>
      <c r="O266" s="39" t="s">
        <v>36</v>
      </c>
    </row>
    <row r="267" spans="1:15" ht="15.75" hidden="1" customHeight="1">
      <c r="A267" s="40">
        <v>0</v>
      </c>
      <c r="B267" s="112" t="s">
        <v>557</v>
      </c>
      <c r="C267" s="113" t="s">
        <v>31</v>
      </c>
      <c r="D267" s="114" t="s">
        <v>558</v>
      </c>
      <c r="E267" s="114" t="s">
        <v>130</v>
      </c>
      <c r="F267" s="114" t="s">
        <v>218</v>
      </c>
      <c r="G267" s="114" t="s">
        <v>749</v>
      </c>
      <c r="H267" s="122">
        <v>1.7</v>
      </c>
      <c r="I267" s="137">
        <f t="shared" si="22"/>
        <v>153</v>
      </c>
      <c r="J267" s="116">
        <v>20</v>
      </c>
      <c r="K267" s="145"/>
      <c r="L267" s="117" t="str">
        <f t="shared" si="21"/>
        <v>-</v>
      </c>
      <c r="M267" s="118">
        <f t="shared" si="19"/>
        <v>0</v>
      </c>
      <c r="N267" s="119" t="s">
        <v>39</v>
      </c>
      <c r="O267" s="39" t="s">
        <v>36</v>
      </c>
    </row>
    <row r="268" spans="1:15" ht="15.75" hidden="1" customHeight="1">
      <c r="A268" s="40">
        <v>0</v>
      </c>
      <c r="B268" s="112" t="s">
        <v>559</v>
      </c>
      <c r="C268" s="113" t="s">
        <v>31</v>
      </c>
      <c r="D268" s="114" t="s">
        <v>560</v>
      </c>
      <c r="E268" s="114" t="s">
        <v>130</v>
      </c>
      <c r="F268" s="114" t="s">
        <v>218</v>
      </c>
      <c r="G268" s="114" t="s">
        <v>749</v>
      </c>
      <c r="H268" s="122">
        <v>1.7</v>
      </c>
      <c r="I268" s="137">
        <f t="shared" si="22"/>
        <v>153</v>
      </c>
      <c r="J268" s="116">
        <v>20</v>
      </c>
      <c r="K268" s="145"/>
      <c r="L268" s="117" t="str">
        <f t="shared" si="21"/>
        <v>-</v>
      </c>
      <c r="M268" s="118">
        <f t="shared" si="19"/>
        <v>0</v>
      </c>
      <c r="N268" s="119" t="s">
        <v>561</v>
      </c>
      <c r="O268" s="39" t="s">
        <v>36</v>
      </c>
    </row>
    <row r="269" spans="1:15" ht="15.75" hidden="1" customHeight="1">
      <c r="A269" s="40">
        <v>0</v>
      </c>
      <c r="B269" s="112" t="s">
        <v>562</v>
      </c>
      <c r="C269" s="113" t="s">
        <v>31</v>
      </c>
      <c r="D269" s="114" t="s">
        <v>563</v>
      </c>
      <c r="E269" s="114" t="s">
        <v>130</v>
      </c>
      <c r="F269" s="114" t="s">
        <v>218</v>
      </c>
      <c r="G269" s="114" t="s">
        <v>749</v>
      </c>
      <c r="H269" s="122">
        <v>1.7</v>
      </c>
      <c r="I269" s="137">
        <f t="shared" si="22"/>
        <v>153</v>
      </c>
      <c r="J269" s="116">
        <v>20</v>
      </c>
      <c r="K269" s="145"/>
      <c r="L269" s="117" t="str">
        <f t="shared" si="21"/>
        <v>-</v>
      </c>
      <c r="M269" s="118">
        <f t="shared" si="19"/>
        <v>0</v>
      </c>
      <c r="N269" s="119" t="s">
        <v>564</v>
      </c>
      <c r="O269" s="39" t="s">
        <v>36</v>
      </c>
    </row>
    <row r="270" spans="1:15" ht="15.75" hidden="1" customHeight="1">
      <c r="A270" s="40">
        <v>0</v>
      </c>
      <c r="B270" s="112" t="s">
        <v>565</v>
      </c>
      <c r="C270" s="113" t="s">
        <v>31</v>
      </c>
      <c r="D270" s="114" t="s">
        <v>566</v>
      </c>
      <c r="E270" s="114" t="s">
        <v>130</v>
      </c>
      <c r="F270" s="114" t="s">
        <v>218</v>
      </c>
      <c r="G270" s="114" t="s">
        <v>749</v>
      </c>
      <c r="H270" s="122">
        <v>1.7</v>
      </c>
      <c r="I270" s="137">
        <f t="shared" si="22"/>
        <v>153</v>
      </c>
      <c r="J270" s="116">
        <v>20</v>
      </c>
      <c r="K270" s="145"/>
      <c r="L270" s="117" t="str">
        <f t="shared" si="21"/>
        <v>-</v>
      </c>
      <c r="M270" s="118">
        <f t="shared" si="19"/>
        <v>0</v>
      </c>
      <c r="N270" s="119" t="s">
        <v>81</v>
      </c>
      <c r="O270" s="39" t="s">
        <v>36</v>
      </c>
    </row>
    <row r="271" spans="1:15" ht="15.75" hidden="1" customHeight="1">
      <c r="A271" s="40">
        <v>0</v>
      </c>
      <c r="B271" s="112" t="s">
        <v>567</v>
      </c>
      <c r="C271" s="113" t="s">
        <v>31</v>
      </c>
      <c r="D271" s="114" t="s">
        <v>568</v>
      </c>
      <c r="E271" s="114" t="s">
        <v>130</v>
      </c>
      <c r="F271" s="114" t="s">
        <v>218</v>
      </c>
      <c r="G271" s="114" t="s">
        <v>749</v>
      </c>
      <c r="H271" s="122">
        <v>1.7</v>
      </c>
      <c r="I271" s="137">
        <f t="shared" si="22"/>
        <v>153</v>
      </c>
      <c r="J271" s="116">
        <v>20</v>
      </c>
      <c r="K271" s="145"/>
      <c r="L271" s="117" t="str">
        <f t="shared" si="21"/>
        <v>-</v>
      </c>
      <c r="M271" s="118">
        <f t="shared" si="19"/>
        <v>0</v>
      </c>
      <c r="N271" s="119" t="s">
        <v>103</v>
      </c>
      <c r="O271" s="39" t="s">
        <v>36</v>
      </c>
    </row>
    <row r="272" spans="1:15" ht="15.75" hidden="1" customHeight="1">
      <c r="A272" s="40">
        <v>0</v>
      </c>
      <c r="B272" s="112" t="s">
        <v>569</v>
      </c>
      <c r="C272" s="113" t="s">
        <v>31</v>
      </c>
      <c r="D272" s="114" t="s">
        <v>570</v>
      </c>
      <c r="E272" s="114" t="s">
        <v>130</v>
      </c>
      <c r="F272" s="114" t="s">
        <v>218</v>
      </c>
      <c r="G272" s="114" t="s">
        <v>749</v>
      </c>
      <c r="H272" s="122">
        <v>1.7</v>
      </c>
      <c r="I272" s="137">
        <f t="shared" si="22"/>
        <v>153</v>
      </c>
      <c r="J272" s="116">
        <v>20</v>
      </c>
      <c r="K272" s="145"/>
      <c r="L272" s="117" t="str">
        <f t="shared" si="21"/>
        <v>-</v>
      </c>
      <c r="M272" s="118">
        <f t="shared" si="19"/>
        <v>0</v>
      </c>
      <c r="N272" s="119" t="s">
        <v>81</v>
      </c>
      <c r="O272" s="39" t="s">
        <v>36</v>
      </c>
    </row>
    <row r="273" spans="1:15" ht="15.75" customHeight="1">
      <c r="A273" s="40">
        <v>40</v>
      </c>
      <c r="B273" s="41" t="s">
        <v>571</v>
      </c>
      <c r="C273" s="42" t="s">
        <v>31</v>
      </c>
      <c r="D273" s="43" t="s">
        <v>572</v>
      </c>
      <c r="E273" s="43" t="s">
        <v>130</v>
      </c>
      <c r="F273" s="43" t="s">
        <v>218</v>
      </c>
      <c r="G273" s="45" t="s">
        <v>749</v>
      </c>
      <c r="H273" s="49">
        <v>1.7</v>
      </c>
      <c r="I273" s="137">
        <f t="shared" si="22"/>
        <v>153</v>
      </c>
      <c r="J273" s="45">
        <v>20</v>
      </c>
      <c r="K273" s="145"/>
      <c r="L273" s="46" t="str">
        <f t="shared" si="21"/>
        <v>-</v>
      </c>
      <c r="M273" s="47">
        <f>H273*K273</f>
        <v>0</v>
      </c>
      <c r="N273" s="48" t="s">
        <v>39</v>
      </c>
      <c r="O273" s="39" t="s">
        <v>36</v>
      </c>
    </row>
    <row r="274" spans="1:15" ht="15.75" hidden="1" customHeight="1">
      <c r="A274" s="40">
        <v>0</v>
      </c>
      <c r="B274" s="123"/>
      <c r="C274" s="124" t="s">
        <v>573</v>
      </c>
      <c r="D274" s="125"/>
      <c r="E274" s="125"/>
      <c r="F274" s="125"/>
      <c r="G274" s="125"/>
      <c r="H274" s="126"/>
      <c r="I274" s="126"/>
      <c r="J274" s="127"/>
      <c r="K274" s="127"/>
      <c r="L274" s="127"/>
      <c r="M274" s="128"/>
      <c r="N274" s="129"/>
      <c r="O274" s="39" t="s">
        <v>36</v>
      </c>
    </row>
    <row r="275" spans="1:15" ht="15.75" hidden="1" customHeight="1">
      <c r="A275" s="40">
        <v>0</v>
      </c>
      <c r="B275" s="112" t="s">
        <v>574</v>
      </c>
      <c r="C275" s="113" t="s">
        <v>31</v>
      </c>
      <c r="D275" s="114" t="s">
        <v>575</v>
      </c>
      <c r="E275" s="114" t="s">
        <v>130</v>
      </c>
      <c r="F275" s="114" t="s">
        <v>260</v>
      </c>
      <c r="G275" s="114" t="s">
        <v>749</v>
      </c>
      <c r="H275" s="122">
        <v>1.7</v>
      </c>
      <c r="I275" s="137">
        <f t="shared" ref="I275:I291" si="23">H275*$L$8</f>
        <v>153</v>
      </c>
      <c r="J275" s="116">
        <v>20</v>
      </c>
      <c r="K275" s="145"/>
      <c r="L275" s="117" t="str">
        <f t="shared" si="21"/>
        <v>-</v>
      </c>
      <c r="M275" s="118">
        <f t="shared" si="19"/>
        <v>0</v>
      </c>
      <c r="N275" s="119" t="s">
        <v>39</v>
      </c>
      <c r="O275" s="39" t="s">
        <v>36</v>
      </c>
    </row>
    <row r="276" spans="1:15" ht="15.75" hidden="1" customHeight="1">
      <c r="A276" s="40">
        <v>0</v>
      </c>
      <c r="B276" s="112" t="s">
        <v>576</v>
      </c>
      <c r="C276" s="113" t="s">
        <v>31</v>
      </c>
      <c r="D276" s="114" t="s">
        <v>577</v>
      </c>
      <c r="E276" s="114" t="s">
        <v>130</v>
      </c>
      <c r="F276" s="114" t="s">
        <v>260</v>
      </c>
      <c r="G276" s="114" t="s">
        <v>749</v>
      </c>
      <c r="H276" s="122">
        <v>1.7</v>
      </c>
      <c r="I276" s="137">
        <f t="shared" si="23"/>
        <v>153</v>
      </c>
      <c r="J276" s="116">
        <v>20</v>
      </c>
      <c r="K276" s="145"/>
      <c r="L276" s="117" t="str">
        <f t="shared" si="21"/>
        <v>-</v>
      </c>
      <c r="M276" s="118">
        <f t="shared" si="19"/>
        <v>0</v>
      </c>
      <c r="N276" s="119" t="s">
        <v>39</v>
      </c>
      <c r="O276" s="39" t="s">
        <v>36</v>
      </c>
    </row>
    <row r="277" spans="1:15" ht="15.75" hidden="1" customHeight="1">
      <c r="A277" s="40">
        <v>0</v>
      </c>
      <c r="B277" s="112" t="s">
        <v>578</v>
      </c>
      <c r="C277" s="113" t="s">
        <v>31</v>
      </c>
      <c r="D277" s="114" t="s">
        <v>579</v>
      </c>
      <c r="E277" s="114" t="s">
        <v>130</v>
      </c>
      <c r="F277" s="114" t="s">
        <v>260</v>
      </c>
      <c r="G277" s="114" t="s">
        <v>749</v>
      </c>
      <c r="H277" s="122">
        <v>1.7</v>
      </c>
      <c r="I277" s="137">
        <f t="shared" si="23"/>
        <v>153</v>
      </c>
      <c r="J277" s="116">
        <v>20</v>
      </c>
      <c r="K277" s="145"/>
      <c r="L277" s="117" t="str">
        <f t="shared" si="21"/>
        <v>-</v>
      </c>
      <c r="M277" s="118">
        <f t="shared" si="19"/>
        <v>0</v>
      </c>
      <c r="N277" s="119" t="s">
        <v>580</v>
      </c>
      <c r="O277" s="39" t="s">
        <v>36</v>
      </c>
    </row>
    <row r="278" spans="1:15" ht="15.75" hidden="1" customHeight="1">
      <c r="A278" s="40">
        <v>0</v>
      </c>
      <c r="B278" s="112" t="s">
        <v>581</v>
      </c>
      <c r="C278" s="113" t="s">
        <v>31</v>
      </c>
      <c r="D278" s="114" t="s">
        <v>582</v>
      </c>
      <c r="E278" s="114" t="s">
        <v>130</v>
      </c>
      <c r="F278" s="114" t="s">
        <v>260</v>
      </c>
      <c r="G278" s="114" t="s">
        <v>749</v>
      </c>
      <c r="H278" s="122">
        <v>1.7</v>
      </c>
      <c r="I278" s="137">
        <f t="shared" si="23"/>
        <v>153</v>
      </c>
      <c r="J278" s="116">
        <v>20</v>
      </c>
      <c r="K278" s="145"/>
      <c r="L278" s="117" t="str">
        <f t="shared" si="21"/>
        <v>-</v>
      </c>
      <c r="M278" s="118">
        <f t="shared" si="19"/>
        <v>0</v>
      </c>
      <c r="N278" s="119" t="s">
        <v>434</v>
      </c>
      <c r="O278" s="39" t="s">
        <v>36</v>
      </c>
    </row>
    <row r="279" spans="1:15" ht="15.75" hidden="1" customHeight="1">
      <c r="A279" s="40">
        <v>0</v>
      </c>
      <c r="B279" s="112" t="s">
        <v>583</v>
      </c>
      <c r="C279" s="113" t="s">
        <v>31</v>
      </c>
      <c r="D279" s="114" t="s">
        <v>584</v>
      </c>
      <c r="E279" s="114" t="s">
        <v>130</v>
      </c>
      <c r="F279" s="114" t="s">
        <v>260</v>
      </c>
      <c r="G279" s="114" t="s">
        <v>749</v>
      </c>
      <c r="H279" s="122">
        <v>1.7</v>
      </c>
      <c r="I279" s="137">
        <f t="shared" si="23"/>
        <v>153</v>
      </c>
      <c r="J279" s="116">
        <v>20</v>
      </c>
      <c r="K279" s="145"/>
      <c r="L279" s="117" t="str">
        <f t="shared" si="21"/>
        <v>-</v>
      </c>
      <c r="M279" s="118">
        <f t="shared" si="19"/>
        <v>0</v>
      </c>
      <c r="N279" s="119" t="s">
        <v>585</v>
      </c>
      <c r="O279" s="39" t="s">
        <v>36</v>
      </c>
    </row>
    <row r="280" spans="1:15" ht="15.75" hidden="1" customHeight="1">
      <c r="A280" s="40">
        <v>0</v>
      </c>
      <c r="B280" s="112" t="s">
        <v>586</v>
      </c>
      <c r="C280" s="113" t="s">
        <v>31</v>
      </c>
      <c r="D280" s="114" t="s">
        <v>587</v>
      </c>
      <c r="E280" s="114" t="s">
        <v>130</v>
      </c>
      <c r="F280" s="114" t="s">
        <v>260</v>
      </c>
      <c r="G280" s="114" t="s">
        <v>749</v>
      </c>
      <c r="H280" s="122">
        <v>1.7</v>
      </c>
      <c r="I280" s="137">
        <f t="shared" si="23"/>
        <v>153</v>
      </c>
      <c r="J280" s="116">
        <v>20</v>
      </c>
      <c r="K280" s="145"/>
      <c r="L280" s="117" t="str">
        <f t="shared" si="21"/>
        <v>-</v>
      </c>
      <c r="M280" s="118">
        <f t="shared" ref="M280:M322" si="24">H280*K280</f>
        <v>0</v>
      </c>
      <c r="N280" s="119" t="s">
        <v>228</v>
      </c>
      <c r="O280" s="39" t="s">
        <v>36</v>
      </c>
    </row>
    <row r="281" spans="1:15" ht="15.75" hidden="1" customHeight="1">
      <c r="A281" s="40">
        <v>0</v>
      </c>
      <c r="B281" s="112" t="s">
        <v>588</v>
      </c>
      <c r="C281" s="113" t="s">
        <v>31</v>
      </c>
      <c r="D281" s="114" t="s">
        <v>589</v>
      </c>
      <c r="E281" s="114" t="s">
        <v>130</v>
      </c>
      <c r="F281" s="114" t="s">
        <v>260</v>
      </c>
      <c r="G281" s="114" t="s">
        <v>749</v>
      </c>
      <c r="H281" s="122">
        <v>1.7</v>
      </c>
      <c r="I281" s="137">
        <f t="shared" si="23"/>
        <v>153</v>
      </c>
      <c r="J281" s="116">
        <v>20</v>
      </c>
      <c r="K281" s="145"/>
      <c r="L281" s="117" t="str">
        <f t="shared" si="21"/>
        <v>-</v>
      </c>
      <c r="M281" s="118">
        <f t="shared" si="24"/>
        <v>0</v>
      </c>
      <c r="N281" s="119" t="s">
        <v>590</v>
      </c>
      <c r="O281" s="39" t="s">
        <v>36</v>
      </c>
    </row>
    <row r="282" spans="1:15" ht="15.75" hidden="1" customHeight="1">
      <c r="A282" s="40">
        <v>0</v>
      </c>
      <c r="B282" s="112" t="s">
        <v>591</v>
      </c>
      <c r="C282" s="113" t="s">
        <v>31</v>
      </c>
      <c r="D282" s="114" t="s">
        <v>592</v>
      </c>
      <c r="E282" s="114" t="s">
        <v>130</v>
      </c>
      <c r="F282" s="114" t="s">
        <v>260</v>
      </c>
      <c r="G282" s="114" t="s">
        <v>749</v>
      </c>
      <c r="H282" s="122">
        <v>1.7</v>
      </c>
      <c r="I282" s="137">
        <f t="shared" si="23"/>
        <v>153</v>
      </c>
      <c r="J282" s="116">
        <v>20</v>
      </c>
      <c r="K282" s="145"/>
      <c r="L282" s="117" t="str">
        <f t="shared" si="21"/>
        <v>-</v>
      </c>
      <c r="M282" s="118">
        <f t="shared" si="24"/>
        <v>0</v>
      </c>
      <c r="N282" s="119" t="s">
        <v>593</v>
      </c>
      <c r="O282" s="39" t="s">
        <v>36</v>
      </c>
    </row>
    <row r="283" spans="1:15" ht="15.75" hidden="1" customHeight="1">
      <c r="A283" s="40">
        <v>0</v>
      </c>
      <c r="B283" s="112" t="s">
        <v>594</v>
      </c>
      <c r="C283" s="113" t="s">
        <v>31</v>
      </c>
      <c r="D283" s="114" t="s">
        <v>595</v>
      </c>
      <c r="E283" s="114" t="s">
        <v>130</v>
      </c>
      <c r="F283" s="114" t="s">
        <v>260</v>
      </c>
      <c r="G283" s="114" t="s">
        <v>749</v>
      </c>
      <c r="H283" s="122">
        <v>1.7</v>
      </c>
      <c r="I283" s="137">
        <f t="shared" si="23"/>
        <v>153</v>
      </c>
      <c r="J283" s="116">
        <v>20</v>
      </c>
      <c r="K283" s="145"/>
      <c r="L283" s="117" t="str">
        <f t="shared" si="21"/>
        <v>-</v>
      </c>
      <c r="M283" s="118">
        <f t="shared" si="24"/>
        <v>0</v>
      </c>
      <c r="N283" s="119" t="s">
        <v>35</v>
      </c>
      <c r="O283" s="39" t="s">
        <v>36</v>
      </c>
    </row>
    <row r="284" spans="1:15" ht="15.75" hidden="1" customHeight="1">
      <c r="A284" s="40">
        <v>0</v>
      </c>
      <c r="B284" s="112" t="s">
        <v>596</v>
      </c>
      <c r="C284" s="113" t="s">
        <v>31</v>
      </c>
      <c r="D284" s="114" t="s">
        <v>597</v>
      </c>
      <c r="E284" s="114" t="s">
        <v>130</v>
      </c>
      <c r="F284" s="114" t="s">
        <v>260</v>
      </c>
      <c r="G284" s="114" t="s">
        <v>749</v>
      </c>
      <c r="H284" s="122">
        <v>1.7</v>
      </c>
      <c r="I284" s="137">
        <f t="shared" si="23"/>
        <v>153</v>
      </c>
      <c r="J284" s="116">
        <v>20</v>
      </c>
      <c r="K284" s="145"/>
      <c r="L284" s="117" t="str">
        <f t="shared" si="21"/>
        <v>-</v>
      </c>
      <c r="M284" s="118">
        <f t="shared" si="24"/>
        <v>0</v>
      </c>
      <c r="N284" s="119" t="s">
        <v>598</v>
      </c>
      <c r="O284" s="39" t="s">
        <v>36</v>
      </c>
    </row>
    <row r="285" spans="1:15" ht="15.75" hidden="1" customHeight="1">
      <c r="A285" s="40">
        <v>0</v>
      </c>
      <c r="B285" s="112" t="s">
        <v>599</v>
      </c>
      <c r="C285" s="113" t="s">
        <v>31</v>
      </c>
      <c r="D285" s="114" t="s">
        <v>600</v>
      </c>
      <c r="E285" s="114" t="s">
        <v>130</v>
      </c>
      <c r="F285" s="114" t="s">
        <v>260</v>
      </c>
      <c r="G285" s="114" t="s">
        <v>749</v>
      </c>
      <c r="H285" s="122">
        <v>1.7</v>
      </c>
      <c r="I285" s="137">
        <f t="shared" si="23"/>
        <v>153</v>
      </c>
      <c r="J285" s="116">
        <v>20</v>
      </c>
      <c r="K285" s="145"/>
      <c r="L285" s="117" t="str">
        <f t="shared" si="21"/>
        <v>-</v>
      </c>
      <c r="M285" s="118">
        <f t="shared" si="24"/>
        <v>0</v>
      </c>
      <c r="N285" s="119" t="s">
        <v>601</v>
      </c>
      <c r="O285" s="39" t="s">
        <v>36</v>
      </c>
    </row>
    <row r="286" spans="1:15" ht="15.75" hidden="1" customHeight="1">
      <c r="A286" s="40">
        <v>0</v>
      </c>
      <c r="B286" s="112" t="s">
        <v>602</v>
      </c>
      <c r="C286" s="113" t="s">
        <v>31</v>
      </c>
      <c r="D286" s="114" t="s">
        <v>603</v>
      </c>
      <c r="E286" s="114" t="s">
        <v>130</v>
      </c>
      <c r="F286" s="114" t="s">
        <v>260</v>
      </c>
      <c r="G286" s="114" t="s">
        <v>749</v>
      </c>
      <c r="H286" s="122">
        <v>1.7</v>
      </c>
      <c r="I286" s="137">
        <f t="shared" si="23"/>
        <v>153</v>
      </c>
      <c r="J286" s="116">
        <v>20</v>
      </c>
      <c r="K286" s="145"/>
      <c r="L286" s="117" t="str">
        <f t="shared" si="21"/>
        <v>-</v>
      </c>
      <c r="M286" s="118">
        <f t="shared" si="24"/>
        <v>0</v>
      </c>
      <c r="N286" s="119" t="s">
        <v>604</v>
      </c>
      <c r="O286" s="39" t="s">
        <v>36</v>
      </c>
    </row>
    <row r="287" spans="1:15" ht="15.75" hidden="1" customHeight="1">
      <c r="A287" s="40">
        <v>0</v>
      </c>
      <c r="B287" s="112" t="s">
        <v>605</v>
      </c>
      <c r="C287" s="113" t="s">
        <v>31</v>
      </c>
      <c r="D287" s="114" t="s">
        <v>606</v>
      </c>
      <c r="E287" s="114" t="s">
        <v>130</v>
      </c>
      <c r="F287" s="114" t="s">
        <v>260</v>
      </c>
      <c r="G287" s="114" t="s">
        <v>749</v>
      </c>
      <c r="H287" s="122">
        <v>1.7</v>
      </c>
      <c r="I287" s="137">
        <f t="shared" si="23"/>
        <v>153</v>
      </c>
      <c r="J287" s="116">
        <v>20</v>
      </c>
      <c r="K287" s="145"/>
      <c r="L287" s="117" t="str">
        <f t="shared" si="21"/>
        <v>-</v>
      </c>
      <c r="M287" s="118">
        <f t="shared" si="24"/>
        <v>0</v>
      </c>
      <c r="N287" s="119" t="s">
        <v>81</v>
      </c>
      <c r="O287" s="39" t="s">
        <v>36</v>
      </c>
    </row>
    <row r="288" spans="1:15" ht="15.75" hidden="1" customHeight="1">
      <c r="A288" s="40">
        <v>0</v>
      </c>
      <c r="B288" s="112" t="s">
        <v>607</v>
      </c>
      <c r="C288" s="113" t="s">
        <v>31</v>
      </c>
      <c r="D288" s="114" t="s">
        <v>608</v>
      </c>
      <c r="E288" s="114" t="s">
        <v>130</v>
      </c>
      <c r="F288" s="114" t="s">
        <v>260</v>
      </c>
      <c r="G288" s="114" t="s">
        <v>749</v>
      </c>
      <c r="H288" s="122">
        <v>1.7</v>
      </c>
      <c r="I288" s="137">
        <f t="shared" si="23"/>
        <v>153</v>
      </c>
      <c r="J288" s="116">
        <v>20</v>
      </c>
      <c r="K288" s="145"/>
      <c r="L288" s="117" t="str">
        <f t="shared" si="21"/>
        <v>-</v>
      </c>
      <c r="M288" s="118">
        <f t="shared" si="24"/>
        <v>0</v>
      </c>
      <c r="N288" s="119" t="s">
        <v>81</v>
      </c>
      <c r="O288" s="39" t="s">
        <v>36</v>
      </c>
    </row>
    <row r="289" spans="1:15" ht="15.75" hidden="1" customHeight="1">
      <c r="A289" s="40">
        <v>0</v>
      </c>
      <c r="B289" s="112" t="s">
        <v>609</v>
      </c>
      <c r="C289" s="113" t="s">
        <v>31</v>
      </c>
      <c r="D289" s="114" t="s">
        <v>610</v>
      </c>
      <c r="E289" s="114" t="s">
        <v>130</v>
      </c>
      <c r="F289" s="114" t="s">
        <v>260</v>
      </c>
      <c r="G289" s="114" t="s">
        <v>749</v>
      </c>
      <c r="H289" s="122">
        <v>1.7</v>
      </c>
      <c r="I289" s="137">
        <f t="shared" si="23"/>
        <v>153</v>
      </c>
      <c r="J289" s="116">
        <v>20</v>
      </c>
      <c r="K289" s="145"/>
      <c r="L289" s="117" t="str">
        <f t="shared" si="21"/>
        <v>-</v>
      </c>
      <c r="M289" s="118">
        <f t="shared" si="24"/>
        <v>0</v>
      </c>
      <c r="N289" s="119" t="s">
        <v>39</v>
      </c>
      <c r="O289" s="39" t="s">
        <v>36</v>
      </c>
    </row>
    <row r="290" spans="1:15" ht="15.75" hidden="1" customHeight="1">
      <c r="A290" s="40">
        <v>0</v>
      </c>
      <c r="B290" s="112" t="s">
        <v>611</v>
      </c>
      <c r="C290" s="113" t="s">
        <v>31</v>
      </c>
      <c r="D290" s="114" t="s">
        <v>612</v>
      </c>
      <c r="E290" s="114" t="s">
        <v>130</v>
      </c>
      <c r="F290" s="114" t="s">
        <v>260</v>
      </c>
      <c r="G290" s="114" t="s">
        <v>749</v>
      </c>
      <c r="H290" s="122">
        <v>1.7</v>
      </c>
      <c r="I290" s="137">
        <f t="shared" si="23"/>
        <v>153</v>
      </c>
      <c r="J290" s="116">
        <v>20</v>
      </c>
      <c r="K290" s="145"/>
      <c r="L290" s="117" t="str">
        <f t="shared" si="21"/>
        <v>-</v>
      </c>
      <c r="M290" s="118">
        <f t="shared" si="24"/>
        <v>0</v>
      </c>
      <c r="N290" s="119" t="s">
        <v>613</v>
      </c>
      <c r="O290" s="39" t="s">
        <v>36</v>
      </c>
    </row>
    <row r="291" spans="1:15" ht="15.75" hidden="1" customHeight="1">
      <c r="A291" s="40">
        <v>0</v>
      </c>
      <c r="B291" s="112" t="s">
        <v>614</v>
      </c>
      <c r="C291" s="113" t="s">
        <v>31</v>
      </c>
      <c r="D291" s="114" t="s">
        <v>615</v>
      </c>
      <c r="E291" s="114" t="s">
        <v>130</v>
      </c>
      <c r="F291" s="114" t="s">
        <v>260</v>
      </c>
      <c r="G291" s="114" t="s">
        <v>749</v>
      </c>
      <c r="H291" s="122">
        <v>1.7</v>
      </c>
      <c r="I291" s="137">
        <f t="shared" si="23"/>
        <v>153</v>
      </c>
      <c r="J291" s="116">
        <v>20</v>
      </c>
      <c r="K291" s="145"/>
      <c r="L291" s="117" t="str">
        <f t="shared" si="21"/>
        <v>-</v>
      </c>
      <c r="M291" s="118">
        <f t="shared" si="24"/>
        <v>0</v>
      </c>
      <c r="N291" s="119" t="s">
        <v>616</v>
      </c>
      <c r="O291" s="39" t="s">
        <v>36</v>
      </c>
    </row>
    <row r="292" spans="1:15" ht="15.75" hidden="1" customHeight="1">
      <c r="A292" s="40">
        <v>0</v>
      </c>
      <c r="B292" s="123"/>
      <c r="C292" s="124" t="s">
        <v>617</v>
      </c>
      <c r="D292" s="125"/>
      <c r="E292" s="125"/>
      <c r="F292" s="125"/>
      <c r="G292" s="125"/>
      <c r="H292" s="126"/>
      <c r="I292" s="126"/>
      <c r="J292" s="127"/>
      <c r="K292" s="127"/>
      <c r="L292" s="127"/>
      <c r="M292" s="128"/>
      <c r="N292" s="129"/>
      <c r="O292" s="39" t="s">
        <v>36</v>
      </c>
    </row>
    <row r="293" spans="1:15" ht="15.75" hidden="1" customHeight="1">
      <c r="A293" s="40">
        <v>0</v>
      </c>
      <c r="B293" s="112" t="s">
        <v>618</v>
      </c>
      <c r="C293" s="113" t="s">
        <v>31</v>
      </c>
      <c r="D293" s="114" t="s">
        <v>619</v>
      </c>
      <c r="E293" s="114" t="s">
        <v>130</v>
      </c>
      <c r="F293" s="114" t="s">
        <v>66</v>
      </c>
      <c r="G293" s="114" t="s">
        <v>749</v>
      </c>
      <c r="H293" s="122">
        <v>1.7</v>
      </c>
      <c r="I293" s="137">
        <f t="shared" ref="I293:I304" si="25">H293*$L$8</f>
        <v>153</v>
      </c>
      <c r="J293" s="116">
        <v>20</v>
      </c>
      <c r="K293" s="145"/>
      <c r="L293" s="117" t="str">
        <f t="shared" si="21"/>
        <v>-</v>
      </c>
      <c r="M293" s="118">
        <f t="shared" si="24"/>
        <v>0</v>
      </c>
      <c r="N293" s="119" t="s">
        <v>620</v>
      </c>
      <c r="O293" s="39" t="s">
        <v>36</v>
      </c>
    </row>
    <row r="294" spans="1:15" ht="15.75" hidden="1" customHeight="1">
      <c r="A294" s="40">
        <v>0</v>
      </c>
      <c r="B294" s="112" t="s">
        <v>621</v>
      </c>
      <c r="C294" s="113" t="s">
        <v>31</v>
      </c>
      <c r="D294" s="114" t="s">
        <v>622</v>
      </c>
      <c r="E294" s="114" t="s">
        <v>130</v>
      </c>
      <c r="F294" s="114" t="s">
        <v>66</v>
      </c>
      <c r="G294" s="114" t="s">
        <v>749</v>
      </c>
      <c r="H294" s="122">
        <v>1.7</v>
      </c>
      <c r="I294" s="137">
        <f t="shared" si="25"/>
        <v>153</v>
      </c>
      <c r="J294" s="116">
        <v>20</v>
      </c>
      <c r="K294" s="145"/>
      <c r="L294" s="117" t="str">
        <f t="shared" si="21"/>
        <v>-</v>
      </c>
      <c r="M294" s="118">
        <f t="shared" si="24"/>
        <v>0</v>
      </c>
      <c r="N294" s="119" t="s">
        <v>598</v>
      </c>
      <c r="O294" s="39" t="s">
        <v>36</v>
      </c>
    </row>
    <row r="295" spans="1:15" ht="15.75" hidden="1" customHeight="1">
      <c r="A295" s="40">
        <v>0</v>
      </c>
      <c r="B295" s="112" t="s">
        <v>623</v>
      </c>
      <c r="C295" s="113" t="s">
        <v>31</v>
      </c>
      <c r="D295" s="114" t="s">
        <v>276</v>
      </c>
      <c r="E295" s="114" t="s">
        <v>130</v>
      </c>
      <c r="F295" s="114" t="s">
        <v>66</v>
      </c>
      <c r="G295" s="114" t="s">
        <v>749</v>
      </c>
      <c r="H295" s="122">
        <v>1.7</v>
      </c>
      <c r="I295" s="137">
        <f t="shared" si="25"/>
        <v>153</v>
      </c>
      <c r="J295" s="116">
        <v>20</v>
      </c>
      <c r="K295" s="145"/>
      <c r="L295" s="117" t="str">
        <f t="shared" si="21"/>
        <v>-</v>
      </c>
      <c r="M295" s="118">
        <f t="shared" si="24"/>
        <v>0</v>
      </c>
      <c r="N295" s="119" t="s">
        <v>277</v>
      </c>
      <c r="O295" s="39" t="s">
        <v>36</v>
      </c>
    </row>
    <row r="296" spans="1:15" ht="15.75" hidden="1" customHeight="1">
      <c r="A296" s="40">
        <v>0</v>
      </c>
      <c r="B296" s="112" t="s">
        <v>624</v>
      </c>
      <c r="C296" s="113" t="s">
        <v>31</v>
      </c>
      <c r="D296" s="114" t="s">
        <v>625</v>
      </c>
      <c r="E296" s="114" t="s">
        <v>130</v>
      </c>
      <c r="F296" s="114" t="s">
        <v>66</v>
      </c>
      <c r="G296" s="114" t="s">
        <v>749</v>
      </c>
      <c r="H296" s="122">
        <v>1.7</v>
      </c>
      <c r="I296" s="137">
        <f t="shared" si="25"/>
        <v>153</v>
      </c>
      <c r="J296" s="116">
        <v>20</v>
      </c>
      <c r="K296" s="145"/>
      <c r="L296" s="117" t="str">
        <f t="shared" si="21"/>
        <v>-</v>
      </c>
      <c r="M296" s="118">
        <f t="shared" si="24"/>
        <v>0</v>
      </c>
      <c r="N296" s="119" t="s">
        <v>626</v>
      </c>
      <c r="O296" s="39" t="s">
        <v>36</v>
      </c>
    </row>
    <row r="297" spans="1:15" ht="15.75" hidden="1" customHeight="1">
      <c r="A297" s="40">
        <v>0</v>
      </c>
      <c r="B297" s="112" t="s">
        <v>627</v>
      </c>
      <c r="C297" s="113" t="s">
        <v>31</v>
      </c>
      <c r="D297" s="114" t="s">
        <v>337</v>
      </c>
      <c r="E297" s="114" t="s">
        <v>130</v>
      </c>
      <c r="F297" s="114" t="s">
        <v>66</v>
      </c>
      <c r="G297" s="114" t="s">
        <v>749</v>
      </c>
      <c r="H297" s="122">
        <v>1.7</v>
      </c>
      <c r="I297" s="137">
        <f t="shared" si="25"/>
        <v>153</v>
      </c>
      <c r="J297" s="116">
        <v>20</v>
      </c>
      <c r="K297" s="145"/>
      <c r="L297" s="117" t="str">
        <f t="shared" si="21"/>
        <v>-</v>
      </c>
      <c r="M297" s="118">
        <f t="shared" si="24"/>
        <v>0</v>
      </c>
      <c r="N297" s="119" t="s">
        <v>39</v>
      </c>
      <c r="O297" s="39" t="s">
        <v>36</v>
      </c>
    </row>
    <row r="298" spans="1:15" ht="15.75" hidden="1" customHeight="1">
      <c r="A298" s="40">
        <v>0</v>
      </c>
      <c r="B298" s="112" t="s">
        <v>628</v>
      </c>
      <c r="C298" s="113" t="s">
        <v>31</v>
      </c>
      <c r="D298" s="114" t="s">
        <v>629</v>
      </c>
      <c r="E298" s="114" t="s">
        <v>130</v>
      </c>
      <c r="F298" s="114" t="s">
        <v>66</v>
      </c>
      <c r="G298" s="114" t="s">
        <v>749</v>
      </c>
      <c r="H298" s="122">
        <v>1.7</v>
      </c>
      <c r="I298" s="137">
        <f t="shared" si="25"/>
        <v>153</v>
      </c>
      <c r="J298" s="116">
        <v>20</v>
      </c>
      <c r="K298" s="145"/>
      <c r="L298" s="117" t="str">
        <f t="shared" si="21"/>
        <v>-</v>
      </c>
      <c r="M298" s="118">
        <f t="shared" si="24"/>
        <v>0</v>
      </c>
      <c r="N298" s="119" t="s">
        <v>39</v>
      </c>
      <c r="O298" s="39" t="s">
        <v>36</v>
      </c>
    </row>
    <row r="299" spans="1:15" ht="15.75" hidden="1" customHeight="1">
      <c r="A299" s="40">
        <v>0</v>
      </c>
      <c r="B299" s="112" t="s">
        <v>630</v>
      </c>
      <c r="C299" s="113" t="s">
        <v>31</v>
      </c>
      <c r="D299" s="114" t="s">
        <v>631</v>
      </c>
      <c r="E299" s="114" t="s">
        <v>130</v>
      </c>
      <c r="F299" s="114" t="s">
        <v>66</v>
      </c>
      <c r="G299" s="114" t="s">
        <v>749</v>
      </c>
      <c r="H299" s="122">
        <v>1.7</v>
      </c>
      <c r="I299" s="137">
        <f t="shared" si="25"/>
        <v>153</v>
      </c>
      <c r="J299" s="116">
        <v>20</v>
      </c>
      <c r="K299" s="145"/>
      <c r="L299" s="117" t="str">
        <f t="shared" si="21"/>
        <v>-</v>
      </c>
      <c r="M299" s="118">
        <f t="shared" si="24"/>
        <v>0</v>
      </c>
      <c r="N299" s="119" t="s">
        <v>632</v>
      </c>
      <c r="O299" s="39" t="s">
        <v>36</v>
      </c>
    </row>
    <row r="300" spans="1:15" ht="15.75" hidden="1" customHeight="1">
      <c r="A300" s="40">
        <v>0</v>
      </c>
      <c r="B300" s="112" t="s">
        <v>633</v>
      </c>
      <c r="C300" s="113" t="s">
        <v>31</v>
      </c>
      <c r="D300" s="114" t="s">
        <v>354</v>
      </c>
      <c r="E300" s="114" t="s">
        <v>130</v>
      </c>
      <c r="F300" s="114" t="s">
        <v>66</v>
      </c>
      <c r="G300" s="114" t="s">
        <v>749</v>
      </c>
      <c r="H300" s="122">
        <v>1.7</v>
      </c>
      <c r="I300" s="137">
        <f t="shared" si="25"/>
        <v>153</v>
      </c>
      <c r="J300" s="116">
        <v>20</v>
      </c>
      <c r="K300" s="145"/>
      <c r="L300" s="117" t="str">
        <f t="shared" si="21"/>
        <v>-</v>
      </c>
      <c r="M300" s="118">
        <f t="shared" si="24"/>
        <v>0</v>
      </c>
      <c r="N300" s="119" t="s">
        <v>81</v>
      </c>
      <c r="O300" s="39" t="s">
        <v>36</v>
      </c>
    </row>
    <row r="301" spans="1:15" ht="15.75" hidden="1" customHeight="1">
      <c r="A301" s="40">
        <v>0</v>
      </c>
      <c r="B301" s="112" t="s">
        <v>634</v>
      </c>
      <c r="C301" s="113" t="s">
        <v>31</v>
      </c>
      <c r="D301" s="114" t="s">
        <v>362</v>
      </c>
      <c r="E301" s="114" t="s">
        <v>130</v>
      </c>
      <c r="F301" s="114" t="s">
        <v>66</v>
      </c>
      <c r="G301" s="114" t="s">
        <v>749</v>
      </c>
      <c r="H301" s="122">
        <v>1.7</v>
      </c>
      <c r="I301" s="137">
        <f t="shared" si="25"/>
        <v>153</v>
      </c>
      <c r="J301" s="116">
        <v>20</v>
      </c>
      <c r="K301" s="145"/>
      <c r="L301" s="117" t="str">
        <f t="shared" si="21"/>
        <v>-</v>
      </c>
      <c r="M301" s="118">
        <f t="shared" si="24"/>
        <v>0</v>
      </c>
      <c r="N301" s="119" t="s">
        <v>245</v>
      </c>
      <c r="O301" s="39" t="s">
        <v>36</v>
      </c>
    </row>
    <row r="302" spans="1:15" ht="15.75" hidden="1" customHeight="1">
      <c r="A302" s="40">
        <v>0</v>
      </c>
      <c r="B302" s="112" t="s">
        <v>635</v>
      </c>
      <c r="C302" s="113" t="s">
        <v>31</v>
      </c>
      <c r="D302" s="114" t="s">
        <v>636</v>
      </c>
      <c r="E302" s="114" t="s">
        <v>130</v>
      </c>
      <c r="F302" s="114" t="s">
        <v>66</v>
      </c>
      <c r="G302" s="114" t="s">
        <v>749</v>
      </c>
      <c r="H302" s="122">
        <v>1.7</v>
      </c>
      <c r="I302" s="137">
        <f t="shared" si="25"/>
        <v>153</v>
      </c>
      <c r="J302" s="116">
        <v>20</v>
      </c>
      <c r="K302" s="145"/>
      <c r="L302" s="117" t="str">
        <f t="shared" si="21"/>
        <v>-</v>
      </c>
      <c r="M302" s="118">
        <f t="shared" si="24"/>
        <v>0</v>
      </c>
      <c r="N302" s="119" t="s">
        <v>637</v>
      </c>
      <c r="O302" s="39" t="s">
        <v>36</v>
      </c>
    </row>
    <row r="303" spans="1:15" ht="15.75" hidden="1" customHeight="1">
      <c r="A303" s="40">
        <v>0</v>
      </c>
      <c r="B303" s="112" t="s">
        <v>638</v>
      </c>
      <c r="C303" s="113" t="s">
        <v>31</v>
      </c>
      <c r="D303" s="114" t="s">
        <v>639</v>
      </c>
      <c r="E303" s="114" t="s">
        <v>130</v>
      </c>
      <c r="F303" s="114" t="s">
        <v>66</v>
      </c>
      <c r="G303" s="114" t="s">
        <v>749</v>
      </c>
      <c r="H303" s="122">
        <v>1.7</v>
      </c>
      <c r="I303" s="137">
        <f t="shared" si="25"/>
        <v>153</v>
      </c>
      <c r="J303" s="116">
        <v>20</v>
      </c>
      <c r="K303" s="145"/>
      <c r="L303" s="117" t="str">
        <f t="shared" si="21"/>
        <v>-</v>
      </c>
      <c r="M303" s="118">
        <f t="shared" si="24"/>
        <v>0</v>
      </c>
      <c r="N303" s="119" t="s">
        <v>81</v>
      </c>
      <c r="O303" s="39" t="s">
        <v>36</v>
      </c>
    </row>
    <row r="304" spans="1:15" ht="15.75" hidden="1" customHeight="1">
      <c r="A304" s="40">
        <v>0</v>
      </c>
      <c r="B304" s="112" t="s">
        <v>640</v>
      </c>
      <c r="C304" s="113" t="s">
        <v>31</v>
      </c>
      <c r="D304" s="114" t="s">
        <v>641</v>
      </c>
      <c r="E304" s="114" t="s">
        <v>130</v>
      </c>
      <c r="F304" s="114" t="s">
        <v>66</v>
      </c>
      <c r="G304" s="114" t="s">
        <v>749</v>
      </c>
      <c r="H304" s="122">
        <v>1.7</v>
      </c>
      <c r="I304" s="137">
        <f t="shared" si="25"/>
        <v>153</v>
      </c>
      <c r="J304" s="116">
        <v>20</v>
      </c>
      <c r="K304" s="145"/>
      <c r="L304" s="117" t="str">
        <f t="shared" si="21"/>
        <v>-</v>
      </c>
      <c r="M304" s="118">
        <f t="shared" si="24"/>
        <v>0</v>
      </c>
      <c r="N304" s="119" t="s">
        <v>53</v>
      </c>
      <c r="O304" s="39" t="s">
        <v>36</v>
      </c>
    </row>
    <row r="305" spans="1:16" ht="15.75" hidden="1" customHeight="1">
      <c r="A305" s="40">
        <v>0</v>
      </c>
      <c r="B305" s="123"/>
      <c r="C305" s="124" t="s">
        <v>340</v>
      </c>
      <c r="D305" s="125"/>
      <c r="E305" s="125"/>
      <c r="F305" s="125"/>
      <c r="G305" s="125"/>
      <c r="H305" s="126"/>
      <c r="I305" s="126"/>
      <c r="J305" s="127"/>
      <c r="K305" s="127"/>
      <c r="L305" s="127"/>
      <c r="M305" s="128"/>
      <c r="N305" s="129"/>
      <c r="O305" s="39" t="s">
        <v>36</v>
      </c>
    </row>
    <row r="306" spans="1:16" ht="15.75" hidden="1" customHeight="1">
      <c r="A306" s="40">
        <v>0</v>
      </c>
      <c r="B306" s="112" t="s">
        <v>642</v>
      </c>
      <c r="C306" s="113" t="s">
        <v>31</v>
      </c>
      <c r="D306" s="114" t="s">
        <v>643</v>
      </c>
      <c r="E306" s="114" t="s">
        <v>130</v>
      </c>
      <c r="F306" s="114" t="s">
        <v>340</v>
      </c>
      <c r="G306" s="114" t="s">
        <v>749</v>
      </c>
      <c r="H306" s="122">
        <v>1.7</v>
      </c>
      <c r="I306" s="137">
        <f t="shared" ref="I306:I313" si="26">H306*$L$8</f>
        <v>153</v>
      </c>
      <c r="J306" s="116">
        <v>20</v>
      </c>
      <c r="K306" s="145"/>
      <c r="L306" s="117" t="str">
        <f t="shared" si="21"/>
        <v>-</v>
      </c>
      <c r="M306" s="118">
        <f t="shared" si="24"/>
        <v>0</v>
      </c>
      <c r="N306" s="119" t="s">
        <v>35</v>
      </c>
      <c r="O306" s="39" t="s">
        <v>36</v>
      </c>
    </row>
    <row r="307" spans="1:16" ht="15.75" hidden="1" customHeight="1">
      <c r="A307" s="40">
        <v>0</v>
      </c>
      <c r="B307" s="112" t="s">
        <v>644</v>
      </c>
      <c r="C307" s="113" t="s">
        <v>31</v>
      </c>
      <c r="D307" s="114" t="s">
        <v>645</v>
      </c>
      <c r="E307" s="114" t="s">
        <v>130</v>
      </c>
      <c r="F307" s="114" t="s">
        <v>340</v>
      </c>
      <c r="G307" s="114" t="s">
        <v>749</v>
      </c>
      <c r="H307" s="122">
        <v>1.7</v>
      </c>
      <c r="I307" s="137">
        <f t="shared" si="26"/>
        <v>153</v>
      </c>
      <c r="J307" s="116">
        <v>20</v>
      </c>
      <c r="K307" s="145"/>
      <c r="L307" s="117" t="str">
        <f t="shared" si="21"/>
        <v>-</v>
      </c>
      <c r="M307" s="118">
        <f t="shared" si="24"/>
        <v>0</v>
      </c>
      <c r="N307" s="119" t="s">
        <v>35</v>
      </c>
      <c r="O307" s="39" t="s">
        <v>36</v>
      </c>
    </row>
    <row r="308" spans="1:16" ht="15.75" hidden="1" customHeight="1">
      <c r="A308" s="40">
        <v>0</v>
      </c>
      <c r="B308" s="112" t="s">
        <v>646</v>
      </c>
      <c r="C308" s="113" t="s">
        <v>31</v>
      </c>
      <c r="D308" s="114" t="s">
        <v>647</v>
      </c>
      <c r="E308" s="114" t="s">
        <v>130</v>
      </c>
      <c r="F308" s="114" t="s">
        <v>340</v>
      </c>
      <c r="G308" s="114" t="s">
        <v>749</v>
      </c>
      <c r="H308" s="122">
        <v>1.7</v>
      </c>
      <c r="I308" s="137">
        <f t="shared" si="26"/>
        <v>153</v>
      </c>
      <c r="J308" s="116">
        <v>20</v>
      </c>
      <c r="K308" s="145"/>
      <c r="L308" s="117" t="str">
        <f t="shared" si="21"/>
        <v>-</v>
      </c>
      <c r="M308" s="118">
        <f t="shared" si="24"/>
        <v>0</v>
      </c>
      <c r="N308" s="119" t="s">
        <v>245</v>
      </c>
      <c r="O308" s="39" t="s">
        <v>36</v>
      </c>
    </row>
    <row r="309" spans="1:16" ht="15.75" hidden="1" customHeight="1">
      <c r="A309" s="40">
        <v>0</v>
      </c>
      <c r="B309" s="112" t="s">
        <v>648</v>
      </c>
      <c r="C309" s="113" t="s">
        <v>31</v>
      </c>
      <c r="D309" s="114" t="s">
        <v>339</v>
      </c>
      <c r="E309" s="114" t="s">
        <v>130</v>
      </c>
      <c r="F309" s="114" t="s">
        <v>340</v>
      </c>
      <c r="G309" s="114" t="s">
        <v>749</v>
      </c>
      <c r="H309" s="122">
        <v>1.7</v>
      </c>
      <c r="I309" s="137">
        <f t="shared" si="26"/>
        <v>153</v>
      </c>
      <c r="J309" s="116">
        <v>20</v>
      </c>
      <c r="K309" s="145"/>
      <c r="L309" s="117" t="str">
        <f t="shared" si="21"/>
        <v>-</v>
      </c>
      <c r="M309" s="118">
        <f t="shared" si="24"/>
        <v>0</v>
      </c>
      <c r="N309" s="119" t="s">
        <v>228</v>
      </c>
      <c r="O309" s="39" t="s">
        <v>36</v>
      </c>
    </row>
    <row r="310" spans="1:16" ht="15.75" hidden="1" customHeight="1">
      <c r="A310" s="40">
        <v>0</v>
      </c>
      <c r="B310" s="112" t="s">
        <v>649</v>
      </c>
      <c r="C310" s="113" t="s">
        <v>31</v>
      </c>
      <c r="D310" s="114" t="s">
        <v>342</v>
      </c>
      <c r="E310" s="114" t="s">
        <v>130</v>
      </c>
      <c r="F310" s="114" t="s">
        <v>340</v>
      </c>
      <c r="G310" s="114" t="s">
        <v>749</v>
      </c>
      <c r="H310" s="122">
        <v>1.7</v>
      </c>
      <c r="I310" s="137">
        <f t="shared" si="26"/>
        <v>153</v>
      </c>
      <c r="J310" s="116">
        <v>20</v>
      </c>
      <c r="K310" s="145"/>
      <c r="L310" s="117" t="str">
        <f t="shared" si="21"/>
        <v>-</v>
      </c>
      <c r="M310" s="118">
        <f t="shared" si="24"/>
        <v>0</v>
      </c>
      <c r="N310" s="119" t="s">
        <v>343</v>
      </c>
      <c r="O310" s="39" t="s">
        <v>36</v>
      </c>
    </row>
    <row r="311" spans="1:16" ht="15.75" hidden="1" customHeight="1">
      <c r="A311" s="40">
        <v>0</v>
      </c>
      <c r="B311" s="112" t="s">
        <v>650</v>
      </c>
      <c r="C311" s="113" t="s">
        <v>31</v>
      </c>
      <c r="D311" s="114" t="s">
        <v>347</v>
      </c>
      <c r="E311" s="114" t="s">
        <v>130</v>
      </c>
      <c r="F311" s="114" t="s">
        <v>340</v>
      </c>
      <c r="G311" s="114" t="s">
        <v>749</v>
      </c>
      <c r="H311" s="122">
        <v>1.7</v>
      </c>
      <c r="I311" s="137">
        <f t="shared" si="26"/>
        <v>153</v>
      </c>
      <c r="J311" s="116">
        <v>20</v>
      </c>
      <c r="K311" s="145"/>
      <c r="L311" s="117" t="str">
        <f t="shared" si="21"/>
        <v>-</v>
      </c>
      <c r="M311" s="118">
        <f t="shared" si="24"/>
        <v>0</v>
      </c>
      <c r="N311" s="119" t="s">
        <v>81</v>
      </c>
      <c r="O311" s="39" t="s">
        <v>36</v>
      </c>
    </row>
    <row r="312" spans="1:16" ht="15.75" hidden="1" customHeight="1">
      <c r="A312" s="40">
        <v>0</v>
      </c>
      <c r="B312" s="112" t="s">
        <v>651</v>
      </c>
      <c r="C312" s="113" t="s">
        <v>31</v>
      </c>
      <c r="D312" s="114" t="s">
        <v>652</v>
      </c>
      <c r="E312" s="114" t="s">
        <v>130</v>
      </c>
      <c r="F312" s="114" t="s">
        <v>340</v>
      </c>
      <c r="G312" s="114" t="s">
        <v>749</v>
      </c>
      <c r="H312" s="122">
        <v>1.7</v>
      </c>
      <c r="I312" s="137">
        <f t="shared" si="26"/>
        <v>153</v>
      </c>
      <c r="J312" s="116">
        <v>20</v>
      </c>
      <c r="K312" s="145"/>
      <c r="L312" s="117" t="str">
        <f t="shared" si="21"/>
        <v>-</v>
      </c>
      <c r="M312" s="118">
        <f t="shared" si="24"/>
        <v>0</v>
      </c>
      <c r="N312" s="119" t="s">
        <v>35</v>
      </c>
      <c r="O312" s="39" t="s">
        <v>36</v>
      </c>
    </row>
    <row r="313" spans="1:16" ht="15.75" hidden="1" customHeight="1">
      <c r="A313" s="40">
        <v>0</v>
      </c>
      <c r="B313" s="112" t="s">
        <v>653</v>
      </c>
      <c r="C313" s="113" t="s">
        <v>31</v>
      </c>
      <c r="D313" s="114" t="s">
        <v>654</v>
      </c>
      <c r="E313" s="114" t="s">
        <v>130</v>
      </c>
      <c r="F313" s="114" t="s">
        <v>340</v>
      </c>
      <c r="G313" s="114" t="s">
        <v>749</v>
      </c>
      <c r="H313" s="122">
        <v>1.7</v>
      </c>
      <c r="I313" s="137">
        <f t="shared" si="26"/>
        <v>153</v>
      </c>
      <c r="J313" s="116">
        <v>20</v>
      </c>
      <c r="K313" s="145"/>
      <c r="L313" s="117" t="str">
        <f t="shared" si="21"/>
        <v>-</v>
      </c>
      <c r="M313" s="118">
        <f t="shared" si="24"/>
        <v>0</v>
      </c>
      <c r="N313" s="119" t="s">
        <v>103</v>
      </c>
      <c r="O313" s="39" t="s">
        <v>36</v>
      </c>
    </row>
    <row r="314" spans="1:16" ht="15.75" hidden="1" customHeight="1">
      <c r="A314" s="40">
        <v>0</v>
      </c>
      <c r="B314" s="123"/>
      <c r="C314" s="124" t="s">
        <v>655</v>
      </c>
      <c r="D314" s="125"/>
      <c r="E314" s="125"/>
      <c r="F314" s="125"/>
      <c r="G314" s="125"/>
      <c r="H314" s="126"/>
      <c r="I314" s="126"/>
      <c r="J314" s="127"/>
      <c r="K314" s="127"/>
      <c r="L314" s="127"/>
      <c r="M314" s="128"/>
      <c r="N314" s="129"/>
      <c r="O314" s="39" t="s">
        <v>36</v>
      </c>
    </row>
    <row r="315" spans="1:16" ht="15.75" hidden="1" customHeight="1">
      <c r="A315" s="40">
        <v>0</v>
      </c>
      <c r="B315" s="112" t="s">
        <v>656</v>
      </c>
      <c r="C315" s="113" t="s">
        <v>31</v>
      </c>
      <c r="D315" s="114" t="s">
        <v>657</v>
      </c>
      <c r="E315" s="114" t="s">
        <v>130</v>
      </c>
      <c r="F315" s="114" t="s">
        <v>658</v>
      </c>
      <c r="G315" s="114" t="s">
        <v>749</v>
      </c>
      <c r="H315" s="122">
        <v>1.7</v>
      </c>
      <c r="I315" s="137">
        <f t="shared" ref="I315:I323" si="27">H315*$L$8</f>
        <v>153</v>
      </c>
      <c r="J315" s="116">
        <v>20</v>
      </c>
      <c r="K315" s="145"/>
      <c r="L315" s="117" t="str">
        <f t="shared" si="21"/>
        <v>-</v>
      </c>
      <c r="M315" s="118">
        <f t="shared" si="24"/>
        <v>0</v>
      </c>
      <c r="N315" s="119" t="s">
        <v>659</v>
      </c>
      <c r="O315" s="39" t="s">
        <v>36</v>
      </c>
    </row>
    <row r="316" spans="1:16" ht="15.75" hidden="1" customHeight="1">
      <c r="A316" s="40">
        <v>0</v>
      </c>
      <c r="B316" s="112" t="s">
        <v>660</v>
      </c>
      <c r="C316" s="113" t="s">
        <v>31</v>
      </c>
      <c r="D316" s="114" t="s">
        <v>661</v>
      </c>
      <c r="E316" s="114" t="s">
        <v>130</v>
      </c>
      <c r="F316" s="114" t="s">
        <v>658</v>
      </c>
      <c r="G316" s="114" t="s">
        <v>749</v>
      </c>
      <c r="H316" s="122">
        <v>1.7</v>
      </c>
      <c r="I316" s="137">
        <f t="shared" si="27"/>
        <v>153</v>
      </c>
      <c r="J316" s="116">
        <v>20</v>
      </c>
      <c r="K316" s="145"/>
      <c r="L316" s="117" t="str">
        <f t="shared" si="21"/>
        <v>-</v>
      </c>
      <c r="M316" s="118">
        <f t="shared" si="24"/>
        <v>0</v>
      </c>
      <c r="N316" s="119" t="s">
        <v>662</v>
      </c>
      <c r="O316" s="39" t="s">
        <v>36</v>
      </c>
    </row>
    <row r="317" spans="1:16" ht="15.75" hidden="1" customHeight="1">
      <c r="A317" s="40">
        <v>0</v>
      </c>
      <c r="B317" s="112" t="s">
        <v>663</v>
      </c>
      <c r="C317" s="113" t="s">
        <v>31</v>
      </c>
      <c r="D317" s="114" t="s">
        <v>664</v>
      </c>
      <c r="E317" s="114" t="s">
        <v>130</v>
      </c>
      <c r="F317" s="114" t="s">
        <v>658</v>
      </c>
      <c r="G317" s="114" t="s">
        <v>749</v>
      </c>
      <c r="H317" s="122">
        <v>1.7</v>
      </c>
      <c r="I317" s="137">
        <f t="shared" si="27"/>
        <v>153</v>
      </c>
      <c r="J317" s="116">
        <v>20</v>
      </c>
      <c r="K317" s="145"/>
      <c r="L317" s="117" t="str">
        <f t="shared" si="21"/>
        <v>-</v>
      </c>
      <c r="M317" s="118">
        <f t="shared" si="24"/>
        <v>0</v>
      </c>
      <c r="N317" s="119" t="s">
        <v>409</v>
      </c>
      <c r="O317" s="39" t="s">
        <v>36</v>
      </c>
    </row>
    <row r="318" spans="1:16" ht="15.75" hidden="1" customHeight="1">
      <c r="A318" s="40">
        <v>0</v>
      </c>
      <c r="B318" s="112" t="s">
        <v>665</v>
      </c>
      <c r="C318" s="113" t="s">
        <v>31</v>
      </c>
      <c r="D318" s="114" t="s">
        <v>666</v>
      </c>
      <c r="E318" s="114" t="s">
        <v>130</v>
      </c>
      <c r="F318" s="114" t="s">
        <v>658</v>
      </c>
      <c r="G318" s="114" t="s">
        <v>749</v>
      </c>
      <c r="H318" s="122">
        <v>1.7</v>
      </c>
      <c r="I318" s="137">
        <f t="shared" si="27"/>
        <v>153</v>
      </c>
      <c r="J318" s="116">
        <v>20</v>
      </c>
      <c r="K318" s="145"/>
      <c r="L318" s="117" t="str">
        <f t="shared" si="21"/>
        <v>-</v>
      </c>
      <c r="M318" s="118">
        <f t="shared" si="24"/>
        <v>0</v>
      </c>
      <c r="N318" s="119" t="s">
        <v>263</v>
      </c>
      <c r="O318" s="39" t="s">
        <v>36</v>
      </c>
    </row>
    <row r="319" spans="1:16" ht="15.75" hidden="1" customHeight="1">
      <c r="A319" s="40">
        <v>0</v>
      </c>
      <c r="B319" s="112" t="s">
        <v>667</v>
      </c>
      <c r="C319" s="113" t="s">
        <v>31</v>
      </c>
      <c r="D319" s="114" t="s">
        <v>668</v>
      </c>
      <c r="E319" s="114" t="s">
        <v>130</v>
      </c>
      <c r="F319" s="114" t="s">
        <v>658</v>
      </c>
      <c r="G319" s="114" t="s">
        <v>749</v>
      </c>
      <c r="H319" s="122">
        <v>1.7</v>
      </c>
      <c r="I319" s="137">
        <f t="shared" si="27"/>
        <v>153</v>
      </c>
      <c r="J319" s="116">
        <v>20</v>
      </c>
      <c r="K319" s="145"/>
      <c r="L319" s="117" t="str">
        <f t="shared" si="21"/>
        <v>-</v>
      </c>
      <c r="M319" s="118">
        <f t="shared" si="24"/>
        <v>0</v>
      </c>
      <c r="N319" s="119" t="s">
        <v>409</v>
      </c>
      <c r="O319" s="39" t="s">
        <v>36</v>
      </c>
    </row>
    <row r="320" spans="1:16" ht="15.75" hidden="1" customHeight="1">
      <c r="A320" s="40">
        <v>0</v>
      </c>
      <c r="B320" s="112" t="s">
        <v>669</v>
      </c>
      <c r="C320" s="113" t="s">
        <v>31</v>
      </c>
      <c r="D320" s="114" t="s">
        <v>670</v>
      </c>
      <c r="E320" s="114" t="s">
        <v>130</v>
      </c>
      <c r="F320" s="114" t="s">
        <v>658</v>
      </c>
      <c r="G320" s="114" t="s">
        <v>749</v>
      </c>
      <c r="H320" s="122">
        <v>1.7</v>
      </c>
      <c r="I320" s="137">
        <f t="shared" si="27"/>
        <v>153</v>
      </c>
      <c r="J320" s="116">
        <v>20</v>
      </c>
      <c r="K320" s="145"/>
      <c r="L320" s="117" t="str">
        <f t="shared" si="21"/>
        <v>-</v>
      </c>
      <c r="M320" s="118">
        <f t="shared" si="24"/>
        <v>0</v>
      </c>
      <c r="N320" s="119" t="s">
        <v>110</v>
      </c>
      <c r="O320" s="39" t="s">
        <v>36</v>
      </c>
      <c r="P320" s="39" t="s">
        <v>36</v>
      </c>
    </row>
    <row r="321" spans="1:15" ht="15.75" hidden="1" customHeight="1">
      <c r="A321" s="40">
        <v>0</v>
      </c>
      <c r="B321" s="112" t="s">
        <v>671</v>
      </c>
      <c r="C321" s="113" t="s">
        <v>31</v>
      </c>
      <c r="D321" s="114" t="s">
        <v>672</v>
      </c>
      <c r="E321" s="114" t="s">
        <v>130</v>
      </c>
      <c r="F321" s="114" t="s">
        <v>658</v>
      </c>
      <c r="G321" s="114" t="s">
        <v>749</v>
      </c>
      <c r="H321" s="122">
        <v>1.7</v>
      </c>
      <c r="I321" s="137">
        <f t="shared" si="27"/>
        <v>153</v>
      </c>
      <c r="J321" s="116">
        <v>20</v>
      </c>
      <c r="K321" s="145"/>
      <c r="L321" s="117" t="str">
        <f t="shared" si="21"/>
        <v>-</v>
      </c>
      <c r="M321" s="118">
        <f t="shared" si="24"/>
        <v>0</v>
      </c>
      <c r="N321" s="119" t="s">
        <v>673</v>
      </c>
      <c r="O321" s="39" t="s">
        <v>36</v>
      </c>
    </row>
    <row r="322" spans="1:15" ht="15.75" hidden="1" customHeight="1">
      <c r="A322" s="40">
        <v>0</v>
      </c>
      <c r="B322" s="112" t="s">
        <v>674</v>
      </c>
      <c r="C322" s="113" t="s">
        <v>31</v>
      </c>
      <c r="D322" s="114" t="s">
        <v>675</v>
      </c>
      <c r="E322" s="114" t="s">
        <v>130</v>
      </c>
      <c r="F322" s="114" t="s">
        <v>658</v>
      </c>
      <c r="G322" s="114" t="s">
        <v>749</v>
      </c>
      <c r="H322" s="122">
        <v>1.7</v>
      </c>
      <c r="I322" s="137">
        <f t="shared" si="27"/>
        <v>153</v>
      </c>
      <c r="J322" s="116">
        <v>20</v>
      </c>
      <c r="K322" s="145"/>
      <c r="L322" s="117" t="str">
        <f t="shared" si="21"/>
        <v>-</v>
      </c>
      <c r="M322" s="118">
        <f t="shared" si="24"/>
        <v>0</v>
      </c>
      <c r="N322" s="119" t="s">
        <v>237</v>
      </c>
      <c r="O322" s="39" t="s">
        <v>36</v>
      </c>
    </row>
    <row r="323" spans="1:15" ht="15.75" hidden="1" customHeight="1">
      <c r="A323" s="40">
        <v>0</v>
      </c>
      <c r="B323" s="112" t="s">
        <v>676</v>
      </c>
      <c r="C323" s="113" t="s">
        <v>31</v>
      </c>
      <c r="D323" s="114" t="s">
        <v>677</v>
      </c>
      <c r="E323" s="114" t="s">
        <v>130</v>
      </c>
      <c r="F323" s="114" t="s">
        <v>658</v>
      </c>
      <c r="G323" s="114" t="s">
        <v>749</v>
      </c>
      <c r="H323" s="122">
        <v>1.7</v>
      </c>
      <c r="I323" s="137">
        <f t="shared" si="27"/>
        <v>153</v>
      </c>
      <c r="J323" s="116">
        <v>20</v>
      </c>
      <c r="K323" s="145"/>
      <c r="L323" s="117" t="str">
        <f>IF(K323="","-",K323/250)</f>
        <v>-</v>
      </c>
      <c r="M323" s="118">
        <f>H323*K323</f>
        <v>0</v>
      </c>
      <c r="N323" s="119" t="s">
        <v>409</v>
      </c>
      <c r="O323" s="39" t="s">
        <v>36</v>
      </c>
    </row>
    <row r="324" spans="1:15" ht="15.75" customHeight="1">
      <c r="A324" s="40" t="s">
        <v>751</v>
      </c>
      <c r="B324" s="32"/>
      <c r="C324" s="33" t="s">
        <v>779</v>
      </c>
      <c r="D324" s="34"/>
      <c r="E324" s="125"/>
      <c r="F324" s="125"/>
      <c r="G324" s="125"/>
      <c r="H324" s="126"/>
      <c r="I324" s="126"/>
      <c r="J324" s="127"/>
      <c r="K324" s="127"/>
      <c r="L324" s="127"/>
      <c r="M324" s="128"/>
      <c r="N324" s="129"/>
    </row>
    <row r="325" spans="1:15" ht="15.75" customHeight="1">
      <c r="A325" s="40">
        <v>100</v>
      </c>
      <c r="B325" s="41" t="s">
        <v>753</v>
      </c>
      <c r="C325" s="42" t="s">
        <v>31</v>
      </c>
      <c r="D325" s="142" t="s">
        <v>786</v>
      </c>
      <c r="E325" s="43" t="s">
        <v>130</v>
      </c>
      <c r="F325" s="43" t="s">
        <v>658</v>
      </c>
      <c r="G325" s="134" t="s">
        <v>780</v>
      </c>
      <c r="H325" s="138">
        <f>I325/$L$8</f>
        <v>4.7537777777777777</v>
      </c>
      <c r="I325" s="144">
        <v>427.84</v>
      </c>
      <c r="J325" s="45">
        <v>25</v>
      </c>
      <c r="K325" s="145"/>
      <c r="L325" s="46" t="str">
        <f>IF(K325="","-",K325/250)</f>
        <v>-</v>
      </c>
      <c r="M325" s="141">
        <f>I325*K325</f>
        <v>0</v>
      </c>
      <c r="N325" s="48" t="s">
        <v>659</v>
      </c>
    </row>
    <row r="326" spans="1:15" ht="15">
      <c r="A326" s="40">
        <v>100</v>
      </c>
      <c r="B326" s="41" t="s">
        <v>754</v>
      </c>
      <c r="C326" s="42" t="s">
        <v>31</v>
      </c>
      <c r="D326" s="142" t="s">
        <v>794</v>
      </c>
      <c r="E326" s="43" t="s">
        <v>130</v>
      </c>
      <c r="F326" s="43" t="s">
        <v>658</v>
      </c>
      <c r="G326" s="134" t="s">
        <v>780</v>
      </c>
      <c r="H326" s="138">
        <f t="shared" ref="H326:H349" si="28">I326/$L$8</f>
        <v>4.7537777777777777</v>
      </c>
      <c r="I326" s="144">
        <v>427.84</v>
      </c>
      <c r="J326" s="45">
        <v>25</v>
      </c>
      <c r="K326" s="145"/>
      <c r="L326" s="46" t="str">
        <f t="shared" ref="L326:L332" si="29">IF(K326="","-",K326/250)</f>
        <v>-</v>
      </c>
      <c r="M326" s="141">
        <f t="shared" ref="M326:M348" si="30">I326*K326</f>
        <v>0</v>
      </c>
      <c r="N326" s="48" t="s">
        <v>409</v>
      </c>
    </row>
    <row r="327" spans="1:15" ht="15">
      <c r="A327" s="40">
        <v>100</v>
      </c>
      <c r="B327" s="41" t="s">
        <v>755</v>
      </c>
      <c r="C327" s="42" t="s">
        <v>31</v>
      </c>
      <c r="D327" s="142" t="s">
        <v>810</v>
      </c>
      <c r="E327" s="43" t="s">
        <v>130</v>
      </c>
      <c r="F327" s="43" t="s">
        <v>658</v>
      </c>
      <c r="G327" s="134" t="s">
        <v>780</v>
      </c>
      <c r="H327" s="138">
        <f t="shared" si="28"/>
        <v>4.7537777777777777</v>
      </c>
      <c r="I327" s="144">
        <v>427.84</v>
      </c>
      <c r="J327" s="45">
        <v>25</v>
      </c>
      <c r="K327" s="145"/>
      <c r="L327" s="46" t="str">
        <f t="shared" si="29"/>
        <v>-</v>
      </c>
      <c r="M327" s="141">
        <f t="shared" si="30"/>
        <v>0</v>
      </c>
      <c r="N327" s="48" t="s">
        <v>781</v>
      </c>
    </row>
    <row r="328" spans="1:15" ht="15">
      <c r="A328" s="40">
        <v>100</v>
      </c>
      <c r="B328" s="41" t="s">
        <v>756</v>
      </c>
      <c r="C328" s="42" t="s">
        <v>31</v>
      </c>
      <c r="D328" s="142" t="s">
        <v>790</v>
      </c>
      <c r="E328" s="43" t="s">
        <v>130</v>
      </c>
      <c r="F328" s="43" t="s">
        <v>658</v>
      </c>
      <c r="G328" s="134" t="s">
        <v>780</v>
      </c>
      <c r="H328" s="138">
        <f t="shared" si="28"/>
        <v>4.7537777777777777</v>
      </c>
      <c r="I328" s="144">
        <v>427.84</v>
      </c>
      <c r="J328" s="45">
        <v>25</v>
      </c>
      <c r="K328" s="145"/>
      <c r="L328" s="46" t="str">
        <f t="shared" si="29"/>
        <v>-</v>
      </c>
      <c r="M328" s="141">
        <f t="shared" si="30"/>
        <v>0</v>
      </c>
      <c r="N328" s="48" t="s">
        <v>245</v>
      </c>
    </row>
    <row r="329" spans="1:15" ht="15">
      <c r="A329" s="40">
        <v>100</v>
      </c>
      <c r="B329" s="41" t="s">
        <v>757</v>
      </c>
      <c r="C329" s="42" t="s">
        <v>31</v>
      </c>
      <c r="D329" s="142" t="s">
        <v>806</v>
      </c>
      <c r="E329" s="43" t="s">
        <v>130</v>
      </c>
      <c r="F329" s="43" t="s">
        <v>658</v>
      </c>
      <c r="G329" s="134" t="s">
        <v>780</v>
      </c>
      <c r="H329" s="138">
        <f t="shared" si="28"/>
        <v>4.7537777777777777</v>
      </c>
      <c r="I329" s="144">
        <v>427.84</v>
      </c>
      <c r="J329" s="45">
        <v>25</v>
      </c>
      <c r="K329" s="145"/>
      <c r="L329" s="46" t="str">
        <f t="shared" si="29"/>
        <v>-</v>
      </c>
      <c r="M329" s="141">
        <f t="shared" si="30"/>
        <v>0</v>
      </c>
      <c r="N329" s="48" t="s">
        <v>585</v>
      </c>
    </row>
    <row r="330" spans="1:15" ht="15">
      <c r="A330" s="40">
        <v>100</v>
      </c>
      <c r="B330" s="41" t="s">
        <v>758</v>
      </c>
      <c r="C330" s="42" t="s">
        <v>31</v>
      </c>
      <c r="D330" s="142" t="s">
        <v>789</v>
      </c>
      <c r="E330" s="43" t="s">
        <v>130</v>
      </c>
      <c r="F330" s="43" t="s">
        <v>658</v>
      </c>
      <c r="G330" s="134" t="s">
        <v>780</v>
      </c>
      <c r="H330" s="138">
        <f t="shared" si="28"/>
        <v>4.7537777777777777</v>
      </c>
      <c r="I330" s="144">
        <v>427.84</v>
      </c>
      <c r="J330" s="45">
        <v>25</v>
      </c>
      <c r="K330" s="145"/>
      <c r="L330" s="46" t="str">
        <f t="shared" si="29"/>
        <v>-</v>
      </c>
      <c r="M330" s="141">
        <f t="shared" si="30"/>
        <v>0</v>
      </c>
      <c r="N330" s="48" t="s">
        <v>245</v>
      </c>
    </row>
    <row r="331" spans="1:15" ht="15">
      <c r="A331" s="40">
        <v>100</v>
      </c>
      <c r="B331" s="41" t="s">
        <v>759</v>
      </c>
      <c r="C331" s="42" t="s">
        <v>31</v>
      </c>
      <c r="D331" s="142" t="s">
        <v>795</v>
      </c>
      <c r="E331" s="43" t="s">
        <v>130</v>
      </c>
      <c r="F331" s="43" t="s">
        <v>658</v>
      </c>
      <c r="G331" s="134" t="s">
        <v>780</v>
      </c>
      <c r="H331" s="138">
        <f t="shared" si="28"/>
        <v>4.7537777777777777</v>
      </c>
      <c r="I331" s="144">
        <v>427.84</v>
      </c>
      <c r="J331" s="45">
        <v>25</v>
      </c>
      <c r="K331" s="145"/>
      <c r="L331" s="46" t="str">
        <f t="shared" si="29"/>
        <v>-</v>
      </c>
      <c r="M331" s="141">
        <f t="shared" si="30"/>
        <v>0</v>
      </c>
      <c r="N331" s="48" t="s">
        <v>360</v>
      </c>
    </row>
    <row r="332" spans="1:15" ht="15">
      <c r="A332" s="40">
        <v>100</v>
      </c>
      <c r="B332" s="41" t="s">
        <v>760</v>
      </c>
      <c r="C332" s="42" t="s">
        <v>31</v>
      </c>
      <c r="D332" s="142" t="s">
        <v>787</v>
      </c>
      <c r="E332" s="43" t="s">
        <v>130</v>
      </c>
      <c r="F332" s="43" t="s">
        <v>658</v>
      </c>
      <c r="G332" s="134" t="s">
        <v>780</v>
      </c>
      <c r="H332" s="138">
        <f t="shared" si="28"/>
        <v>4.7537777777777777</v>
      </c>
      <c r="I332" s="144">
        <v>427.84</v>
      </c>
      <c r="J332" s="45">
        <v>25</v>
      </c>
      <c r="K332" s="145"/>
      <c r="L332" s="46" t="str">
        <f t="shared" si="29"/>
        <v>-</v>
      </c>
      <c r="M332" s="141">
        <f t="shared" si="30"/>
        <v>0</v>
      </c>
      <c r="N332" s="48" t="s">
        <v>245</v>
      </c>
    </row>
    <row r="333" spans="1:15" ht="15">
      <c r="A333" s="40">
        <v>100</v>
      </c>
      <c r="B333" s="41" t="s">
        <v>761</v>
      </c>
      <c r="C333" s="42" t="s">
        <v>31</v>
      </c>
      <c r="D333" s="142" t="s">
        <v>798</v>
      </c>
      <c r="E333" s="43" t="s">
        <v>130</v>
      </c>
      <c r="F333" s="43" t="s">
        <v>658</v>
      </c>
      <c r="G333" s="134" t="s">
        <v>780</v>
      </c>
      <c r="H333" s="138">
        <f t="shared" si="28"/>
        <v>4.7537777777777777</v>
      </c>
      <c r="I333" s="144">
        <v>427.84</v>
      </c>
      <c r="J333" s="45">
        <v>25</v>
      </c>
      <c r="K333" s="145"/>
      <c r="L333" s="46" t="str">
        <f>IF(K333="","-",K333/250)</f>
        <v>-</v>
      </c>
      <c r="M333" s="141">
        <f t="shared" si="30"/>
        <v>0</v>
      </c>
      <c r="N333" s="48" t="s">
        <v>277</v>
      </c>
    </row>
    <row r="334" spans="1:15" ht="15">
      <c r="A334" s="40">
        <v>100</v>
      </c>
      <c r="B334" s="41" t="s">
        <v>762</v>
      </c>
      <c r="C334" s="42" t="s">
        <v>31</v>
      </c>
      <c r="D334" s="142" t="s">
        <v>800</v>
      </c>
      <c r="E334" s="43" t="s">
        <v>130</v>
      </c>
      <c r="F334" s="43" t="s">
        <v>658</v>
      </c>
      <c r="G334" s="134" t="s">
        <v>780</v>
      </c>
      <c r="H334" s="138">
        <f t="shared" si="28"/>
        <v>4.7537777777777777</v>
      </c>
      <c r="I334" s="144">
        <v>427.84</v>
      </c>
      <c r="J334" s="45">
        <v>25</v>
      </c>
      <c r="K334" s="145"/>
      <c r="L334" s="46" t="str">
        <f t="shared" ref="L334:L349" si="31">IF(K334="","-",K334/250)</f>
        <v>-</v>
      </c>
      <c r="M334" s="141">
        <f t="shared" si="30"/>
        <v>0</v>
      </c>
      <c r="N334" s="48" t="s">
        <v>245</v>
      </c>
      <c r="O334" s="39" t="s">
        <v>36</v>
      </c>
    </row>
    <row r="335" spans="1:15" ht="15">
      <c r="A335" s="40">
        <v>100</v>
      </c>
      <c r="B335" s="41" t="s">
        <v>763</v>
      </c>
      <c r="C335" s="42" t="s">
        <v>31</v>
      </c>
      <c r="D335" s="142" t="s">
        <v>793</v>
      </c>
      <c r="E335" s="43" t="s">
        <v>130</v>
      </c>
      <c r="F335" s="43" t="s">
        <v>658</v>
      </c>
      <c r="G335" s="134" t="s">
        <v>780</v>
      </c>
      <c r="H335" s="138">
        <f t="shared" si="28"/>
        <v>4.7537777777777777</v>
      </c>
      <c r="I335" s="144">
        <v>427.84</v>
      </c>
      <c r="J335" s="45">
        <v>25</v>
      </c>
      <c r="K335" s="145"/>
      <c r="L335" s="46" t="str">
        <f t="shared" si="31"/>
        <v>-</v>
      </c>
      <c r="M335" s="141">
        <f t="shared" si="30"/>
        <v>0</v>
      </c>
      <c r="N335" s="48" t="s">
        <v>782</v>
      </c>
    </row>
    <row r="336" spans="1:15" ht="15">
      <c r="A336" s="40">
        <v>100</v>
      </c>
      <c r="B336" s="41" t="s">
        <v>764</v>
      </c>
      <c r="C336" s="42" t="s">
        <v>31</v>
      </c>
      <c r="D336" s="142" t="s">
        <v>796</v>
      </c>
      <c r="E336" s="43" t="s">
        <v>130</v>
      </c>
      <c r="F336" s="43" t="s">
        <v>658</v>
      </c>
      <c r="G336" s="134" t="s">
        <v>780</v>
      </c>
      <c r="H336" s="138">
        <f t="shared" si="28"/>
        <v>4.7537777777777777</v>
      </c>
      <c r="I336" s="144">
        <v>427.84</v>
      </c>
      <c r="J336" s="45">
        <v>25</v>
      </c>
      <c r="K336" s="145"/>
      <c r="L336" s="46" t="str">
        <f t="shared" si="31"/>
        <v>-</v>
      </c>
      <c r="M336" s="141">
        <f t="shared" si="30"/>
        <v>0</v>
      </c>
      <c r="N336" s="48" t="s">
        <v>783</v>
      </c>
    </row>
    <row r="337" spans="1:16" ht="15">
      <c r="A337" s="40">
        <v>100</v>
      </c>
      <c r="B337" s="41" t="s">
        <v>765</v>
      </c>
      <c r="C337" s="42" t="s">
        <v>31</v>
      </c>
      <c r="D337" s="142" t="s">
        <v>801</v>
      </c>
      <c r="E337" s="43" t="s">
        <v>130</v>
      </c>
      <c r="F337" s="43" t="s">
        <v>658</v>
      </c>
      <c r="G337" s="134" t="s">
        <v>780</v>
      </c>
      <c r="H337" s="138">
        <f t="shared" si="28"/>
        <v>4.7537777777777777</v>
      </c>
      <c r="I337" s="144">
        <v>427.84</v>
      </c>
      <c r="J337" s="45">
        <v>25</v>
      </c>
      <c r="K337" s="145"/>
      <c r="L337" s="46" t="str">
        <f t="shared" si="31"/>
        <v>-</v>
      </c>
      <c r="M337" s="141">
        <f t="shared" si="30"/>
        <v>0</v>
      </c>
      <c r="N337" s="48" t="s">
        <v>409</v>
      </c>
      <c r="O337" s="39" t="s">
        <v>36</v>
      </c>
    </row>
    <row r="338" spans="1:16" ht="15">
      <c r="A338" s="40">
        <v>100</v>
      </c>
      <c r="B338" s="41" t="s">
        <v>766</v>
      </c>
      <c r="C338" s="42" t="s">
        <v>31</v>
      </c>
      <c r="D338" s="142" t="s">
        <v>799</v>
      </c>
      <c r="E338" s="43" t="s">
        <v>130</v>
      </c>
      <c r="F338" s="43" t="s">
        <v>658</v>
      </c>
      <c r="G338" s="134" t="s">
        <v>780</v>
      </c>
      <c r="H338" s="138">
        <f t="shared" si="28"/>
        <v>4.7537777777777777</v>
      </c>
      <c r="I338" s="144">
        <v>427.84</v>
      </c>
      <c r="J338" s="45">
        <v>25</v>
      </c>
      <c r="K338" s="145"/>
      <c r="L338" s="46" t="str">
        <f t="shared" si="31"/>
        <v>-</v>
      </c>
      <c r="M338" s="141">
        <f t="shared" si="30"/>
        <v>0</v>
      </c>
      <c r="N338" s="48" t="s">
        <v>784</v>
      </c>
    </row>
    <row r="339" spans="1:16" ht="15">
      <c r="A339" s="40">
        <v>100</v>
      </c>
      <c r="B339" s="41" t="s">
        <v>767</v>
      </c>
      <c r="C339" s="42" t="s">
        <v>31</v>
      </c>
      <c r="D339" s="142" t="s">
        <v>809</v>
      </c>
      <c r="E339" s="43" t="s">
        <v>130</v>
      </c>
      <c r="F339" s="43" t="s">
        <v>658</v>
      </c>
      <c r="G339" s="134" t="s">
        <v>780</v>
      </c>
      <c r="H339" s="138">
        <f t="shared" si="28"/>
        <v>4.7537777777777777</v>
      </c>
      <c r="I339" s="144">
        <v>427.84</v>
      </c>
      <c r="J339" s="45">
        <v>25</v>
      </c>
      <c r="K339" s="145"/>
      <c r="L339" s="46" t="str">
        <f t="shared" si="31"/>
        <v>-</v>
      </c>
      <c r="M339" s="141">
        <f t="shared" si="30"/>
        <v>0</v>
      </c>
      <c r="N339" s="48" t="s">
        <v>245</v>
      </c>
    </row>
    <row r="340" spans="1:16" ht="15">
      <c r="A340" s="40">
        <v>100</v>
      </c>
      <c r="B340" s="41" t="s">
        <v>768</v>
      </c>
      <c r="C340" s="42" t="s">
        <v>31</v>
      </c>
      <c r="D340" s="142" t="s">
        <v>807</v>
      </c>
      <c r="E340" s="43" t="s">
        <v>130</v>
      </c>
      <c r="F340" s="43" t="s">
        <v>658</v>
      </c>
      <c r="G340" s="134" t="s">
        <v>780</v>
      </c>
      <c r="H340" s="138">
        <f t="shared" si="28"/>
        <v>4.7537777777777777</v>
      </c>
      <c r="I340" s="144">
        <v>427.84</v>
      </c>
      <c r="J340" s="45">
        <v>25</v>
      </c>
      <c r="K340" s="145"/>
      <c r="L340" s="46" t="str">
        <f t="shared" si="31"/>
        <v>-</v>
      </c>
      <c r="M340" s="141">
        <f t="shared" si="30"/>
        <v>0</v>
      </c>
      <c r="N340" s="48" t="s">
        <v>263</v>
      </c>
      <c r="O340" s="39" t="s">
        <v>36</v>
      </c>
    </row>
    <row r="341" spans="1:16" ht="15">
      <c r="A341" s="40">
        <v>100</v>
      </c>
      <c r="B341" s="41" t="s">
        <v>769</v>
      </c>
      <c r="C341" s="42" t="s">
        <v>31</v>
      </c>
      <c r="D341" s="142" t="s">
        <v>788</v>
      </c>
      <c r="E341" s="43" t="s">
        <v>130</v>
      </c>
      <c r="F341" s="43" t="s">
        <v>658</v>
      </c>
      <c r="G341" s="134" t="s">
        <v>780</v>
      </c>
      <c r="H341" s="138">
        <f t="shared" si="28"/>
        <v>4.7537777777777777</v>
      </c>
      <c r="I341" s="144">
        <v>427.84</v>
      </c>
      <c r="J341" s="45">
        <v>25</v>
      </c>
      <c r="K341" s="145"/>
      <c r="L341" s="46" t="str">
        <f t="shared" si="31"/>
        <v>-</v>
      </c>
      <c r="M341" s="141">
        <f t="shared" si="30"/>
        <v>0</v>
      </c>
      <c r="N341" s="48" t="s">
        <v>785</v>
      </c>
    </row>
    <row r="342" spans="1:16" ht="15">
      <c r="A342" s="40">
        <v>100</v>
      </c>
      <c r="B342" s="41" t="s">
        <v>770</v>
      </c>
      <c r="C342" s="42" t="s">
        <v>31</v>
      </c>
      <c r="D342" s="142" t="s">
        <v>802</v>
      </c>
      <c r="E342" s="43" t="s">
        <v>130</v>
      </c>
      <c r="F342" s="43" t="s">
        <v>658</v>
      </c>
      <c r="G342" s="134" t="s">
        <v>780</v>
      </c>
      <c r="H342" s="138">
        <f t="shared" si="28"/>
        <v>4.7537777777777777</v>
      </c>
      <c r="I342" s="144">
        <v>427.84</v>
      </c>
      <c r="J342" s="45">
        <v>25</v>
      </c>
      <c r="K342" s="145"/>
      <c r="L342" s="46" t="str">
        <f t="shared" si="31"/>
        <v>-</v>
      </c>
      <c r="M342" s="141">
        <f t="shared" si="30"/>
        <v>0</v>
      </c>
      <c r="N342" s="48" t="s">
        <v>245</v>
      </c>
    </row>
    <row r="343" spans="1:16" ht="15">
      <c r="A343" s="40">
        <v>100</v>
      </c>
      <c r="B343" s="41" t="s">
        <v>771</v>
      </c>
      <c r="C343" s="42" t="s">
        <v>31</v>
      </c>
      <c r="D343" s="142" t="s">
        <v>792</v>
      </c>
      <c r="E343" s="43" t="s">
        <v>130</v>
      </c>
      <c r="F343" s="43" t="s">
        <v>658</v>
      </c>
      <c r="G343" s="134" t="s">
        <v>780</v>
      </c>
      <c r="H343" s="138">
        <f t="shared" si="28"/>
        <v>4.7537777777777777</v>
      </c>
      <c r="I343" s="144">
        <v>427.84</v>
      </c>
      <c r="J343" s="45">
        <v>25</v>
      </c>
      <c r="K343" s="145"/>
      <c r="L343" s="46" t="str">
        <f t="shared" si="31"/>
        <v>-</v>
      </c>
      <c r="M343" s="141">
        <f t="shared" si="30"/>
        <v>0</v>
      </c>
      <c r="N343" s="48" t="s">
        <v>409</v>
      </c>
    </row>
    <row r="344" spans="1:16" ht="15">
      <c r="A344" s="40">
        <v>100</v>
      </c>
      <c r="B344" s="41" t="s">
        <v>772</v>
      </c>
      <c r="C344" s="42" t="s">
        <v>31</v>
      </c>
      <c r="D344" s="142" t="s">
        <v>803</v>
      </c>
      <c r="E344" s="43" t="s">
        <v>130</v>
      </c>
      <c r="F344" s="43" t="s">
        <v>658</v>
      </c>
      <c r="G344" s="134" t="s">
        <v>780</v>
      </c>
      <c r="H344" s="138">
        <f t="shared" si="28"/>
        <v>4.7537777777777777</v>
      </c>
      <c r="I344" s="144">
        <v>427.84</v>
      </c>
      <c r="J344" s="45">
        <v>25</v>
      </c>
      <c r="K344" s="145"/>
      <c r="L344" s="46" t="str">
        <f t="shared" si="31"/>
        <v>-</v>
      </c>
      <c r="M344" s="141">
        <f t="shared" si="30"/>
        <v>0</v>
      </c>
      <c r="N344" s="48" t="s">
        <v>245</v>
      </c>
      <c r="O344" s="39" t="s">
        <v>36</v>
      </c>
    </row>
    <row r="345" spans="1:16" ht="15">
      <c r="A345" s="40">
        <v>100</v>
      </c>
      <c r="B345" s="41" t="s">
        <v>773</v>
      </c>
      <c r="C345" s="42" t="s">
        <v>31</v>
      </c>
      <c r="D345" s="142" t="s">
        <v>804</v>
      </c>
      <c r="E345" s="43" t="s">
        <v>130</v>
      </c>
      <c r="F345" s="43" t="s">
        <v>658</v>
      </c>
      <c r="G345" s="134" t="s">
        <v>780</v>
      </c>
      <c r="H345" s="138">
        <f t="shared" si="28"/>
        <v>4.7537777777777777</v>
      </c>
      <c r="I345" s="144">
        <v>427.84</v>
      </c>
      <c r="J345" s="45">
        <v>25</v>
      </c>
      <c r="K345" s="145"/>
      <c r="L345" s="46" t="str">
        <f t="shared" si="31"/>
        <v>-</v>
      </c>
      <c r="M345" s="141">
        <f t="shared" si="30"/>
        <v>0</v>
      </c>
      <c r="N345" s="48" t="s">
        <v>245</v>
      </c>
    </row>
    <row r="346" spans="1:16" ht="15">
      <c r="A346" s="40">
        <v>100</v>
      </c>
      <c r="B346" s="41" t="s">
        <v>774</v>
      </c>
      <c r="C346" s="42" t="s">
        <v>31</v>
      </c>
      <c r="D346" s="142" t="s">
        <v>791</v>
      </c>
      <c r="E346" s="43" t="s">
        <v>130</v>
      </c>
      <c r="F346" s="43" t="s">
        <v>658</v>
      </c>
      <c r="G346" s="134" t="s">
        <v>780</v>
      </c>
      <c r="H346" s="138">
        <f t="shared" si="28"/>
        <v>4.7537777777777777</v>
      </c>
      <c r="I346" s="144">
        <v>427.84</v>
      </c>
      <c r="J346" s="45">
        <v>25</v>
      </c>
      <c r="K346" s="145"/>
      <c r="L346" s="46" t="str">
        <f t="shared" si="31"/>
        <v>-</v>
      </c>
      <c r="M346" s="141">
        <f t="shared" si="30"/>
        <v>0</v>
      </c>
      <c r="N346" s="48" t="s">
        <v>360</v>
      </c>
      <c r="P346" s="39" t="s">
        <v>36</v>
      </c>
    </row>
    <row r="347" spans="1:16" ht="15">
      <c r="A347" s="40">
        <v>100</v>
      </c>
      <c r="B347" s="41" t="s">
        <v>775</v>
      </c>
      <c r="C347" s="42" t="s">
        <v>31</v>
      </c>
      <c r="D347" s="142" t="s">
        <v>797</v>
      </c>
      <c r="E347" s="43" t="s">
        <v>130</v>
      </c>
      <c r="F347" s="43" t="s">
        <v>658</v>
      </c>
      <c r="G347" s="134" t="s">
        <v>780</v>
      </c>
      <c r="H347" s="138">
        <f t="shared" si="28"/>
        <v>4.7537777777777777</v>
      </c>
      <c r="I347" s="144">
        <v>427.84</v>
      </c>
      <c r="J347" s="45">
        <v>25</v>
      </c>
      <c r="K347" s="145"/>
      <c r="L347" s="46" t="str">
        <f t="shared" si="31"/>
        <v>-</v>
      </c>
      <c r="M347" s="141">
        <f t="shared" si="30"/>
        <v>0</v>
      </c>
      <c r="N347" s="48" t="s">
        <v>103</v>
      </c>
    </row>
    <row r="348" spans="1:16" ht="15">
      <c r="A348" s="40">
        <v>100</v>
      </c>
      <c r="B348" s="41" t="s">
        <v>776</v>
      </c>
      <c r="C348" s="42" t="s">
        <v>31</v>
      </c>
      <c r="D348" s="142" t="s">
        <v>808</v>
      </c>
      <c r="E348" s="43" t="s">
        <v>130</v>
      </c>
      <c r="F348" s="43" t="s">
        <v>658</v>
      </c>
      <c r="G348" s="134" t="s">
        <v>780</v>
      </c>
      <c r="H348" s="138">
        <f t="shared" si="28"/>
        <v>4.7537777777777777</v>
      </c>
      <c r="I348" s="144">
        <v>427.84</v>
      </c>
      <c r="J348" s="45">
        <v>25</v>
      </c>
      <c r="K348" s="145"/>
      <c r="L348" s="46" t="str">
        <f t="shared" si="31"/>
        <v>-</v>
      </c>
      <c r="M348" s="141">
        <f t="shared" si="30"/>
        <v>0</v>
      </c>
      <c r="N348" s="48" t="s">
        <v>81</v>
      </c>
      <c r="O348" s="39" t="s">
        <v>36</v>
      </c>
    </row>
    <row r="349" spans="1:16" ht="15">
      <c r="A349" s="40">
        <v>100</v>
      </c>
      <c r="B349" s="41" t="s">
        <v>777</v>
      </c>
      <c r="C349" s="42" t="s">
        <v>31</v>
      </c>
      <c r="D349" s="142" t="s">
        <v>805</v>
      </c>
      <c r="E349" s="43" t="s">
        <v>130</v>
      </c>
      <c r="F349" s="43" t="s">
        <v>658</v>
      </c>
      <c r="G349" s="134" t="s">
        <v>780</v>
      </c>
      <c r="H349" s="138">
        <f t="shared" si="28"/>
        <v>4.7537777777777777</v>
      </c>
      <c r="I349" s="144">
        <v>427.84</v>
      </c>
      <c r="J349" s="45">
        <v>25</v>
      </c>
      <c r="K349" s="145"/>
      <c r="L349" s="46" t="str">
        <f t="shared" si="31"/>
        <v>-</v>
      </c>
      <c r="M349" s="141">
        <f>I349*K349</f>
        <v>0</v>
      </c>
      <c r="N349" s="48" t="s">
        <v>781</v>
      </c>
    </row>
    <row r="352" spans="1:16">
      <c r="D352" t="s">
        <v>678</v>
      </c>
    </row>
    <row r="353" spans="4:4">
      <c r="D353" t="s">
        <v>679</v>
      </c>
    </row>
  </sheetData>
  <autoFilter ref="A21:N349">
    <filterColumn colId="0">
      <filters>
        <filter val="*"/>
        <filter val="&gt;100"/>
        <filter val="10"/>
        <filter val="100"/>
        <filter val="15"/>
        <filter val="20"/>
        <filter val="25"/>
        <filter val="30"/>
        <filter val="35"/>
        <filter val="40"/>
        <filter val="5"/>
        <filter val="50"/>
        <filter val="60"/>
        <filter val="70"/>
        <filter val="80"/>
      </filters>
    </filterColumn>
  </autoFilter>
  <mergeCells count="11">
    <mergeCell ref="L11:M11"/>
    <mergeCell ref="C2:N2"/>
    <mergeCell ref="L8:M8"/>
    <mergeCell ref="L9:M9"/>
    <mergeCell ref="L10:M10"/>
    <mergeCell ref="G5:I5"/>
    <mergeCell ref="L12:M12"/>
    <mergeCell ref="L13:M13"/>
    <mergeCell ref="L14:M14"/>
    <mergeCell ref="L15:M15"/>
    <mergeCell ref="L17:M17"/>
  </mergeCells>
  <conditionalFormatting sqref="B23:B63 B90:B92 B94:B97 B99:B101 B103:B108 B110:B115 B117:B185 B187:B193 B195:B237 B239:B261 B263:B273 B275:B291 B293:B304 B306:B313 B315:B324 B65:B88">
    <cfRule type="duplicateValues" dxfId="11" priority="12"/>
  </conditionalFormatting>
  <conditionalFormatting sqref="B314 B102 B98 B93 B89 B22 B305 B292 B274 B262 B238 B194 B186 B116">
    <cfRule type="duplicateValues" dxfId="10" priority="13"/>
  </conditionalFormatting>
  <conditionalFormatting sqref="L9">
    <cfRule type="containsBlanks" dxfId="9" priority="11">
      <formula>LEN(TRIM(L9))=0</formula>
    </cfRule>
  </conditionalFormatting>
  <conditionalFormatting sqref="J6">
    <cfRule type="containsText" dxfId="8" priority="9" operator="containsText" text="нет">
      <formula>NOT(ISERROR(SEARCH("нет",J6)))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B1:B63 B350:B1048576 B65:B324">
    <cfRule type="duplicateValues" dxfId="7" priority="8"/>
  </conditionalFormatting>
  <conditionalFormatting sqref="B64">
    <cfRule type="duplicateValues" dxfId="6" priority="7"/>
  </conditionalFormatting>
  <conditionalFormatting sqref="B64">
    <cfRule type="duplicateValues" dxfId="5" priority="6"/>
  </conditionalFormatting>
  <conditionalFormatting sqref="B325:B333">
    <cfRule type="duplicateValues" dxfId="4" priority="5"/>
  </conditionalFormatting>
  <conditionalFormatting sqref="B325:B333">
    <cfRule type="duplicateValues" dxfId="3" priority="4"/>
  </conditionalFormatting>
  <conditionalFormatting sqref="B334:B349">
    <cfRule type="duplicateValues" dxfId="2" priority="3"/>
  </conditionalFormatting>
  <conditionalFormatting sqref="B334:B349">
    <cfRule type="duplicateValues" dxfId="1" priority="2"/>
  </conditionalFormatting>
  <conditionalFormatting sqref="B324">
    <cfRule type="duplicateValues" dxfId="0" priority="1"/>
  </conditionalFormatting>
  <dataValidations count="3">
    <dataValidation type="list" allowBlank="1" showInputMessage="1" showErrorMessage="1" sqref="J6">
      <formula1>"да,нет"</formula1>
    </dataValidation>
    <dataValidation type="list" allowBlank="1" showInputMessage="1" showErrorMessage="1" sqref="L9">
      <formula1>"Без упаковки,Торф+пленка"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3:K88 K90:K92 K94:K97 K99:K101 K103:K108 K110:K115 K117:K185 K187:K193 K195:K237 K239:K261 K263:K273 K275:K291 K293:K304 K306:K313 K315:K323 K325:K349">
      <formula1>$J$6&lt;&gt;"нет"</formula1>
    </dataValidation>
  </dataValidations>
  <hyperlinks>
    <hyperlink ref="C23" r:id="rId1" display="https://plantmarket.ru/rozy-oks.html/nid/61167"/>
    <hyperlink ref="C24" r:id="rId2" display="https://plantmarket.ru/rozy-oks.html/nid/61168"/>
    <hyperlink ref="C25" r:id="rId3" display="https://plantmarket.ru/rozy-oks.html/nid/61171"/>
    <hyperlink ref="C26" r:id="rId4" display="https://plantmarket.ru/rozy-oks.html/nid/61170"/>
    <hyperlink ref="C27" r:id="rId5" display="https://plantmarket.ru/rozy-oks.html/nid/63183"/>
    <hyperlink ref="C28" r:id="rId6" display="https://plantmarket.ru/rozy-oks.html/nid/61169"/>
    <hyperlink ref="C29" r:id="rId7" display="https://plantmarket.ru/rozy-oks.html/nid/61173"/>
    <hyperlink ref="C30" r:id="rId8" display="https://plantmarket.ru/rozy-oks.html/nid/61172"/>
    <hyperlink ref="C31" r:id="rId9" display="https://plantmarket.ru/rozy-oks.html/nid/63184"/>
    <hyperlink ref="C32" r:id="rId10" display="https://plantmarket.ru/rozy-oks.html/nid/61174"/>
    <hyperlink ref="C33" r:id="rId11" display="https://plantmarket.ru/rozy-oks.html/nid/61177"/>
    <hyperlink ref="C34" r:id="rId12" display="https://plantmarket.ru/rozy-oks.html/nid/61176"/>
    <hyperlink ref="C35" r:id="rId13" display="https://plantmarket.ru/rozy-oks.html/nid/61176"/>
    <hyperlink ref="C36" r:id="rId14" display="https://plantmarket.ru/rozy-oks.html/nid/61181"/>
    <hyperlink ref="C37" r:id="rId15" display="https://plantmarket.ru/rozy-oks.html/nid/63185"/>
    <hyperlink ref="C38" r:id="rId16" display="https://plantmarket.ru/rozy-oks.html/nid/61178"/>
    <hyperlink ref="C39" r:id="rId17" display="https://plantmarket.ru/rozy-oks.html/nid/61179"/>
    <hyperlink ref="C40" r:id="rId18" display="https://plantmarket.ru/rozy-oks.html/nid/61180"/>
    <hyperlink ref="C41" r:id="rId19" display="https://plantmarket.pro/rozy-oks.html/nid/61182"/>
    <hyperlink ref="C42" r:id="rId20" display="https://plantmarket.ru/rozy-oks.html/nid/61185"/>
    <hyperlink ref="C43" r:id="rId21" display="https://plantmarket.ru/rozy-oks.html/nid/61184"/>
    <hyperlink ref="C44" r:id="rId22" display="https://plantmarket.ru/rozy-oks.html/nid/61186"/>
    <hyperlink ref="C45" r:id="rId23" display="https://plantmarket.ru/rozy-oks.html/nid/61183"/>
    <hyperlink ref="C46" r:id="rId24" display="https://plantmarket.ru/rozy-oks.html/nid/61194"/>
    <hyperlink ref="C47" r:id="rId25" display="https://plantmarket.ru/rozy-oks.html/nid/61191"/>
    <hyperlink ref="C48" r:id="rId26" display="https://plantmarket.ru/rozy-oks.html/nid/61187"/>
    <hyperlink ref="C49" r:id="rId27" display="https://plantmarket.ru/rozy-oks.html/nid/61188"/>
    <hyperlink ref="C50" r:id="rId28" display="https://plantmarket.ru/rozy-oks.html/nid/61189"/>
    <hyperlink ref="C51" r:id="rId29" display="https://plantmarket.ru/rozy-oks.html/nid/61190"/>
    <hyperlink ref="C52" r:id="rId30" display="https://plantmarket.ru/rozy-oks.html/nid/61192"/>
    <hyperlink ref="C53" r:id="rId31" display="https://plantmarket.ru/rozy-oks.html/nid/61193"/>
    <hyperlink ref="C54" r:id="rId32" display="https://plantmarket.ru/rozy-oks.html/nid/63186"/>
    <hyperlink ref="C55" r:id="rId33" display="https://plantmarket.ru/rozy-oks.html/nid/61195"/>
    <hyperlink ref="C56" r:id="rId34" display="https://plantmarket.ru/rozy-oks.html/nid/61196"/>
    <hyperlink ref="C57" r:id="rId35" display="https://plantmarket.pro/rozy-oks.html/nid/67626"/>
    <hyperlink ref="C58" r:id="rId36" display="https://plantmarket.ru/rozy-oks.html/nid/61197"/>
    <hyperlink ref="C59" r:id="rId37" display="https://plantmarket.ru/rozy-oks.html/nid/61200"/>
    <hyperlink ref="C60" r:id="rId38" display="https://plantmarket.ru/rozy-oks.html/nid/61201"/>
    <hyperlink ref="C61" r:id="rId39" display="https://plantmarket.ru/rozy-oks.html/nid/61202"/>
    <hyperlink ref="C62" r:id="rId40" display="https://plantmarket.ru/rozy-oks.html/nid/61203"/>
    <hyperlink ref="C63" r:id="rId41" display="https://plantmarket.ru/rozy-oks.html/nid/63188"/>
    <hyperlink ref="C64" r:id="rId42" display="https://plantmarket.ru/rozy-oks.html/nid/61168"/>
    <hyperlink ref="C65" r:id="rId43" display="https://plantmarket.ru/rozy-oks.html/nid/61171"/>
    <hyperlink ref="C66" r:id="rId44" display="https://plantmarket.ru/rozy-oks.html/nid/61170"/>
    <hyperlink ref="C67" r:id="rId45" display="https://plantmarket.ru/rozy-oks.html/nid/61172"/>
    <hyperlink ref="C68" r:id="rId46" display="https://plantmarket.ru/rozy-oks.html/nid/61174"/>
    <hyperlink ref="C69" r:id="rId47" display="https://plantmarket.ru/rozy-oks.html/nid/61175"/>
    <hyperlink ref="C70" r:id="rId48" display="https://plantmarket.ru/rozy-oks.html/nid/61177"/>
    <hyperlink ref="C71" r:id="rId49" display="https://plantmarket.ru/rozy-oks.html/nid/61176"/>
    <hyperlink ref="C72" r:id="rId50" display="https://plantmarket.ru/rozy-oks.html/nid/61181"/>
    <hyperlink ref="C73" r:id="rId51" display="https://plantmarket.ru/rozy-oks.html/nid/61179"/>
    <hyperlink ref="C74" r:id="rId52" display="https://plantmarket.ru/rozy-oks.html/nid/61183"/>
    <hyperlink ref="C75" r:id="rId53" display="https://plantmarket.ru/rozy-oks.html/nid/61194"/>
    <hyperlink ref="C76" r:id="rId54" display="https://plantmarket.ru/rozy-oks.html/nid/61191"/>
    <hyperlink ref="C77" r:id="rId55" display="https://plantmarket.ru/rozy-oks.html/nid/61187"/>
    <hyperlink ref="C78" r:id="rId56" display="https://plantmarket.ru/rozy-oks.html/nid/61188"/>
    <hyperlink ref="C79" r:id="rId57" display="https://plantmarket.ru/rozy-oks.html/nid/61189"/>
    <hyperlink ref="C80" r:id="rId58" display="https://plantmarket.ru/rozy-oks.html/nid/61190"/>
    <hyperlink ref="C81" r:id="rId59" display="https://plantmarket.ru/rozy-oks.html/nid/61192"/>
    <hyperlink ref="C82" r:id="rId60" display="https://plantmarket.ru/rozy-oks.html/nid/63186"/>
    <hyperlink ref="C83" r:id="rId61" display="https://plantmarket.ru/rozy-oks.html/nid/61196"/>
    <hyperlink ref="C84" r:id="rId62" display="https://plantmarket.ru/rozy-oks.html/nid/63187"/>
    <hyperlink ref="C85" r:id="rId63" display="https://plantmarket.ru/rozy-oks.html/nid/61199"/>
    <hyperlink ref="C86" r:id="rId64" display="https://plantmarket.ru/rozy-oks.html/nid/61200"/>
    <hyperlink ref="C87" r:id="rId65" display="https://plantmarket.ru/rozy-oks.html/nid/61203"/>
    <hyperlink ref="C88" r:id="rId66" display="https://plantmarket.ru/rozy-oks.html/nid/63188"/>
    <hyperlink ref="C89" r:id="rId67"/>
    <hyperlink ref="C90" r:id="rId68" display="https://plantmarket.ru/rozy-oks.html/nid/67429"/>
    <hyperlink ref="C91" r:id="rId69" display="https://plantmarket.ru/rozy-oks.html/nid/67430"/>
    <hyperlink ref="C92" r:id="rId70" display="https://plantmarket.ru/rozy-oks.html/nid/67431"/>
    <hyperlink ref="C93" r:id="rId71"/>
    <hyperlink ref="C94" r:id="rId72" display="https://plantmarket.ru/rozy-oks.html/nid/67432"/>
    <hyperlink ref="C95" r:id="rId73" display="https://plantmarket.ru/rozy-oks.html/nid/67433"/>
    <hyperlink ref="C96" r:id="rId74" display="https://plantmarket.ru/rozy-oks.html/nid/67434"/>
    <hyperlink ref="C97" r:id="rId75" display="https://plantmarket.ru/rozy-oks.html/nid/67435"/>
    <hyperlink ref="C98" r:id="rId76"/>
    <hyperlink ref="C99" r:id="rId77" display="https://plantmarket.ru/rozy-oks.html/nid/67436"/>
    <hyperlink ref="C100" r:id="rId78" display="https://plantmarket.ru/rozy-oks.html/nid/67437"/>
    <hyperlink ref="C101" r:id="rId79" display="https://plantmarket.ru/rozy-oks.html/nid/67438"/>
    <hyperlink ref="C102" r:id="rId80"/>
    <hyperlink ref="C103" r:id="rId81" display="https://plantmarket.ru/rozy-oks.html/nid/67439"/>
    <hyperlink ref="C104" r:id="rId82" display="https://plantmarket.ru/rozy-oks.html/nid/67440"/>
    <hyperlink ref="C105" r:id="rId83" display="https://plantmarket.ru/rozy-oks.html/nid/67441"/>
    <hyperlink ref="C106" r:id="rId84" display="https://plantmarket.ru/rozy-oks.html/nid/67442"/>
    <hyperlink ref="C107" r:id="rId85" display="https://plantmarket.ru/rozy-oks.html/nid/67443"/>
    <hyperlink ref="C108" r:id="rId86" display="https://plantmarket.ru/rozy-oks.html/nid/67444"/>
    <hyperlink ref="C109" r:id="rId87"/>
    <hyperlink ref="C110" r:id="rId88" display="https://plantmarket.ru/rozy-oks.html/nid/67445"/>
    <hyperlink ref="C111" r:id="rId89" display="https://plantmarket.ru/rozy-oks.html/nid/67446"/>
    <hyperlink ref="C112" r:id="rId90" display="https://plantmarket.ru/rozy-oks.html/nid/67447"/>
    <hyperlink ref="C113" r:id="rId91" display="https://plantmarket.ru/rozy-oks.html/nid/67448"/>
    <hyperlink ref="C114" r:id="rId92" display="https://plantmarket.ru/rozy-oks.html/nid/67449"/>
    <hyperlink ref="C115" r:id="rId93" display="https://plantmarket.ru/rozy-oks.html/nid/67450"/>
    <hyperlink ref="C116" r:id="rId94"/>
    <hyperlink ref="C117" r:id="rId95" display="https://plantmarket.ru/rozy-oks.html/nid/67451"/>
    <hyperlink ref="C118" r:id="rId96" display="https://plantmarket.ru/rozy-oks.html/nid/67452"/>
    <hyperlink ref="C119" r:id="rId97" display="https://plantmarket.ru/rozy-oks.html/nid/64617"/>
    <hyperlink ref="C120" r:id="rId98" display="https://plantmarket.ru/rozy-oks.html/nid/67453"/>
    <hyperlink ref="C121" r:id="rId99" display="https://plantmarket.ru/rozy-oks.html/nid/67454"/>
    <hyperlink ref="C122" r:id="rId100" display="https://plantmarket.ru/rozy-oks.html/nid/64619"/>
    <hyperlink ref="C123" r:id="rId101" display="https://plantmarket.ru/rozy-oks.html/nid/67455"/>
    <hyperlink ref="C124" r:id="rId102" display="https://plantmarket.ru/rozy-oks.html/nid/67456"/>
    <hyperlink ref="C125" r:id="rId103" display="https://plantmarket.ru/rozy-oks.html/nid/67457"/>
    <hyperlink ref="C126" r:id="rId104" display="https://plantmarket.ru/rozy-oks.html/nid/64620"/>
    <hyperlink ref="C127" r:id="rId105" display="https://plantmarket.ru/rozy-oks.html/nid/67458"/>
    <hyperlink ref="C128" r:id="rId106" display="https://plantmarket.ru/rozy-oks.html/nid/64622"/>
    <hyperlink ref="C129" r:id="rId107" display="https://plantmarket.ru/rozy-oks.html/nid/64623"/>
    <hyperlink ref="C130" r:id="rId108" display="https://plantmarket.ru/rozy-oks.html/nid/67459"/>
    <hyperlink ref="C131" r:id="rId109" display="https://plantmarket.ru/rozy-oks.html/nid/67460"/>
    <hyperlink ref="C132" r:id="rId110" display="https://plantmarket.ru/rozy-oks.html/nid/67461"/>
    <hyperlink ref="C133" r:id="rId111" display="https://plantmarket.ru/rozy-oks.html/nid/67462"/>
    <hyperlink ref="C134" r:id="rId112" display="https://plantmarket.ru/rozy-oks.html/nid/64624"/>
    <hyperlink ref="C135" r:id="rId113" display="https://plantmarket.ru/rozy-oks.html/nid/67463"/>
    <hyperlink ref="C136" r:id="rId114" display="https://plantmarket.ru/rozy-oks.html/nid/64626"/>
    <hyperlink ref="C137" r:id="rId115" display="https://plantmarket.ru/rozy-oks.html/nid/64627"/>
    <hyperlink ref="C138" r:id="rId116" display="https://plantmarket.ru/rozy-oks.html/nid/67464"/>
    <hyperlink ref="C139" r:id="rId117" display="https://plantmarket.ru/rozy-oks.html/nid/64628"/>
    <hyperlink ref="C140" r:id="rId118" display="https://plantmarket.ru/rozy-oks.html/nid/64629"/>
    <hyperlink ref="C141" r:id="rId119" display="https://plantmarket.ru/rozy-oks.html/nid/67465"/>
    <hyperlink ref="C142" r:id="rId120" display="https://plantmarket.ru/rozy-oks.html/nid/64630"/>
    <hyperlink ref="C143" r:id="rId121" display="https://plantmarket.ru/rozy-oks.html/nid/67466"/>
    <hyperlink ref="C144" r:id="rId122" display="https://plantmarket.ru/rozy-oks.html/nid/64631"/>
    <hyperlink ref="C145" r:id="rId123" display="https://plantmarket.ru/rozy-oks.html/nid/64632"/>
    <hyperlink ref="C146" r:id="rId124" display="https://plantmarket.ru/rozy-oks.html/nid/64633"/>
    <hyperlink ref="C147" r:id="rId125" display="https://plantmarket.ru/rozy-oks.html/nid/67467"/>
    <hyperlink ref="C148" r:id="rId126" display="https://plantmarket.ru/rozy-oks.html/nid/67468"/>
    <hyperlink ref="C149" r:id="rId127" display="https://plantmarket.ru/rozy-oks.html/nid/67469"/>
    <hyperlink ref="C150" r:id="rId128" display="https://plantmarket.ru/rozy-oks.html/nid/67470"/>
    <hyperlink ref="C151" r:id="rId129" display="https://plantmarket.ru/rozy-oks.html/nid/67471"/>
    <hyperlink ref="C152" r:id="rId130" display="https://plantmarket.ru/rozy-oks.html/nid/67472"/>
    <hyperlink ref="C153" r:id="rId131" display="https://plantmarket.ru/rozy-oks.html/nid/64636"/>
    <hyperlink ref="C154" r:id="rId132" display="https://plantmarket.ru/rozy-oks.html/nid/67473"/>
    <hyperlink ref="C155" r:id="rId133" display="https://plantmarket.ru/rozy-oks.html/nid/67474"/>
    <hyperlink ref="C156" r:id="rId134" display="https://plantmarket.ru/rozy-oks.html/nid/67475"/>
    <hyperlink ref="C157" r:id="rId135" display="https://plantmarket.ru/rozy-oks.html/nid/64637"/>
    <hyperlink ref="C158" r:id="rId136" display="https://plantmarket.ru/rozy-oks.html/nid/67476"/>
    <hyperlink ref="C159" r:id="rId137" display="https://plantmarket.ru/rozy-oks.html/nid/67477"/>
    <hyperlink ref="C160" r:id="rId138" display="https://plantmarket.ru/rozy-oks.html/nid/67478"/>
    <hyperlink ref="C161" r:id="rId139" display="https://plantmarket.ru/rozy-oks.html/nid/64640"/>
    <hyperlink ref="C162" r:id="rId140" display="https://plantmarket.ru/rozy-oks.html/nid/67479"/>
    <hyperlink ref="C163" r:id="rId141" display="https://plantmarket.ru/rozy-oks.html/nid/67480"/>
    <hyperlink ref="C164" r:id="rId142" display="https://plantmarket.ru/rozy-oks.html/nid/64641"/>
    <hyperlink ref="C165" r:id="rId143" display="https://plantmarket.ru/rozy-oks.html/nid/67481"/>
    <hyperlink ref="C166" r:id="rId144" display="https://plantmarket.ru/rozy-oks.html/nid/67482"/>
    <hyperlink ref="C167" r:id="rId145" display="https://plantmarket.ru/rozy-oks.html/nid/67483"/>
    <hyperlink ref="C168" r:id="rId146" display="https://plantmarket.ru/rozy-oks.html/nid/67484"/>
    <hyperlink ref="C169" r:id="rId147" display="https://plantmarket.ru/rozy-oks.html/nid/67485"/>
    <hyperlink ref="C170" r:id="rId148" display="https://plantmarket.ru/rozy-oks.html/nid/67486"/>
    <hyperlink ref="C171" r:id="rId149" display="https://plantmarket.ru/rozy-oks.html/nid/67487"/>
    <hyperlink ref="C172" r:id="rId150" display="https://plantmarket.ru/rozy-oks.html/nid/67488"/>
    <hyperlink ref="C173" r:id="rId151" display="https://plantmarket.ru/rozy-oks.html/nid/67489"/>
    <hyperlink ref="C174" r:id="rId152" display="https://plantmarket.ru/rozy-oks.html/nid/67490"/>
    <hyperlink ref="C175" r:id="rId153" display="https://plantmarket.ru/rozy-oks.html/nid/67491"/>
    <hyperlink ref="C176" r:id="rId154" display="https://plantmarket.ru/rozy-oks.html/nid/67492"/>
    <hyperlink ref="C177" r:id="rId155" display="https://plantmarket.ru/rozy-oks.html/nid/67493"/>
    <hyperlink ref="C178" r:id="rId156" display="https://plantmarket.ru/rozy-oks.html/nid/67494"/>
    <hyperlink ref="C179" r:id="rId157" display="https://plantmarket.ru/rozy-oks.html/nid/67495"/>
    <hyperlink ref="C180" r:id="rId158" display="https://plantmarket.ru/rozy-oks.html/nid/67496"/>
    <hyperlink ref="C181" r:id="rId159" display="https://plantmarket.ru/rozy-oks.html/nid/67497"/>
    <hyperlink ref="C182" r:id="rId160" display="https://plantmarket.ru/rozy-oks.html/nid/67498"/>
    <hyperlink ref="C183" r:id="rId161" display="https://plantmarket.ru/rozy-oks.html/nid/67499"/>
    <hyperlink ref="C184" r:id="rId162" display="https://plantmarket.ru/rozy-oks.html/nid/67500"/>
    <hyperlink ref="C185" r:id="rId163" display="https://plantmarket.ru/rozy-oks.html/nid/67501"/>
    <hyperlink ref="C186" r:id="rId164"/>
    <hyperlink ref="C187" r:id="rId165" display="https://plantmarket.ru/rozy-oks.html/nid/67502"/>
    <hyperlink ref="C188" r:id="rId166" display="https://plantmarket.ru/rozy-oks.html/nid/67503"/>
    <hyperlink ref="C189" r:id="rId167" display="https://plantmarket.ru/rozy-oks.html/nid/67504"/>
    <hyperlink ref="C190" r:id="rId168" display="https://plantmarket.ru/rozy-oks.html/nid/67505"/>
    <hyperlink ref="C191" r:id="rId169" display="https://plantmarket.ru/rozy-oks.html/nid/67506"/>
    <hyperlink ref="C192" r:id="rId170" display="https://plantmarket.ru/rozy-oks.html/nid/67507"/>
    <hyperlink ref="C193" r:id="rId171" display="https://plantmarket.ru/rozy-oks.html/nid/67508"/>
    <hyperlink ref="C194" r:id="rId172"/>
    <hyperlink ref="C195" r:id="rId173" display="https://plantmarket.ru/rozy-oks.html/nid/67509"/>
    <hyperlink ref="C196" r:id="rId174" display="https://plantmarket.ru/rozy-oks.html/nid/67510"/>
    <hyperlink ref="C197" r:id="rId175" display="https://plantmarket.ru/rozy-oks.html/nid/67511"/>
    <hyperlink ref="C198" r:id="rId176" display="https://plantmarket.ru/rozy-oks.html/nid/67512"/>
    <hyperlink ref="C199" r:id="rId177" display="https://plantmarket.ru/rozy-oks.html/nid/67513"/>
    <hyperlink ref="C200" r:id="rId178" display="https://plantmarket.ru/rozy-oks.html/nid/67514"/>
    <hyperlink ref="C201" r:id="rId179" display="https://plantmarket.ru/rozy-oks.html/nid/67515"/>
    <hyperlink ref="C202" r:id="rId180" display="https://plantmarket.ru/rozy-oks.html/nid/67516"/>
    <hyperlink ref="C203" r:id="rId181" display="https://plantmarket.ru/rozy-oks.html/nid/67517"/>
    <hyperlink ref="C204" r:id="rId182" display="https://plantmarket.ru/rozy-oks.html/nid/67518"/>
    <hyperlink ref="C205" r:id="rId183" display="https://plantmarket.ru/rozy-oks.html/nid/67519"/>
    <hyperlink ref="C206" r:id="rId184" display="https://plantmarket.ru/rozy-oks.html/nid/67520"/>
    <hyperlink ref="C207" r:id="rId185" display="https://plantmarket.ru/rozy-oks.html/nid/67521"/>
    <hyperlink ref="C208" r:id="rId186" display="https://plantmarket.ru/rozy-oks.html/nid/67522"/>
    <hyperlink ref="C209" r:id="rId187" display="https://plantmarket.ru/rozy-oks.html/nid/67523"/>
    <hyperlink ref="C210" r:id="rId188" display="https://plantmarket.ru/rozy-oks.html/nid/67524"/>
    <hyperlink ref="C211" r:id="rId189" display="https://plantmarket.ru/rozy-oks.html/nid/67525"/>
    <hyperlink ref="C212" r:id="rId190" display="https://plantmarket.ru/rozy-oks.html/nid/67526"/>
    <hyperlink ref="C213" r:id="rId191" display="https://plantmarket.ru/rozy-oks.html/nid/67527"/>
    <hyperlink ref="C214" r:id="rId192" display="https://plantmarket.ru/rozy-oks.html/nid/67528"/>
    <hyperlink ref="C215" r:id="rId193" display="https://plantmarket.ru/rozy-oks.html/nid/67529"/>
    <hyperlink ref="C216" r:id="rId194" display="https://plantmarket.ru/rozy-oks.html/nid/67530"/>
    <hyperlink ref="C217" r:id="rId195" display="https://plantmarket.ru/rozy-oks.html/nid/67531"/>
    <hyperlink ref="C218" r:id="rId196" display="https://plantmarket.ru/rozy-oks.html/nid/67532"/>
    <hyperlink ref="C219" r:id="rId197" display="https://plantmarket.ru/rozy-oks.html/nid/67533"/>
    <hyperlink ref="C220" r:id="rId198" display="https://plantmarket.ru/rozy-oks.html/nid/67534"/>
    <hyperlink ref="C221" r:id="rId199" display="https://plantmarket.ru/rozy-oks.html/nid/67535"/>
    <hyperlink ref="C222" r:id="rId200" display="https://plantmarket.ru/rozy-oks.html/nid/67536"/>
    <hyperlink ref="C223" r:id="rId201" display="https://plantmarket.ru/rozy-oks.html/nid/67537"/>
    <hyperlink ref="C224" r:id="rId202" display="https://plantmarket.ru/rozy-oks.html/nid/67538"/>
    <hyperlink ref="C225" r:id="rId203" display="https://plantmarket.ru/rozy-oks.html/nid/67539"/>
    <hyperlink ref="C226" r:id="rId204" display="https://plantmarket.ru/rozy-oks.html/nid/67540"/>
    <hyperlink ref="C227" r:id="rId205" display="https://plantmarket.ru/rozy-oks.html/nid/67541"/>
    <hyperlink ref="C228" r:id="rId206" display="https://plantmarket.ru/rozy-oks.html/nid/64613"/>
    <hyperlink ref="C229" r:id="rId207" display="https://plantmarket.ru/rozy-oks.html/nid/67542"/>
    <hyperlink ref="C230" r:id="rId208" display="https://plantmarket.ru/rozy-oks.html/nid/67543"/>
    <hyperlink ref="C231" r:id="rId209" display="https://plantmarket.ru/rozy-oks.html/nid/67544"/>
    <hyperlink ref="C232" r:id="rId210" display="https://plantmarket.ru/rozy-oks.html/nid/67545"/>
    <hyperlink ref="C233" r:id="rId211" display="https://plantmarket.ru/rozy-oks.html/nid/67546"/>
    <hyperlink ref="C234" r:id="rId212" display="https://plantmarket.ru/rozy-oks.html/nid/67547"/>
    <hyperlink ref="C235" r:id="rId213" display="https://plantmarket.ru/rozy-oks.html/nid/67548"/>
    <hyperlink ref="C236" r:id="rId214" display="https://plantmarket.ru/rozy-oks.html/nid/67549"/>
    <hyperlink ref="C237" r:id="rId215" display="https://plantmarket.ru/rozy-oks.html/nid/67550"/>
    <hyperlink ref="C238" r:id="rId216"/>
    <hyperlink ref="C239" r:id="rId217" display="https://plantmarket.ru/rozy-oks.html/nid/67551"/>
    <hyperlink ref="C240" r:id="rId218" display="https://plantmarket.ru/rozy-oks.html/nid/67552"/>
    <hyperlink ref="C241" r:id="rId219" display="https://plantmarket.ru/rozy-oks.html/nid/67553"/>
    <hyperlink ref="C242" r:id="rId220" display="https://plantmarket.ru/rozy-oks.html/nid/67554"/>
    <hyperlink ref="C243" r:id="rId221" display="https://plantmarket.ru/rozy-oks.html/nid/67555"/>
    <hyperlink ref="C244" r:id="rId222" display="https://plantmarket.ru/rozy-oks.html/nid/67556"/>
    <hyperlink ref="C245" r:id="rId223" display="https://plantmarket.ru/rozy-oks.html/nid/67557"/>
    <hyperlink ref="C246" r:id="rId224" display="https://plantmarket.ru/rozy-oks.html/nid/64612"/>
    <hyperlink ref="C247" r:id="rId225" display="https://plantmarket.ru/rozy-oks.html/nid/67558"/>
    <hyperlink ref="C248" r:id="rId226" display="https://plantmarket.ru/rozy-oks.html/nid/67559"/>
    <hyperlink ref="C249" r:id="rId227" display="https://plantmarket.ru/rozy-oks.html/nid/67560"/>
    <hyperlink ref="C250" r:id="rId228" display="https://plantmarket.ru/rozy-oks.html/nid/67561"/>
    <hyperlink ref="C251" r:id="rId229" display="https://plantmarket.ru/rozy-oks.html/nid/67562"/>
    <hyperlink ref="C252" r:id="rId230" display="https://plantmarket.ru/rozy-oks.html/nid/67563"/>
    <hyperlink ref="C253" r:id="rId231" display="https://plantmarket.ru/rozy-oks.html/nid/67564"/>
    <hyperlink ref="C254" r:id="rId232" display="https://plantmarket.ru/rozy-oks.html/nid/67565"/>
    <hyperlink ref="C255" r:id="rId233" display="https://plantmarket.ru/rozy-oks.html/nid/67566"/>
    <hyperlink ref="C256" r:id="rId234" display="https://plantmarket.ru/rozy-oks.html/nid/64614"/>
    <hyperlink ref="C257" r:id="rId235" display="https://plantmarket.ru/rozy-oks.html/nid/67567"/>
    <hyperlink ref="C258" r:id="rId236" display="https://plantmarket.ru/rozy-oks.html/nid/67568"/>
    <hyperlink ref="C259" r:id="rId237" display="https://plantmarket.ru/rozy-oks.html/nid/67569"/>
    <hyperlink ref="C260" r:id="rId238" display="https://plantmarket.ru/rozy-oks.html/nid/64616"/>
    <hyperlink ref="C261" r:id="rId239" display="https://plantmarket.ru/rozy-oks.html/nid/67570"/>
    <hyperlink ref="C262" r:id="rId240"/>
    <hyperlink ref="C263" r:id="rId241" display="https://plantmarket.ru/rozy-oks.html/nid/67571"/>
    <hyperlink ref="C264" r:id="rId242" display="https://plantmarket.ru/rozy-oks.html/nid/67572"/>
    <hyperlink ref="C265" r:id="rId243" display="https://plantmarket.ru/rozy-oks.html/nid/67573"/>
    <hyperlink ref="C266" r:id="rId244" display="https://plantmarket.ru/rozy-oks.html/nid/67574"/>
    <hyperlink ref="C267" r:id="rId245" display="https://plantmarket.ru/rozy-oks.html/nid/67575"/>
    <hyperlink ref="C268" r:id="rId246" display="https://plantmarket.ru/rozy-oks.html/nid/67576"/>
    <hyperlink ref="C269" r:id="rId247" display="https://plantmarket.ru/rozy-oks.html/nid/67577"/>
    <hyperlink ref="C270" r:id="rId248" display="https://plantmarket.ru/rozy-oks.html/nid/67578"/>
    <hyperlink ref="C271" r:id="rId249" display="https://plantmarket.ru/rozy-oks.html/nid/67579"/>
    <hyperlink ref="C272" r:id="rId250" display="https://plantmarket.ru/rozy-oks.html/nid/67580"/>
    <hyperlink ref="C273" r:id="rId251" display="https://plantmarket.ru/rozy-oks.html/nid/67581"/>
    <hyperlink ref="C274" r:id="rId252"/>
    <hyperlink ref="C275" r:id="rId253" display="https://plantmarket.ru/rozy-oks.html/nid/67582"/>
    <hyperlink ref="C276" r:id="rId254" display="https://plantmarket.ru/rozy-oks.html/nid/64611"/>
    <hyperlink ref="C277" r:id="rId255" display="https://plantmarket.ru/rozy-oks.html/nid/67583"/>
    <hyperlink ref="C278" r:id="rId256" display="https://plantmarket.ru/rozy-oks.html/nid/67584"/>
    <hyperlink ref="C279" r:id="rId257" display="https://plantmarket.ru/rozy-oks.html/nid/67585"/>
    <hyperlink ref="C280" r:id="rId258" display="https://plantmarket.ru/rozy-oks.html/nid/67586"/>
    <hyperlink ref="C281" r:id="rId259" display="https://plantmarket.ru/rozy-oks.html/nid/67587"/>
    <hyperlink ref="C282" r:id="rId260" display="https://plantmarket.ru/rozy-oks.html/nid/67588"/>
    <hyperlink ref="C283" r:id="rId261" display="https://plantmarket.ru/rozy-oks.html/nid/67589"/>
    <hyperlink ref="C284" r:id="rId262" display="https://plantmarket.ru/rozy-oks.html/nid/67590"/>
    <hyperlink ref="C285" r:id="rId263" display="https://plantmarket.ru/rozy-oks.html/nid/67591"/>
    <hyperlink ref="C286" r:id="rId264" display="https://plantmarket.ru/rozy-oks.html/nid/67592"/>
    <hyperlink ref="C287" r:id="rId265" display="https://plantmarket.ru/rozy-oks.html/nid/67593"/>
    <hyperlink ref="C288" r:id="rId266" display="https://plantmarket.ru/rozy-oks.html/nid/67594"/>
    <hyperlink ref="C289" r:id="rId267" display="https://plantmarket.ru/rozy-oks.html/nid/67595"/>
    <hyperlink ref="C290" r:id="rId268" display="https://plantmarket.ru/rozy-oks.html/nid/67596"/>
    <hyperlink ref="C291" r:id="rId269" display="https://plantmarket.ru/rozy-oks.html/nid/67597"/>
    <hyperlink ref="C292" r:id="rId270"/>
    <hyperlink ref="C293" r:id="rId271" display="https://plantmarket.ru/rozy-oks.html/nid/67598"/>
    <hyperlink ref="C294" r:id="rId272" display="https://plantmarket.ru/rozy-oks.html/nid/67599"/>
    <hyperlink ref="C295" r:id="rId273" display="https://plantmarket.ru/rozy-oks.html/nid/67600"/>
    <hyperlink ref="C296" r:id="rId274" display="https://plantmarket.ru/rozy-oks.html/nid/67601"/>
    <hyperlink ref="C297" r:id="rId275" display="https://plantmarket.ru/rozy-oks.html/nid/64615"/>
    <hyperlink ref="C298" r:id="rId276" display="https://plantmarket.ru/rozy-oks.html/nid/67602"/>
    <hyperlink ref="C299" r:id="rId277" display="https://plantmarket.ru/rozy-oks.html/nid/67603"/>
    <hyperlink ref="C300" r:id="rId278" display="https://plantmarket.ru/rozy-oks.html/nid/67604"/>
    <hyperlink ref="C301" r:id="rId279" display="https://plantmarket.ru/rozy-oks.html/nid/67605"/>
    <hyperlink ref="C302" r:id="rId280" display="https://plantmarket.ru/rozy-oks.html/nid/67606"/>
    <hyperlink ref="C303" r:id="rId281" display="https://plantmarket.ru/rozy-oks.html/nid/67607"/>
    <hyperlink ref="C304" r:id="rId282" display="https://plantmarket.ru/rozy-oks.html/nid/67608"/>
    <hyperlink ref="C305" r:id="rId283"/>
    <hyperlink ref="C306" r:id="rId284" display="https://plantmarket.ru/rozy-oks.html/nid/67609"/>
    <hyperlink ref="C307" r:id="rId285" display="https://plantmarket.ru/rozy-oks.html/nid/67610"/>
    <hyperlink ref="C308" r:id="rId286" display="https://plantmarket.ru/rozy-oks.html/nid/67611"/>
    <hyperlink ref="C309" r:id="rId287" display="https://plantmarket.ru/rozy-oks.html/nid/67612"/>
    <hyperlink ref="C310" r:id="rId288" display="https://plantmarket.ru/rozy-oks.html/nid/67613"/>
    <hyperlink ref="C311" r:id="rId289" display="https://plantmarket.ru/rozy-oks.html/nid/67614"/>
    <hyperlink ref="C312" r:id="rId290" display="https://plantmarket.ru/rozy-oks.html/nid/67615"/>
    <hyperlink ref="C313" r:id="rId291" display="https://plantmarket.ru/rozy-oks.html/nid/67616"/>
    <hyperlink ref="C314" r:id="rId292"/>
    <hyperlink ref="C315" r:id="rId293" display="https://plantmarket.ru/rozy-oks.html/nid/67617"/>
    <hyperlink ref="C316" r:id="rId294" display="https://plantmarket.ru/rozy-oks.html/nid/67618"/>
    <hyperlink ref="C317" r:id="rId295" display="https://plantmarket.ru/rozy-oks.html/nid/67619"/>
    <hyperlink ref="C318" r:id="rId296" display="https://plantmarket.ru/rozy-oks.html/nid/67620"/>
    <hyperlink ref="C319" r:id="rId297" display="https://plantmarket.ru/rozy-oks.html/nid/67621"/>
    <hyperlink ref="C320" r:id="rId298" display="https://plantmarket.ru/rozy-oks.html/nid/67622"/>
    <hyperlink ref="C321" r:id="rId299" display="https://plantmarket.ru/rozy-oks.html/nid/67623"/>
    <hyperlink ref="C322" r:id="rId300" display="https://plantmarket.ru/rozy-oks.html/nid/67624"/>
    <hyperlink ref="C323" r:id="rId301" display="https://plantmarket.ru/rozy-oks.html/nid/67625"/>
    <hyperlink ref="G5" location="'Условия работы'!A1" display="&gt;&gt;&gt; Условия работы &lt;&lt;&lt;"/>
    <hyperlink ref="C325" r:id="rId302"/>
    <hyperlink ref="C326" r:id="rId303" display="Розы с ОКС"/>
    <hyperlink ref="C327" r:id="rId304" display="Розы с ОКС"/>
    <hyperlink ref="C328" r:id="rId305" display="Розы с ОКС"/>
    <hyperlink ref="C329" r:id="rId306" display="Розы с ОКС"/>
    <hyperlink ref="C330" r:id="rId307" display="Розы с ОКС"/>
    <hyperlink ref="C331" r:id="rId308" display="Розы с ОКС"/>
    <hyperlink ref="C333" r:id="rId309" display="Розы с ОКС"/>
    <hyperlink ref="C335" r:id="rId310" display="Розы с ОКС"/>
    <hyperlink ref="C336" r:id="rId311" display="Розы с ОКС"/>
    <hyperlink ref="C337" r:id="rId312" display="Розы с ОКС"/>
    <hyperlink ref="C338" r:id="rId313" display="Розы с ОКС"/>
    <hyperlink ref="C339" r:id="rId314" display="Розы с ОКС"/>
    <hyperlink ref="C340" r:id="rId315" display="Розы с ОКС"/>
    <hyperlink ref="C341" r:id="rId316" display="Розы с ОКС"/>
    <hyperlink ref="C342" r:id="rId317" display="Розы с ОКС"/>
    <hyperlink ref="C343" r:id="rId318" display="Розы с ОКС"/>
    <hyperlink ref="C344" r:id="rId319" display="Розы с ОКС"/>
    <hyperlink ref="C345" r:id="rId320" display="Розы с ОКС"/>
    <hyperlink ref="C346" r:id="rId321" display="Розы с ОКС"/>
    <hyperlink ref="C348" r:id="rId322" display="Розы с ОКС"/>
    <hyperlink ref="C349" r:id="rId323" display="Розы с ОКС"/>
    <hyperlink ref="C332" r:id="rId324"/>
    <hyperlink ref="C334" r:id="rId325"/>
    <hyperlink ref="C347" r:id="rId326"/>
  </hyperlinks>
  <pageMargins left="0.7" right="0.7" top="0.75" bottom="0.75" header="0.3" footer="0.3"/>
  <pageSetup paperSize="9" orientation="portrait" r:id="rId327"/>
  <drawing r:id="rId3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2"/>
  <sheetViews>
    <sheetView showGridLines="0" zoomScaleNormal="100" workbookViewId="0"/>
  </sheetViews>
  <sheetFormatPr defaultColWidth="9.109375" defaultRowHeight="14.4"/>
  <cols>
    <col min="1" max="1" width="3.44140625" style="99" customWidth="1"/>
    <col min="2" max="2" width="5.88671875" style="103" customWidth="1"/>
    <col min="3" max="15" width="9.109375" style="99"/>
    <col min="16" max="16" width="10" style="99" customWidth="1"/>
    <col min="17" max="16384" width="9.109375" style="99"/>
  </cols>
  <sheetData>
    <row r="1" spans="2:16" s="56" customFormat="1" ht="15" thickTop="1"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</row>
    <row r="2" spans="2:16" s="56" customFormat="1">
      <c r="B2" s="57"/>
      <c r="P2" s="58"/>
    </row>
    <row r="3" spans="2:16" s="56" customFormat="1">
      <c r="B3" s="57"/>
      <c r="P3" s="58"/>
    </row>
    <row r="4" spans="2:16" s="56" customFormat="1">
      <c r="B4" s="57"/>
      <c r="P4" s="58"/>
    </row>
    <row r="5" spans="2:16" s="56" customFormat="1">
      <c r="B5" s="57"/>
      <c r="P5" s="58"/>
    </row>
    <row r="6" spans="2:16" s="61" customFormat="1" ht="16.5" customHeight="1">
      <c r="B6" s="59"/>
      <c r="C6" s="60"/>
      <c r="P6" s="62"/>
    </row>
    <row r="7" spans="2:16" s="63" customFormat="1" ht="12" customHeight="1">
      <c r="B7" s="59"/>
      <c r="C7" s="60"/>
      <c r="P7" s="64"/>
    </row>
    <row r="8" spans="2:16" s="56" customFormat="1" ht="12" customHeight="1">
      <c r="B8" s="57"/>
      <c r="C8" s="60"/>
      <c r="P8" s="58"/>
    </row>
    <row r="9" spans="2:16" s="56" customFormat="1" ht="12" customHeight="1">
      <c r="B9" s="65"/>
      <c r="C9" s="60"/>
      <c r="P9" s="58"/>
    </row>
    <row r="10" spans="2:16" s="56" customFormat="1" ht="12" customHeight="1">
      <c r="B10" s="65"/>
      <c r="C10" s="60"/>
      <c r="P10" s="58"/>
    </row>
    <row r="11" spans="2:16" s="56" customFormat="1" ht="16.5" customHeight="1">
      <c r="B11" s="57"/>
      <c r="P11" s="58"/>
    </row>
    <row r="12" spans="2:16" s="56" customFormat="1" ht="20.25" customHeight="1">
      <c r="B12" s="57"/>
      <c r="P12" s="58"/>
    </row>
    <row r="13" spans="2:16" s="68" customFormat="1" ht="17.25" customHeight="1">
      <c r="B13" s="66" t="s">
        <v>680</v>
      </c>
      <c r="C13" s="67" t="s">
        <v>681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P13" s="69"/>
    </row>
    <row r="14" spans="2:16" s="74" customFormat="1" ht="15.6">
      <c r="B14" s="70" t="s">
        <v>682</v>
      </c>
      <c r="C14" s="71"/>
      <c r="D14" s="72"/>
      <c r="E14" s="72"/>
      <c r="F14" s="72"/>
      <c r="G14" s="72"/>
      <c r="H14" s="73" t="s">
        <v>683</v>
      </c>
      <c r="I14" s="71"/>
      <c r="J14" s="72"/>
      <c r="K14" s="72"/>
      <c r="L14" s="72"/>
      <c r="M14" s="72"/>
      <c r="N14" s="72"/>
      <c r="P14" s="75"/>
    </row>
    <row r="15" spans="2:16" s="81" customFormat="1">
      <c r="B15" s="76"/>
      <c r="C15" s="77" t="s">
        <v>684</v>
      </c>
      <c r="D15" s="78"/>
      <c r="E15" s="78"/>
      <c r="F15" s="78"/>
      <c r="G15" s="78"/>
      <c r="H15" s="79" t="s">
        <v>685</v>
      </c>
      <c r="I15" s="80" t="s">
        <v>686</v>
      </c>
      <c r="J15" s="78"/>
      <c r="K15" s="78"/>
      <c r="L15" s="78"/>
      <c r="M15" s="78"/>
      <c r="N15" s="78"/>
      <c r="P15" s="82"/>
    </row>
    <row r="16" spans="2:16" s="81" customFormat="1">
      <c r="B16" s="76"/>
      <c r="C16" s="77" t="s">
        <v>687</v>
      </c>
      <c r="D16" s="78"/>
      <c r="E16" s="78"/>
      <c r="F16" s="78"/>
      <c r="G16" s="78"/>
      <c r="H16" s="79" t="s">
        <v>685</v>
      </c>
      <c r="I16" s="80" t="s">
        <v>688</v>
      </c>
      <c r="J16" s="78"/>
      <c r="K16" s="78"/>
      <c r="L16" s="78"/>
      <c r="M16" s="78"/>
      <c r="N16" s="78"/>
      <c r="P16" s="82"/>
    </row>
    <row r="17" spans="2:22" s="81" customFormat="1">
      <c r="B17" s="76"/>
      <c r="C17" s="77" t="s">
        <v>689</v>
      </c>
      <c r="D17" s="78"/>
      <c r="E17" s="78"/>
      <c r="F17" s="78"/>
      <c r="G17" s="78"/>
      <c r="H17" s="79" t="s">
        <v>685</v>
      </c>
      <c r="I17" s="80" t="s">
        <v>690</v>
      </c>
      <c r="J17" s="78"/>
      <c r="K17" s="78"/>
      <c r="L17" s="78"/>
      <c r="M17" s="78"/>
      <c r="N17" s="78"/>
      <c r="P17" s="82"/>
    </row>
    <row r="18" spans="2:22" s="81" customFormat="1">
      <c r="B18" s="76"/>
      <c r="C18" s="77" t="s">
        <v>691</v>
      </c>
      <c r="D18" s="78"/>
      <c r="E18" s="78"/>
      <c r="F18" s="78"/>
      <c r="G18" s="78"/>
      <c r="H18" s="79" t="s">
        <v>685</v>
      </c>
      <c r="I18" s="80" t="s">
        <v>692</v>
      </c>
      <c r="J18" s="78"/>
      <c r="K18" s="78"/>
      <c r="L18" s="78"/>
      <c r="M18" s="78"/>
      <c r="N18" s="78"/>
      <c r="P18" s="82"/>
      <c r="V18" s="83"/>
    </row>
    <row r="19" spans="2:22" s="86" customFormat="1"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P19" s="87"/>
      <c r="V19" s="88"/>
    </row>
    <row r="20" spans="2:22" s="56" customFormat="1" ht="15.6">
      <c r="B20" s="66" t="s">
        <v>680</v>
      </c>
      <c r="C20" s="67" t="s">
        <v>693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P20" s="58"/>
      <c r="V20" s="88"/>
    </row>
    <row r="21" spans="2:22" s="81" customFormat="1">
      <c r="B21" s="76"/>
      <c r="C21" s="77" t="s">
        <v>694</v>
      </c>
      <c r="D21" s="78"/>
      <c r="E21" s="78"/>
      <c r="F21" s="78"/>
      <c r="G21" s="78"/>
      <c r="H21" s="79"/>
      <c r="I21" s="80"/>
      <c r="J21" s="78"/>
      <c r="K21" s="78"/>
      <c r="L21" s="78"/>
      <c r="M21" s="78"/>
      <c r="N21" s="78"/>
      <c r="P21" s="82"/>
    </row>
    <row r="22" spans="2:22" s="56" customFormat="1"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P22" s="58"/>
    </row>
    <row r="23" spans="2:22" s="56" customFormat="1">
      <c r="B23" s="89"/>
      <c r="P23" s="58"/>
    </row>
    <row r="24" spans="2:22" s="56" customFormat="1">
      <c r="B24" s="89"/>
      <c r="P24" s="58"/>
    </row>
    <row r="25" spans="2:22" s="56" customFormat="1">
      <c r="B25" s="89"/>
      <c r="P25" s="58"/>
    </row>
    <row r="26" spans="2:22" s="92" customFormat="1" ht="15.6">
      <c r="B26" s="90" t="s">
        <v>680</v>
      </c>
      <c r="C26" s="91" t="s">
        <v>695</v>
      </c>
      <c r="P26" s="93"/>
    </row>
    <row r="27" spans="2:22" s="56" customFormat="1">
      <c r="B27" s="89"/>
      <c r="C27" s="77" t="s">
        <v>696</v>
      </c>
      <c r="P27" s="58"/>
    </row>
    <row r="28" spans="2:22" s="56" customFormat="1">
      <c r="B28" s="89"/>
      <c r="C28" s="77" t="s">
        <v>697</v>
      </c>
      <c r="P28" s="58"/>
    </row>
    <row r="29" spans="2:22" s="92" customFormat="1" ht="15.6">
      <c r="B29" s="90" t="s">
        <v>680</v>
      </c>
      <c r="C29" s="91" t="s">
        <v>698</v>
      </c>
      <c r="P29" s="93"/>
    </row>
    <row r="30" spans="2:22" s="96" customFormat="1" ht="45" customHeight="1">
      <c r="B30" s="94" t="s">
        <v>680</v>
      </c>
      <c r="C30" s="162" t="s">
        <v>699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95"/>
    </row>
    <row r="31" spans="2:22" s="56" customFormat="1">
      <c r="B31" s="89"/>
      <c r="C31" s="166" t="s">
        <v>700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58"/>
    </row>
    <row r="32" spans="2:22" s="56" customFormat="1" ht="29.25" customHeight="1">
      <c r="B32" s="89"/>
      <c r="C32" s="163" t="s">
        <v>701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58"/>
    </row>
    <row r="33" spans="2:16" s="56" customFormat="1" ht="30" customHeight="1">
      <c r="B33" s="89"/>
      <c r="C33" s="163" t="s">
        <v>702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58"/>
    </row>
    <row r="34" spans="2:16" s="56" customFormat="1" ht="29.25" customHeight="1">
      <c r="B34" s="89"/>
      <c r="C34" s="166" t="s">
        <v>703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58"/>
    </row>
    <row r="35" spans="2:16" s="92" customFormat="1" ht="30.75" customHeight="1">
      <c r="B35" s="94" t="s">
        <v>680</v>
      </c>
      <c r="C35" s="162" t="s">
        <v>704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93"/>
    </row>
    <row r="36" spans="2:16" s="56" customFormat="1" ht="29.25" customHeight="1">
      <c r="B36" s="89"/>
      <c r="C36" s="166" t="s">
        <v>705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58"/>
    </row>
    <row r="37" spans="2:16" s="56" customFormat="1" ht="29.25" customHeight="1">
      <c r="B37" s="89"/>
      <c r="C37" s="166" t="s">
        <v>706</v>
      </c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58"/>
    </row>
    <row r="38" spans="2:16" s="92" customFormat="1" ht="30.75" customHeight="1">
      <c r="B38" s="94" t="s">
        <v>680</v>
      </c>
      <c r="C38" s="162" t="s">
        <v>707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93"/>
    </row>
    <row r="39" spans="2:16" s="56" customFormat="1">
      <c r="B39" s="89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58"/>
    </row>
    <row r="40" spans="2:16" s="56" customFormat="1">
      <c r="B40" s="89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58"/>
    </row>
    <row r="41" spans="2:16" s="56" customFormat="1">
      <c r="B41" s="89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58"/>
    </row>
    <row r="42" spans="2:16" s="56" customFormat="1" ht="28.5" customHeight="1">
      <c r="B42" s="94" t="s">
        <v>680</v>
      </c>
      <c r="C42" s="162" t="s">
        <v>708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58"/>
    </row>
    <row r="43" spans="2:16" s="96" customFormat="1" ht="30" customHeight="1">
      <c r="B43" s="94" t="s">
        <v>680</v>
      </c>
      <c r="C43" s="162" t="s">
        <v>709</v>
      </c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95"/>
    </row>
    <row r="44" spans="2:16" s="56" customFormat="1" ht="30" customHeight="1">
      <c r="B44" s="89"/>
      <c r="C44" s="166" t="s">
        <v>710</v>
      </c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58"/>
    </row>
    <row r="45" spans="2:16" s="56" customFormat="1" ht="29.25" customHeight="1">
      <c r="B45" s="89"/>
      <c r="C45" s="166" t="s">
        <v>711</v>
      </c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58"/>
    </row>
    <row r="46" spans="2:16" s="96" customFormat="1" ht="15">
      <c r="B46" s="94" t="s">
        <v>680</v>
      </c>
      <c r="C46" s="162" t="s">
        <v>712</v>
      </c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95"/>
    </row>
    <row r="47" spans="2:16" s="56" customFormat="1" ht="44.25" customHeight="1">
      <c r="B47" s="89"/>
      <c r="C47" s="166" t="s">
        <v>713</v>
      </c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58"/>
    </row>
    <row r="48" spans="2:16" s="96" customFormat="1" ht="15">
      <c r="B48" s="94" t="s">
        <v>680</v>
      </c>
      <c r="C48" s="162" t="s">
        <v>714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95"/>
    </row>
    <row r="49" spans="2:16" s="56" customFormat="1" ht="29.25" customHeight="1">
      <c r="B49" s="89"/>
      <c r="C49" s="166" t="s">
        <v>715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58"/>
    </row>
    <row r="50" spans="2:16" s="96" customFormat="1" ht="30" customHeight="1">
      <c r="B50" s="94" t="s">
        <v>680</v>
      </c>
      <c r="C50" s="162" t="s">
        <v>716</v>
      </c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95"/>
    </row>
    <row r="51" spans="2:16" s="56" customFormat="1" ht="30.75" customHeight="1">
      <c r="B51" s="89"/>
      <c r="C51" s="166" t="s">
        <v>717</v>
      </c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58"/>
    </row>
    <row r="52" spans="2:16" s="56" customFormat="1" ht="30.75" customHeight="1">
      <c r="B52" s="89"/>
      <c r="C52" s="166" t="s">
        <v>718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58"/>
    </row>
    <row r="53" spans="2:16" s="56" customFormat="1" ht="30.75" customHeight="1">
      <c r="B53" s="89"/>
      <c r="C53" s="166" t="s">
        <v>719</v>
      </c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58"/>
    </row>
    <row r="54" spans="2:16" s="56" customFormat="1" ht="42" customHeight="1">
      <c r="B54" s="94" t="s">
        <v>680</v>
      </c>
      <c r="C54" s="162" t="s">
        <v>720</v>
      </c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58"/>
    </row>
    <row r="55" spans="2:16" s="56" customFormat="1">
      <c r="B55" s="89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58"/>
    </row>
    <row r="56" spans="2:16" s="56" customFormat="1">
      <c r="B56" s="89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58"/>
    </row>
    <row r="57" spans="2:16" s="56" customFormat="1">
      <c r="B57" s="89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58"/>
    </row>
    <row r="58" spans="2:16" s="56" customFormat="1">
      <c r="B58" s="89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58"/>
    </row>
    <row r="59" spans="2:16" s="56" customFormat="1" ht="30" customHeight="1">
      <c r="B59" s="94" t="s">
        <v>680</v>
      </c>
      <c r="C59" s="162" t="s">
        <v>721</v>
      </c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58"/>
    </row>
    <row r="60" spans="2:16" s="56" customFormat="1" ht="12.75" customHeight="1">
      <c r="B60" s="89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58"/>
    </row>
    <row r="61" spans="2:16" s="56" customFormat="1">
      <c r="B61" s="89"/>
      <c r="P61" s="58"/>
    </row>
    <row r="62" spans="2:16" s="56" customFormat="1">
      <c r="B62" s="89"/>
      <c r="P62" s="58"/>
    </row>
    <row r="63" spans="2:16" s="56" customFormat="1">
      <c r="B63" s="89"/>
      <c r="P63" s="58"/>
    </row>
    <row r="64" spans="2:16" s="56" customFormat="1" ht="17.25" customHeight="1">
      <c r="B64" s="94" t="s">
        <v>680</v>
      </c>
      <c r="C64" s="162" t="s">
        <v>722</v>
      </c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58"/>
    </row>
    <row r="65" spans="2:60" s="56" customFormat="1">
      <c r="B65" s="89"/>
      <c r="C65" s="166" t="s">
        <v>723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58"/>
    </row>
    <row r="66" spans="2:60" s="56" customFormat="1">
      <c r="B66" s="89"/>
      <c r="C66" s="166" t="s">
        <v>724</v>
      </c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58"/>
    </row>
    <row r="67" spans="2:60" s="56" customFormat="1" ht="31.5" customHeight="1">
      <c r="B67" s="94" t="s">
        <v>680</v>
      </c>
      <c r="C67" s="162" t="s">
        <v>725</v>
      </c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58"/>
    </row>
    <row r="68" spans="2:60" s="56" customFormat="1" ht="31.5" customHeight="1">
      <c r="B68" s="94"/>
      <c r="C68" s="166" t="s">
        <v>726</v>
      </c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58"/>
    </row>
    <row r="69" spans="2:60" s="56" customFormat="1" ht="29.25" customHeight="1">
      <c r="B69" s="94"/>
      <c r="C69" s="166" t="s">
        <v>727</v>
      </c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58"/>
    </row>
    <row r="70" spans="2:60" s="56" customFormat="1">
      <c r="B70" s="89"/>
      <c r="C70" s="166" t="s">
        <v>728</v>
      </c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58"/>
    </row>
    <row r="71" spans="2:60" s="56" customFormat="1">
      <c r="B71" s="89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58"/>
    </row>
    <row r="72" spans="2:60" s="56" customFormat="1">
      <c r="B72" s="89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58"/>
    </row>
    <row r="73" spans="2:60" s="56" customFormat="1">
      <c r="B73" s="89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58"/>
    </row>
    <row r="74" spans="2:60" s="56" customFormat="1">
      <c r="B74" s="89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58"/>
    </row>
    <row r="75" spans="2:60" s="56" customFormat="1" ht="45" customHeight="1">
      <c r="B75" s="94" t="s">
        <v>680</v>
      </c>
      <c r="C75" s="162" t="s">
        <v>729</v>
      </c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58"/>
    </row>
    <row r="76" spans="2:60" s="56" customFormat="1" ht="29.25" customHeight="1">
      <c r="B76" s="94"/>
      <c r="C76" s="166" t="s">
        <v>730</v>
      </c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58"/>
    </row>
    <row r="77" spans="2:60" s="56" customFormat="1" ht="15">
      <c r="B77" s="94" t="s">
        <v>680</v>
      </c>
      <c r="C77" s="162" t="s">
        <v>731</v>
      </c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58"/>
    </row>
    <row r="78" spans="2:60" s="56" customFormat="1" ht="15">
      <c r="B78" s="94"/>
      <c r="C78" s="166" t="s">
        <v>732</v>
      </c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58"/>
    </row>
    <row r="79" spans="2:60" s="56" customFormat="1" ht="59.25" customHeight="1">
      <c r="B79" s="94"/>
      <c r="C79" s="166" t="s">
        <v>733</v>
      </c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58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</row>
    <row r="80" spans="2:60" s="56" customFormat="1">
      <c r="B80" s="89"/>
      <c r="C80" s="166" t="s">
        <v>734</v>
      </c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58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</row>
    <row r="81" spans="2:60" s="56" customFormat="1">
      <c r="B81" s="89"/>
      <c r="C81" s="167" t="s">
        <v>735</v>
      </c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58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</row>
    <row r="82" spans="2:60" s="56" customFormat="1">
      <c r="B82" s="89"/>
      <c r="C82" s="167" t="s">
        <v>736</v>
      </c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58"/>
      <c r="S82" s="165" t="s">
        <v>737</v>
      </c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</row>
    <row r="83" spans="2:60" s="56" customFormat="1">
      <c r="B83" s="89"/>
      <c r="C83" s="163" t="s">
        <v>738</v>
      </c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58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</row>
    <row r="84" spans="2:60" s="56" customFormat="1" ht="30.75" customHeight="1">
      <c r="B84" s="89"/>
      <c r="C84" s="166" t="s">
        <v>739</v>
      </c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58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</row>
    <row r="85" spans="2:60" s="56" customFormat="1">
      <c r="B85" s="89"/>
      <c r="C85" s="166" t="s">
        <v>740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58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</row>
    <row r="86" spans="2:60" s="56" customFormat="1" ht="45" customHeight="1">
      <c r="B86" s="94" t="s">
        <v>680</v>
      </c>
      <c r="C86" s="162" t="s">
        <v>741</v>
      </c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58"/>
    </row>
    <row r="87" spans="2:60" s="56" customFormat="1" ht="30" customHeight="1">
      <c r="B87" s="89"/>
      <c r="C87" s="166" t="s">
        <v>742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58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</row>
    <row r="88" spans="2:60" s="56" customFormat="1" ht="45" customHeight="1">
      <c r="B88" s="89"/>
      <c r="C88" s="166" t="s">
        <v>743</v>
      </c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58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</row>
    <row r="89" spans="2:60" s="56" customFormat="1">
      <c r="B89" s="89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5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</row>
    <row r="90" spans="2:60" s="56" customFormat="1">
      <c r="B90" s="89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5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</row>
    <row r="91" spans="2:60" s="56" customFormat="1">
      <c r="B91" s="89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5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</row>
    <row r="92" spans="2:60" s="56" customFormat="1">
      <c r="B92" s="89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5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</row>
    <row r="93" spans="2:60" s="56" customFormat="1" ht="15">
      <c r="B93" s="94" t="s">
        <v>680</v>
      </c>
      <c r="C93" s="162" t="s">
        <v>744</v>
      </c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58"/>
    </row>
    <row r="94" spans="2:60" s="56" customFormat="1">
      <c r="B94" s="57"/>
      <c r="P94" s="58"/>
    </row>
    <row r="95" spans="2:60" s="56" customFormat="1">
      <c r="B95" s="57"/>
      <c r="P95" s="58"/>
    </row>
    <row r="96" spans="2:60">
      <c r="B96" s="57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8"/>
    </row>
    <row r="97" spans="2:16">
      <c r="B97" s="57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8"/>
    </row>
    <row r="98" spans="2:16">
      <c r="B98" s="57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8"/>
    </row>
    <row r="99" spans="2:16">
      <c r="B99" s="57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8"/>
    </row>
    <row r="100" spans="2:16">
      <c r="B100" s="57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8"/>
    </row>
    <row r="101" spans="2:16">
      <c r="B101" s="57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8"/>
    </row>
    <row r="102" spans="2:16">
      <c r="B102" s="57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8"/>
    </row>
    <row r="103" spans="2:16">
      <c r="B103" s="57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8"/>
    </row>
    <row r="104" spans="2:16">
      <c r="B104" s="57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8"/>
    </row>
    <row r="105" spans="2:16">
      <c r="B105" s="57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8"/>
    </row>
    <row r="106" spans="2:16">
      <c r="B106" s="57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8"/>
    </row>
    <row r="107" spans="2:16">
      <c r="B107" s="57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8"/>
    </row>
    <row r="108" spans="2:16">
      <c r="B108" s="57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8"/>
    </row>
    <row r="109" spans="2:16">
      <c r="B109" s="57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8"/>
    </row>
    <row r="110" spans="2:16">
      <c r="B110" s="57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8"/>
    </row>
    <row r="111" spans="2:16" ht="15" thickBot="1">
      <c r="B111" s="100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</row>
    <row r="112" spans="2:16" ht="15" thickTop="1"/>
  </sheetData>
  <mergeCells count="55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5:O55"/>
    <mergeCell ref="C59:O59"/>
    <mergeCell ref="C64:O64"/>
    <mergeCell ref="C65:O65"/>
    <mergeCell ref="C66:O66"/>
    <mergeCell ref="C67:O67"/>
    <mergeCell ref="C68:O68"/>
    <mergeCell ref="C82:O82"/>
    <mergeCell ref="S82:BH82"/>
    <mergeCell ref="C70:O70"/>
    <mergeCell ref="C75:O75"/>
    <mergeCell ref="C76:O76"/>
    <mergeCell ref="C77:O77"/>
    <mergeCell ref="C78:O78"/>
    <mergeCell ref="C79:O79"/>
    <mergeCell ref="S79:BH79"/>
    <mergeCell ref="C80:O80"/>
    <mergeCell ref="S80:BH80"/>
    <mergeCell ref="C81:O81"/>
    <mergeCell ref="S81:BH81"/>
    <mergeCell ref="C93:O93"/>
    <mergeCell ref="C83:O83"/>
    <mergeCell ref="S83:BH83"/>
    <mergeCell ref="C84:O84"/>
    <mergeCell ref="S84:BH84"/>
    <mergeCell ref="C85:O85"/>
    <mergeCell ref="S85:BH85"/>
    <mergeCell ref="C86:O86"/>
    <mergeCell ref="C87:O87"/>
    <mergeCell ref="S87:BH87"/>
    <mergeCell ref="C88:O88"/>
    <mergeCell ref="S88:BH8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Diana</cp:lastModifiedBy>
  <dcterms:created xsi:type="dcterms:W3CDTF">2020-09-11T06:02:44Z</dcterms:created>
  <dcterms:modified xsi:type="dcterms:W3CDTF">2020-12-15T11:40:33Z</dcterms:modified>
</cp:coreProperties>
</file>