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_плантмаркет\Жаннет\2021\февраль\170202021\прайсы исправить\"/>
    </mc:Choice>
  </mc:AlternateContent>
  <bookViews>
    <workbookView xWindow="0" yWindow="0" windowWidth="23040" windowHeight="9192"/>
  </bookViews>
  <sheets>
    <sheet name="2021" sheetId="1" r:id="rId1"/>
    <sheet name="Условия работы" sheetId="2" r:id="rId2"/>
  </sheets>
  <definedNames>
    <definedName name="_xlnm._FilterDatabase" localSheetId="0" hidden="1">'2021'!$B$31:$O$121</definedName>
    <definedName name="Склады" localSheetId="1">#REF!</definedName>
    <definedName name="Склад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1" l="1"/>
  <c r="L93" i="1"/>
  <c r="K94" i="1"/>
  <c r="L94" i="1"/>
  <c r="K115" i="1" l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33" i="1"/>
  <c r="K109" i="1" l="1"/>
  <c r="K110" i="1"/>
  <c r="K111" i="1"/>
  <c r="K112" i="1"/>
  <c r="K113" i="1"/>
  <c r="K114" i="1"/>
  <c r="K116" i="1"/>
  <c r="K117" i="1"/>
  <c r="K118" i="1"/>
  <c r="K119" i="1"/>
  <c r="K120" i="1"/>
  <c r="K121" i="1"/>
  <c r="K108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5" i="1"/>
  <c r="K96" i="1"/>
  <c r="K97" i="1"/>
  <c r="K98" i="1"/>
  <c r="K99" i="1"/>
  <c r="K100" i="1"/>
  <c r="K101" i="1"/>
  <c r="K102" i="1"/>
  <c r="K103" i="1"/>
  <c r="K104" i="1"/>
  <c r="K105" i="1"/>
  <c r="K106" i="1"/>
  <c r="K33" i="1"/>
  <c r="M13" i="1" l="1"/>
  <c r="J13" i="1"/>
  <c r="M16" i="1"/>
  <c r="U14" i="1"/>
  <c r="M14" i="1"/>
  <c r="M17" i="1" s="1"/>
  <c r="J14" i="1"/>
  <c r="J15" i="1" s="1"/>
  <c r="U13" i="1"/>
  <c r="U12" i="1"/>
  <c r="U11" i="1"/>
  <c r="U10" i="1"/>
  <c r="J10" i="1"/>
  <c r="U9" i="1"/>
  <c r="M18" i="1" l="1"/>
  <c r="M19" i="1" s="1"/>
  <c r="M20" i="1" s="1"/>
  <c r="J16" i="1"/>
  <c r="M15" i="1"/>
  <c r="J17" i="1"/>
  <c r="J18" i="1" l="1"/>
  <c r="J19" i="1"/>
  <c r="J20" i="1" s="1"/>
</calcChain>
</file>

<file path=xl/sharedStrings.xml><?xml version="1.0" encoding="utf-8"?>
<sst xmlns="http://schemas.openxmlformats.org/spreadsheetml/2006/main" count="641" uniqueCount="367">
  <si>
    <t>для выращивания на ягоды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</si>
  <si>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</si>
  <si>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</si>
  <si>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</si>
  <si>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</si>
  <si>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</si>
  <si>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</t>
  </si>
  <si>
    <t>Диам.корн. Шейки</t>
  </si>
  <si>
    <t>Вместимость в ящик</t>
  </si>
  <si>
    <t>Ящиков на ПМ</t>
  </si>
  <si>
    <t>Растений на ПМ</t>
  </si>
  <si>
    <t>← Выберите способ оплаты</t>
  </si>
  <si>
    <t>А++</t>
  </si>
  <si>
    <t>18 + мм</t>
  </si>
  <si>
    <t>Комиссия за ден. переводы</t>
  </si>
  <si>
    <t>А+</t>
  </si>
  <si>
    <t xml:space="preserve">14-18 мм </t>
  </si>
  <si>
    <t>А</t>
  </si>
  <si>
    <t>9-14 мм</t>
  </si>
  <si>
    <t>Заказ фриго на 2021</t>
  </si>
  <si>
    <t>Заказ MT и TRAY на 2022</t>
  </si>
  <si>
    <t>В</t>
  </si>
  <si>
    <t>6-9 мм</t>
  </si>
  <si>
    <t>Кол-во растений</t>
  </si>
  <si>
    <t>TRAY 250CC</t>
  </si>
  <si>
    <t>Кол-во ящиков</t>
  </si>
  <si>
    <t>Minitray 135CC</t>
  </si>
  <si>
    <t>Заказы на фриго и MT / TRAY оформляются как два отдельных заказа</t>
  </si>
  <si>
    <t>Объём ПМ</t>
  </si>
  <si>
    <t>Оплата в рублях по курсу ЦБ РФ на дату зачисления</t>
  </si>
  <si>
    <t>Сумма за растения</t>
  </si>
  <si>
    <t>Задаток при бронировании:  30%, доплата 70% за 3 недели до погрузки в Нидерландах</t>
  </si>
  <si>
    <t>Сумма за доставку</t>
  </si>
  <si>
    <t>Общая сумма без ден. пер.</t>
  </si>
  <si>
    <t>Итоговая сумма заказа</t>
  </si>
  <si>
    <t>Тарифы на доставку</t>
  </si>
  <si>
    <t xml:space="preserve"> </t>
  </si>
  <si>
    <t>Стоимость доставки, €</t>
  </si>
  <si>
    <t>72 фанерных ящика (паллетоместо)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</si>
  <si>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</si>
  <si>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</si>
  <si>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Срок созревания/Тип плодоношения</t>
  </si>
  <si>
    <t>Cтрана селекции</t>
  </si>
  <si>
    <t>Сорт</t>
  </si>
  <si>
    <t>Класс</t>
  </si>
  <si>
    <t>Цена за 1 корень, без доставки, €</t>
  </si>
  <si>
    <t>Вместимость в ящик, шт</t>
  </si>
  <si>
    <r>
      <t xml:space="preserve">Заказ, </t>
    </r>
    <r>
      <rPr>
        <b/>
        <sz val="11"/>
        <rFont val="Arial"/>
        <family val="2"/>
        <charset val="204"/>
      </rPr>
      <t xml:space="preserve">ящиков  </t>
    </r>
    <r>
      <rPr>
        <sz val="11"/>
        <rFont val="Arial"/>
        <family val="2"/>
      </rPr>
      <t xml:space="preserve">
</t>
    </r>
    <r>
      <rPr>
        <sz val="18"/>
        <rFont val="Arial"/>
        <family val="2"/>
      </rPr>
      <t>↓</t>
    </r>
  </si>
  <si>
    <t>Заказ, шт.</t>
  </si>
  <si>
    <t xml:space="preserve">Сумма без доставки, €  </t>
  </si>
  <si>
    <t>Описание</t>
  </si>
  <si>
    <t>*</t>
  </si>
  <si>
    <t>Земляника садовая ФРИГО 2021</t>
  </si>
  <si>
    <t>Dahli_B</t>
  </si>
  <si>
    <t>87-65-0075</t>
  </si>
  <si>
    <t>Ранний</t>
  </si>
  <si>
    <t>Нидерланды</t>
  </si>
  <si>
    <t>Dahli</t>
  </si>
  <si>
    <t>B</t>
  </si>
  <si>
    <t>Вкусные, сладкие и транпортабельные ягоды. Хорошая урожайность.</t>
  </si>
  <si>
    <t>Dahli_A</t>
  </si>
  <si>
    <t>87-65-0074</t>
  </si>
  <si>
    <t>A</t>
  </si>
  <si>
    <t>Dahli_A+</t>
  </si>
  <si>
    <t>87-65-0076</t>
  </si>
  <si>
    <t>A+</t>
  </si>
  <si>
    <t>Dahli_A++</t>
  </si>
  <si>
    <t>87-65-0077</t>
  </si>
  <si>
    <t>A++</t>
  </si>
  <si>
    <t>Daroyal_B</t>
  </si>
  <si>
    <t>87-65-0011</t>
  </si>
  <si>
    <t>Франция</t>
  </si>
  <si>
    <t>Daroyal</t>
  </si>
  <si>
    <t>Красивые душистые сладкие ягоды с плотной мякотью</t>
  </si>
  <si>
    <t>Daroyal_A</t>
  </si>
  <si>
    <t>87-65-0001</t>
  </si>
  <si>
    <t>Daroyal_A+</t>
  </si>
  <si>
    <t>87-65-0030</t>
  </si>
  <si>
    <t>Daroyal_A++</t>
  </si>
  <si>
    <t>87-65-0031</t>
  </si>
  <si>
    <t>Darselect_B</t>
  </si>
  <si>
    <t>87-65-0012</t>
  </si>
  <si>
    <t>Darselect</t>
  </si>
  <si>
    <t>Конические ягоды, хорошо транспортируются</t>
  </si>
  <si>
    <t>Darselect_A</t>
  </si>
  <si>
    <t>87-65-0002</t>
  </si>
  <si>
    <t>Darselect_A+</t>
  </si>
  <si>
    <t>87-65-0021</t>
  </si>
  <si>
    <t>Darselect_A++</t>
  </si>
  <si>
    <t>87-65-0032</t>
  </si>
  <si>
    <t>Elsanta_B</t>
  </si>
  <si>
    <t>87-65-0013</t>
  </si>
  <si>
    <t>Средний</t>
  </si>
  <si>
    <t>Elsanta</t>
  </si>
  <si>
    <t>Яркий  вкус ягод и повышенная сочность</t>
  </si>
  <si>
    <t>Elsanta_A</t>
  </si>
  <si>
    <t>87-65-0003</t>
  </si>
  <si>
    <t>Elsanta_A+</t>
  </si>
  <si>
    <t>87-65-0022</t>
  </si>
  <si>
    <t>Elsanta_A++</t>
  </si>
  <si>
    <t>87-65-0033</t>
  </si>
  <si>
    <t>Faith_B</t>
  </si>
  <si>
    <t>87-65-0088</t>
  </si>
  <si>
    <t>Поздний</t>
  </si>
  <si>
    <t>Faith</t>
  </si>
  <si>
    <t>Ягоды конической формы, вкусные, ярко-красного цвета, напоминают сорт Соната. Сорт устойчив к мучнистой росе и серой гнили.</t>
  </si>
  <si>
    <t>Faith_A</t>
  </si>
  <si>
    <t>87-65-0042</t>
  </si>
  <si>
    <t>Faith_A+</t>
  </si>
  <si>
    <t>87-65-0089</t>
  </si>
  <si>
    <t>Faith_A++</t>
  </si>
  <si>
    <t>87-65-0090</t>
  </si>
  <si>
    <t>Favori_B</t>
  </si>
  <si>
    <t>87-65-0101</t>
  </si>
  <si>
    <t>Ремонтантный</t>
  </si>
  <si>
    <t>Favori</t>
  </si>
  <si>
    <t xml:space="preserve">Урожайность выше средней, отличные вкусовые качества даже в дождливый период. Куст земляники компактный, ягоды крупные, ароматные и очень вкусные. </t>
  </si>
  <si>
    <t>Favori_A</t>
  </si>
  <si>
    <t>87-65-0067</t>
  </si>
  <si>
    <t>Favori_A+</t>
  </si>
  <si>
    <t>87-65-0102</t>
  </si>
  <si>
    <t>Flair_B</t>
  </si>
  <si>
    <t>87-65-0049</t>
  </si>
  <si>
    <t>Flair</t>
  </si>
  <si>
    <t xml:space="preserve">Глянцевые ягоды с земляничным ароматом. Пригодна к транспортировке и хранению </t>
  </si>
  <si>
    <t>Flair_A</t>
  </si>
  <si>
    <t>87-65-0044</t>
  </si>
  <si>
    <t>Flair_A+</t>
  </si>
  <si>
    <t>87-65-0057</t>
  </si>
  <si>
    <t>Flair_A++</t>
  </si>
  <si>
    <t>87-65-0056</t>
  </si>
  <si>
    <t>Florentina_B</t>
  </si>
  <si>
    <t>87-65-0105</t>
  </si>
  <si>
    <t>Florentina</t>
  </si>
  <si>
    <t>Плотная мякоть и сладкий вкус.Хорошая транспортабельность.</t>
  </si>
  <si>
    <t>Florentina_A</t>
  </si>
  <si>
    <t>87-65-0106</t>
  </si>
  <si>
    <t>Florentina_A+</t>
  </si>
  <si>
    <t>87-65-0107</t>
  </si>
  <si>
    <t>Furore_B</t>
  </si>
  <si>
    <t>87-65-0103</t>
  </si>
  <si>
    <t>Furore</t>
  </si>
  <si>
    <t>Прекрасный сладкий земляничный вкус, который не теряется даже в дождливые периоды. Хорошая урожайность.</t>
  </si>
  <si>
    <t>Furore_A</t>
  </si>
  <si>
    <t>87-65-0068</t>
  </si>
  <si>
    <t>Furore_A+</t>
  </si>
  <si>
    <t>87-65-0104</t>
  </si>
  <si>
    <t>Honeoye_B</t>
  </si>
  <si>
    <t>87-65-0015</t>
  </si>
  <si>
    <t>США</t>
  </si>
  <si>
    <t>Honeoye</t>
  </si>
  <si>
    <t>Ягода с упругой розовой мякотью, хорошо транспортируется</t>
  </si>
  <si>
    <t>Honeoye_A</t>
  </si>
  <si>
    <t>87-65-0005</t>
  </si>
  <si>
    <t>Honeoye_A+</t>
  </si>
  <si>
    <t>87-65-0024</t>
  </si>
  <si>
    <t>Honeoye_A++</t>
  </si>
  <si>
    <t>87-65-0035</t>
  </si>
  <si>
    <t>Korona_B</t>
  </si>
  <si>
    <t>87-65-0016</t>
  </si>
  <si>
    <t>Korona</t>
  </si>
  <si>
    <t>Cладкие сердцевидные ягоды без пустот</t>
  </si>
  <si>
    <t>Korona_A</t>
  </si>
  <si>
    <t>87-65-0006</t>
  </si>
  <si>
    <t>Korona_A+</t>
  </si>
  <si>
    <t>87-65-0036</t>
  </si>
  <si>
    <t>Korona_A++</t>
  </si>
  <si>
    <t>87-65-0055</t>
  </si>
  <si>
    <t>Magnus_B</t>
  </si>
  <si>
    <t>87-65-0099</t>
  </si>
  <si>
    <t>Magnus</t>
  </si>
  <si>
    <t>Устойчив почти ко всем заболеваниям, хорошо переносит российские зимы. Ягоды без кислинки.</t>
  </si>
  <si>
    <t>Magnus_A</t>
  </si>
  <si>
    <t>87-65-0098</t>
  </si>
  <si>
    <t>Magnus_A+</t>
  </si>
  <si>
    <t>87-65-0071</t>
  </si>
  <si>
    <t>Magnus_A++</t>
  </si>
  <si>
    <t>87-65-0100</t>
  </si>
  <si>
    <t>Malling Allure_B</t>
  </si>
  <si>
    <t>87-65-0091</t>
  </si>
  <si>
    <t>Великобритания</t>
  </si>
  <si>
    <t>Malling Allure</t>
  </si>
  <si>
    <t>Ягоды симметричные и плотные, без пустот. Мякоть очень сладкая, сочная, с гармоничным конфетным послевкусием и небольшим ароматом.</t>
  </si>
  <si>
    <t>Malling Allure_A</t>
  </si>
  <si>
    <t>87-65-0092</t>
  </si>
  <si>
    <t>Malling Allure_A+</t>
  </si>
  <si>
    <t>87-65-0093</t>
  </si>
  <si>
    <t>Malling Allure_A++</t>
  </si>
  <si>
    <t>87-65-0094</t>
  </si>
  <si>
    <t>Malwina_B</t>
  </si>
  <si>
    <t>87-65-0045</t>
  </si>
  <si>
    <t>Германия</t>
  </si>
  <si>
    <t>Malwina</t>
  </si>
  <si>
    <t>Вкус истинно десертный.  Мякоть плотная и  достаточно сочная</t>
  </si>
  <si>
    <t>Malwina_A</t>
  </si>
  <si>
    <t>87-65-0046</t>
  </si>
  <si>
    <t>Malwina_A+</t>
  </si>
  <si>
    <t>87-65-0047</t>
  </si>
  <si>
    <t>Malwina_A++</t>
  </si>
  <si>
    <t>87-65-0048</t>
  </si>
  <si>
    <t>Ostara_B</t>
  </si>
  <si>
    <t>87-65-0017</t>
  </si>
  <si>
    <t>Ostara</t>
  </si>
  <si>
    <t>Плодоносит до заморозков, ягоды сладкие с приятной кислинкой</t>
  </si>
  <si>
    <t>Ostara_A</t>
  </si>
  <si>
    <t>87-65-0007</t>
  </si>
  <si>
    <t>Ostara_A+</t>
  </si>
  <si>
    <t>87-65-0037</t>
  </si>
  <si>
    <t>Polka_B</t>
  </si>
  <si>
    <t>87-65-0018</t>
  </si>
  <si>
    <t>Polka</t>
  </si>
  <si>
    <t>Карамельный сладкий вкус и выраженный клубничный аромат</t>
  </si>
  <si>
    <t>Polka_A</t>
  </si>
  <si>
    <t>87-65-0008</t>
  </si>
  <si>
    <t>Polka_A+</t>
  </si>
  <si>
    <t>87-65-0025</t>
  </si>
  <si>
    <t>Polka_A++</t>
  </si>
  <si>
    <t>87-65-0038</t>
  </si>
  <si>
    <t>Sonata_B</t>
  </si>
  <si>
    <t>87-65-0019</t>
  </si>
  <si>
    <t>Sonata</t>
  </si>
  <si>
    <t>Сверхурожайная, неприхотливая и зимостойкая</t>
  </si>
  <si>
    <t>Sonata_A</t>
  </si>
  <si>
    <t>87-65-0009</t>
  </si>
  <si>
    <t>Sonata_A+</t>
  </si>
  <si>
    <t>87-65-0026</t>
  </si>
  <si>
    <t>Sonata_A++</t>
  </si>
  <si>
    <t>87-65-0039</t>
  </si>
  <si>
    <t>Sonsation_B</t>
  </si>
  <si>
    <t>87-65-0051</t>
  </si>
  <si>
    <t>Sonsation</t>
  </si>
  <si>
    <t>Яркий многогранный вкус, ягоды имеют хорошую плотность, но в то же время они сочные. Отличный истинно-земляничный аромат</t>
  </si>
  <si>
    <t>Sonsation_A</t>
  </si>
  <si>
    <t>87-65-0041</t>
  </si>
  <si>
    <t>Sonsation_A+</t>
  </si>
  <si>
    <t>87-65-0082</t>
  </si>
  <si>
    <t>Sonsation_A++</t>
  </si>
  <si>
    <t>87-65-0083</t>
  </si>
  <si>
    <t>Sussette_B</t>
  </si>
  <si>
    <t>87-65-0095</t>
  </si>
  <si>
    <t>Sussette</t>
  </si>
  <si>
    <t>Крупные и однородные ягоды сотличным вкусом и транспортабельностью. Хорошая урожайность.</t>
  </si>
  <si>
    <t>Sussette_A</t>
  </si>
  <si>
    <t>87-65-0043</t>
  </si>
  <si>
    <t>Sussette_A+</t>
  </si>
  <si>
    <t>87-65-0096</t>
  </si>
  <si>
    <t>Sussette_A++</t>
  </si>
  <si>
    <t>87-65-0097</t>
  </si>
  <si>
    <t>Земляника садовая в кассетах (MT, TRAY) 2022</t>
  </si>
  <si>
    <t>87-65-0125</t>
  </si>
  <si>
    <t xml:space="preserve">Dahli </t>
  </si>
  <si>
    <t>MT</t>
  </si>
  <si>
    <t>87-65-0122</t>
  </si>
  <si>
    <t>TRAY</t>
  </si>
  <si>
    <t>Favori_MT</t>
  </si>
  <si>
    <t>87-65-0070</t>
  </si>
  <si>
    <t>Favori_TRAY</t>
  </si>
  <si>
    <t>87-65-0119</t>
  </si>
  <si>
    <t>Flair_MT</t>
  </si>
  <si>
    <t>87-65-0124</t>
  </si>
  <si>
    <t>Flair_TRAY</t>
  </si>
  <si>
    <t>87-65-0123</t>
  </si>
  <si>
    <t>Florentina_MT</t>
  </si>
  <si>
    <t>87-65-0114</t>
  </si>
  <si>
    <t>Florentina_TRAY</t>
  </si>
  <si>
    <t>87-65-0117</t>
  </si>
  <si>
    <t>Furore_MT</t>
  </si>
  <si>
    <t>87-65-0069</t>
  </si>
  <si>
    <t>Furore_TRAY</t>
  </si>
  <si>
    <t>87-65-0118</t>
  </si>
  <si>
    <t>Sonata_MT</t>
  </si>
  <si>
    <t>87-65-0126</t>
  </si>
  <si>
    <t>Sonata_TRAY</t>
  </si>
  <si>
    <t>87-65-0121</t>
  </si>
  <si>
    <t>Sonsation_MT</t>
  </si>
  <si>
    <t>87-65-0127</t>
  </si>
  <si>
    <t>Sonsation_TRAY</t>
  </si>
  <si>
    <t>87-65-0120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</si>
  <si>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</si>
  <si>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</si>
  <si>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</si>
  <si>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</si>
  <si>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</si>
  <si>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</si>
  <si>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</si>
  <si>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</si>
  <si>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</si>
  <si>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</si>
  <si>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</si>
  <si>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</si>
  <si>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</si>
  <si>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</si>
  <si>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</si>
  <si>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</si>
  <si>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</si>
  <si>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</si>
  <si>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</si>
  <si>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</si>
  <si>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</si>
  <si>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</si>
  <si>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</si>
  <si>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</si>
  <si>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</si>
  <si>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</si>
  <si>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</si>
  <si>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</si>
  <si>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</si>
  <si>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</si>
  <si>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</si>
  <si>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</si>
  <si>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</si>
  <si>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</si>
  <si>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</si>
  <si>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</si>
  <si>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</si>
  <si>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</si>
  <si>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</si>
  <si>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</si>
  <si>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</si>
  <si>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</si>
  <si>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</si>
  <si>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</si>
  <si>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</si>
  <si>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</si>
  <si>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</si>
  <si>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</si>
  <si>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</si>
  <si>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</si>
  <si>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</si>
  <si>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</si>
  <si>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</si>
  <si>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</si>
  <si>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</si>
  <si>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</si>
  <si>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</si>
  <si>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</si>
  <si>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</si>
  <si>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</si>
  <si>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</si>
  <si>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</si>
  <si>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</si>
  <si>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</si>
  <si>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</si>
  <si>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</si>
  <si>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</si>
  <si>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оплата в кассу</t>
  </si>
  <si>
    <t>Земляника садовая Фриго от Brothers Henselmans  - ВЕСНА 2021</t>
  </si>
  <si>
    <t>Кратность заказа на сорт: 1 ящик</t>
  </si>
  <si>
    <t>Dahli_MT</t>
  </si>
  <si>
    <t>Dahli_TRAY</t>
  </si>
  <si>
    <t>Упаковка бесплатная: фанерные ящики 50х30х25 см</t>
  </si>
  <si>
    <r>
      <t xml:space="preserve">Общий минимальный заказ на фриго: </t>
    </r>
    <r>
      <rPr>
        <b/>
        <sz val="11"/>
        <rFont val="Arial"/>
        <family val="2"/>
        <charset val="204"/>
      </rPr>
      <t>1 паллето-место (72 ящика)</t>
    </r>
  </si>
  <si>
    <t>В данном прайс-листе можно оформить заказ на MT и TRAY с поставкой в 2022 году</t>
  </si>
  <si>
    <t>Минимальный заказ на MT / TRAY - 1 паллето место (72 ящика). Мин. заказ на сот - 1 ящик.</t>
  </si>
  <si>
    <t>Цены в прайсе  - без учета доставки и комиссии за ден. переводы</t>
  </si>
  <si>
    <t>***</t>
  </si>
  <si>
    <t>36 фанерных ящиков (1/2 паллетоместа) - при заказе более 1 ПМ</t>
  </si>
  <si>
    <t>При оформлении заказа подписывается лицензионное соглашение о неиспользовании рассады в качестве материала для размножения</t>
  </si>
  <si>
    <t>Обязательным условием размещения заказа является подписание Покупателем лицензионного соглашения о неиспользовании рассады в качестве материала для размножения.</t>
  </si>
  <si>
    <t>Rumba</t>
  </si>
  <si>
    <t>Урожайный сорт, хорошо для коммерческого производства ягод</t>
  </si>
  <si>
    <t>ранний</t>
  </si>
  <si>
    <t>87-65-0081</t>
  </si>
  <si>
    <t>87-65-0080</t>
  </si>
  <si>
    <t xml:space="preserve">Выдача заказов: </t>
  </si>
  <si>
    <t>13-15 недели 2021(22 марта-11 апреля) - приём заказов до 19 февраля 2021</t>
  </si>
  <si>
    <t>16-20 недели 2021(12 апреля - 16 мая) - приём заказов до 12 марта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</si>
</sst>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#,##0.00\ [$€-1]"/>
    <numFmt numFmtId="166" formatCode="#,##0.00\ &quot;₽&quot;"/>
    <numFmt numFmtId="167" formatCode="0.0000"/>
    <numFmt numFmtId="168" formatCode="0.0"/>
    <numFmt numFmtId="169" formatCode="_ &quot;€&quot;\ * #,##0.00_ ;_ &quot;€&quot;\ * \-#,##0.00_ ;_ &quot;€&quot;\ * &quot;-&quot;??_ ;_ @_ "/>
    <numFmt numFmtId="170" formatCode="_-* #,##0.00\ [$€-1]_-;\-* #,##0.00\ [$€-1]_-;_-* &quot;-&quot;??\ [$€-1]_-;_-@_-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sz val="10.5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</font>
    <font>
      <sz val="11"/>
      <name val="Arial"/>
      <family val="2"/>
    </font>
    <font>
      <sz val="18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 Narrow"/>
      <family val="2"/>
      <charset val="204"/>
    </font>
    <font>
      <sz val="11"/>
      <color theme="0" tint="-0.249977111117893"/>
      <name val="Arial"/>
      <family val="2"/>
      <charset val="204"/>
    </font>
    <font>
      <sz val="11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b/>
      <sz val="11"/>
      <color theme="0" tint="-0.24997711111789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0">
    <xf numFmtId="0" fontId="0" fillId="0" borderId="0"/>
    <xf numFmtId="0" fontId="3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14" fillId="0" borderId="0"/>
    <xf numFmtId="0" fontId="18" fillId="0" borderId="0"/>
    <xf numFmtId="169" fontId="1" fillId="0" borderId="0" applyFont="0" applyFill="0" applyBorder="0" applyAlignment="0" applyProtection="0"/>
    <xf numFmtId="0" fontId="1" fillId="0" borderId="0"/>
    <xf numFmtId="0" fontId="47" fillId="0" borderId="0"/>
  </cellStyleXfs>
  <cellXfs count="209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Fill="1"/>
    <xf numFmtId="0" fontId="6" fillId="0" borderId="0" xfId="1" applyFont="1" applyAlignment="1">
      <alignment horizontal="center"/>
    </xf>
    <xf numFmtId="0" fontId="6" fillId="0" borderId="0" xfId="1" applyFont="1" applyAlignment="1"/>
    <xf numFmtId="0" fontId="4" fillId="0" borderId="0" xfId="1" applyFont="1" applyAlignment="1"/>
    <xf numFmtId="0" fontId="9" fillId="0" borderId="0" xfId="2" applyFont="1" applyFill="1" applyAlignment="1" applyProtection="1">
      <alignment horizontal="center"/>
      <protection locked="0"/>
    </xf>
    <xf numFmtId="2" fontId="11" fillId="0" borderId="0" xfId="3" applyNumberFormat="1" applyFont="1" applyFill="1" applyBorder="1" applyAlignment="1" applyProtection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9" fillId="0" borderId="0" xfId="2" applyFont="1" applyFill="1" applyAlignment="1" applyProtection="1">
      <alignment horizontal="right" indent="1"/>
      <protection locked="0"/>
    </xf>
    <xf numFmtId="1" fontId="2" fillId="2" borderId="1" xfId="2" applyNumberFormat="1" applyFont="1" applyFill="1" applyBorder="1" applyAlignment="1">
      <alignment horizontal="center"/>
    </xf>
    <xf numFmtId="0" fontId="9" fillId="0" borderId="0" xfId="2" applyFont="1" applyFill="1" applyAlignment="1" applyProtection="1">
      <alignment horizontal="right"/>
      <protection locked="0"/>
    </xf>
    <xf numFmtId="0" fontId="15" fillId="0" borderId="0" xfId="5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left" vertical="center" indent="1"/>
      <protection locked="0"/>
    </xf>
    <xf numFmtId="0" fontId="20" fillId="0" borderId="0" xfId="0" applyFont="1" applyFill="1" applyBorder="1"/>
    <xf numFmtId="0" fontId="21" fillId="0" borderId="0" xfId="5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vertical="center" indent="1"/>
      <protection locked="0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4" fillId="0" borderId="0" xfId="3" applyFont="1" applyFill="1" applyBorder="1" applyAlignment="1" applyProtection="1">
      <alignment horizontal="left" vertical="center"/>
    </xf>
    <xf numFmtId="0" fontId="21" fillId="0" borderId="0" xfId="3" applyFont="1" applyFill="1" applyBorder="1" applyAlignment="1" applyProtection="1">
      <alignment horizontal="left" vertical="center"/>
    </xf>
    <xf numFmtId="0" fontId="5" fillId="0" borderId="0" xfId="1" applyFont="1"/>
    <xf numFmtId="0" fontId="4" fillId="0" borderId="0" xfId="1" applyFont="1" applyFill="1" applyBorder="1" applyAlignment="1" applyProtection="1">
      <alignment vertical="center"/>
      <protection locked="0"/>
    </xf>
    <xf numFmtId="0" fontId="24" fillId="0" borderId="0" xfId="5" applyFont="1" applyFill="1" applyBorder="1" applyAlignment="1" applyProtection="1">
      <alignment horizontal="left" vertical="center"/>
    </xf>
    <xf numFmtId="0" fontId="25" fillId="0" borderId="1" xfId="1" applyFont="1" applyBorder="1" applyAlignment="1">
      <alignment horizontal="center" vertical="top" wrapText="1"/>
    </xf>
    <xf numFmtId="1" fontId="17" fillId="0" borderId="1" xfId="2" applyNumberFormat="1" applyFont="1" applyFill="1" applyBorder="1" applyAlignment="1" applyProtection="1"/>
    <xf numFmtId="0" fontId="17" fillId="0" borderId="1" xfId="2" applyNumberFormat="1" applyFont="1" applyFill="1" applyBorder="1" applyAlignment="1" applyProtection="1"/>
    <xf numFmtId="0" fontId="15" fillId="0" borderId="0" xfId="1" applyFont="1" applyFill="1" applyBorder="1" applyAlignment="1">
      <alignment horizontal="left" vertical="center"/>
    </xf>
    <xf numFmtId="2" fontId="17" fillId="0" borderId="1" xfId="2" applyNumberFormat="1" applyFont="1" applyFill="1" applyBorder="1" applyAlignment="1" applyProtection="1"/>
    <xf numFmtId="165" fontId="17" fillId="0" borderId="1" xfId="2" applyNumberFormat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  <protection locked="0"/>
    </xf>
    <xf numFmtId="0" fontId="15" fillId="0" borderId="0" xfId="5" applyFont="1" applyFill="1" applyBorder="1" applyAlignment="1" applyProtection="1">
      <alignment horizontal="left" vertical="center"/>
    </xf>
    <xf numFmtId="0" fontId="21" fillId="0" borderId="0" xfId="1" applyFont="1" applyFill="1" applyBorder="1"/>
    <xf numFmtId="0" fontId="25" fillId="0" borderId="0" xfId="1" applyFont="1"/>
    <xf numFmtId="0" fontId="4" fillId="0" borderId="0" xfId="1" applyFont="1" applyBorder="1" applyAlignment="1">
      <alignment horizontal="center"/>
    </xf>
    <xf numFmtId="165" fontId="22" fillId="0" borderId="1" xfId="2" applyNumberFormat="1" applyFont="1" applyFill="1" applyBorder="1" applyAlignment="1" applyProtection="1"/>
    <xf numFmtId="0" fontId="23" fillId="0" borderId="0" xfId="6" applyFont="1" applyFill="1" applyBorder="1" applyAlignment="1" applyProtection="1">
      <alignment horizontal="left" vertical="center" indent="1"/>
      <protection locked="0"/>
    </xf>
    <xf numFmtId="166" fontId="22" fillId="0" borderId="1" xfId="2" applyNumberFormat="1" applyFont="1" applyFill="1" applyBorder="1" applyAlignment="1" applyProtection="1"/>
    <xf numFmtId="0" fontId="15" fillId="0" borderId="6" xfId="5" applyFont="1" applyFill="1" applyBorder="1" applyAlignment="1" applyProtection="1">
      <alignment horizontal="left" vertical="top" wrapText="1"/>
    </xf>
    <xf numFmtId="0" fontId="4" fillId="0" borderId="7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center" vertical="top" wrapText="1"/>
    </xf>
    <xf numFmtId="0" fontId="15" fillId="0" borderId="6" xfId="5" applyFont="1" applyFill="1" applyBorder="1" applyAlignment="1" applyProtection="1">
      <alignment horizontal="left" vertical="center"/>
    </xf>
    <xf numFmtId="0" fontId="4" fillId="0" borderId="9" xfId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7" fontId="4" fillId="0" borderId="0" xfId="1" applyNumberFormat="1" applyFont="1"/>
    <xf numFmtId="168" fontId="4" fillId="0" borderId="0" xfId="1" applyNumberFormat="1" applyFont="1"/>
    <xf numFmtId="44" fontId="22" fillId="0" borderId="0" xfId="2" applyNumberFormat="1" applyFont="1" applyFill="1" applyBorder="1" applyAlignment="1" applyProtection="1">
      <alignment horizontal="right"/>
    </xf>
    <xf numFmtId="14" fontId="4" fillId="0" borderId="0" xfId="1" applyNumberFormat="1" applyFont="1" applyAlignment="1">
      <alignment horizontal="center"/>
    </xf>
    <xf numFmtId="0" fontId="26" fillId="2" borderId="1" xfId="0" applyFont="1" applyFill="1" applyBorder="1" applyAlignment="1" applyProtection="1">
      <alignment horizontal="center" vertical="top" wrapText="1"/>
    </xf>
    <xf numFmtId="0" fontId="27" fillId="2" borderId="1" xfId="0" applyFont="1" applyFill="1" applyBorder="1" applyAlignment="1" applyProtection="1">
      <alignment horizontal="center" vertical="top" wrapText="1"/>
    </xf>
    <xf numFmtId="2" fontId="25" fillId="2" borderId="1" xfId="0" applyNumberFormat="1" applyFont="1" applyFill="1" applyBorder="1" applyAlignment="1">
      <alignment horizontal="center" vertical="top" wrapText="1"/>
    </xf>
    <xf numFmtId="1" fontId="27" fillId="2" borderId="1" xfId="0" applyNumberFormat="1" applyFont="1" applyFill="1" applyBorder="1" applyAlignment="1">
      <alignment horizontal="center" vertical="top" wrapText="1"/>
    </xf>
    <xf numFmtId="2" fontId="27" fillId="2" borderId="1" xfId="0" applyNumberFormat="1" applyFont="1" applyFill="1" applyBorder="1" applyAlignment="1" applyProtection="1">
      <alignment horizontal="center" vertical="top" wrapText="1"/>
      <protection locked="0"/>
    </xf>
    <xf numFmtId="2" fontId="27" fillId="2" borderId="2" xfId="0" applyNumberFormat="1" applyFont="1" applyFill="1" applyBorder="1" applyAlignment="1" applyProtection="1">
      <alignment horizontal="center" vertical="top" wrapText="1"/>
      <protection locked="0"/>
    </xf>
    <xf numFmtId="14" fontId="4" fillId="0" borderId="0" xfId="1" applyNumberFormat="1" applyFont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left" vertical="center" indent="2"/>
    </xf>
    <xf numFmtId="0" fontId="27" fillId="2" borderId="10" xfId="0" applyFont="1" applyFill="1" applyBorder="1" applyAlignment="1" applyProtection="1">
      <alignment horizontal="center" vertical="center" wrapText="1"/>
    </xf>
    <xf numFmtId="2" fontId="25" fillId="2" borderId="10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2" fontId="2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1" fontId="27" fillId="0" borderId="1" xfId="7" applyNumberFormat="1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5" fillId="2" borderId="10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Fill="1" applyBorder="1"/>
    <xf numFmtId="0" fontId="0" fillId="0" borderId="17" xfId="0" applyBorder="1"/>
    <xf numFmtId="0" fontId="31" fillId="0" borderId="16" xfId="0" applyFont="1" applyFill="1" applyBorder="1"/>
    <xf numFmtId="0" fontId="31" fillId="0" borderId="0" xfId="0" applyFont="1" applyFill="1" applyBorder="1"/>
    <xf numFmtId="0" fontId="32" fillId="0" borderId="0" xfId="0" applyFont="1" applyBorder="1"/>
    <xf numFmtId="0" fontId="32" fillId="0" borderId="17" xfId="0" applyFont="1" applyBorder="1"/>
    <xf numFmtId="0" fontId="33" fillId="0" borderId="0" xfId="0" applyFont="1" applyBorder="1"/>
    <xf numFmtId="0" fontId="33" fillId="0" borderId="17" xfId="0" applyFont="1" applyBorder="1"/>
    <xf numFmtId="0" fontId="34" fillId="0" borderId="16" xfId="0" applyFont="1" applyFill="1" applyBorder="1"/>
    <xf numFmtId="0" fontId="35" fillId="3" borderId="16" xfId="0" applyFont="1" applyFill="1" applyBorder="1" applyAlignment="1">
      <alignment horizontal="right"/>
    </xf>
    <xf numFmtId="0" fontId="35" fillId="0" borderId="0" xfId="0" applyFont="1" applyBorder="1"/>
    <xf numFmtId="0" fontId="36" fillId="0" borderId="0" xfId="0" applyFont="1" applyBorder="1"/>
    <xf numFmtId="0" fontId="36" fillId="0" borderId="17" xfId="0" applyFont="1" applyBorder="1"/>
    <xf numFmtId="0" fontId="37" fillId="3" borderId="16" xfId="0" applyFont="1" applyFill="1" applyBorder="1" applyAlignment="1">
      <alignment horizontal="left"/>
    </xf>
    <xf numFmtId="0" fontId="39" fillId="0" borderId="0" xfId="0" applyFont="1" applyBorder="1"/>
    <xf numFmtId="0" fontId="40" fillId="0" borderId="0" xfId="0" applyFont="1" applyBorder="1"/>
    <xf numFmtId="0" fontId="37" fillId="0" borderId="0" xfId="0" applyFont="1" applyBorder="1" applyAlignment="1">
      <alignment horizontal="left"/>
    </xf>
    <xf numFmtId="0" fontId="41" fillId="0" borderId="0" xfId="0" applyFont="1" applyBorder="1"/>
    <xf numFmtId="0" fontId="41" fillId="0" borderId="17" xfId="0" applyFont="1" applyBorder="1"/>
    <xf numFmtId="0" fontId="40" fillId="3" borderId="16" xfId="0" applyFont="1" applyFill="1" applyBorder="1" applyAlignment="1"/>
    <xf numFmtId="0" fontId="42" fillId="0" borderId="0" xfId="0" applyFont="1" applyBorder="1" applyAlignment="1">
      <alignment horizontal="left" indent="2"/>
    </xf>
    <xf numFmtId="0" fontId="40" fillId="0" borderId="0" xfId="0" applyFont="1" applyBorder="1" applyAlignment="1"/>
    <xf numFmtId="0" fontId="43" fillId="0" borderId="0" xfId="0" applyFont="1" applyBorder="1" applyAlignment="1">
      <alignment horizontal="right"/>
    </xf>
    <xf numFmtId="0" fontId="42" fillId="0" borderId="0" xfId="0" applyFont="1" applyBorder="1" applyAlignment="1">
      <alignment horizontal="left"/>
    </xf>
    <xf numFmtId="0" fontId="41" fillId="0" borderId="0" xfId="0" applyFont="1" applyBorder="1" applyAlignment="1"/>
    <xf numFmtId="0" fontId="41" fillId="0" borderId="17" xfId="0" applyFont="1" applyBorder="1" applyAlignment="1"/>
    <xf numFmtId="0" fontId="44" fillId="0" borderId="0" xfId="0" applyFont="1" applyBorder="1" applyAlignment="1">
      <alignment vertical="center"/>
    </xf>
    <xf numFmtId="0" fontId="45" fillId="3" borderId="16" xfId="0" applyFont="1" applyFill="1" applyBorder="1"/>
    <xf numFmtId="0" fontId="45" fillId="0" borderId="0" xfId="0" applyFont="1" applyBorder="1"/>
    <xf numFmtId="0" fontId="0" fillId="0" borderId="0" xfId="0" applyFont="1" applyBorder="1"/>
    <xf numFmtId="0" fontId="0" fillId="0" borderId="17" xfId="0" applyFont="1" applyBorder="1"/>
    <xf numFmtId="0" fontId="0" fillId="0" borderId="0" xfId="0" applyBorder="1" applyAlignment="1"/>
    <xf numFmtId="0" fontId="0" fillId="3" borderId="16" xfId="0" applyFill="1" applyBorder="1"/>
    <xf numFmtId="0" fontId="36" fillId="3" borderId="16" xfId="0" applyFont="1" applyFill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7" xfId="0" applyFont="1" applyBorder="1"/>
    <xf numFmtId="0" fontId="36" fillId="3" borderId="16" xfId="0" applyFont="1" applyFill="1" applyBorder="1" applyAlignment="1">
      <alignment horizontal="right" vertical="top"/>
    </xf>
    <xf numFmtId="0" fontId="2" fillId="0" borderId="17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2" fillId="0" borderId="0" xfId="0" applyFont="1" applyBorder="1" applyAlignment="1">
      <alignment horizontal="left" vertical="top" wrapText="1" indent="2"/>
    </xf>
    <xf numFmtId="0" fontId="48" fillId="0" borderId="0" xfId="9" applyFont="1" applyBorder="1" applyAlignment="1">
      <alignment horizontal="left" vertical="top" wrapText="1"/>
    </xf>
    <xf numFmtId="0" fontId="0" fillId="0" borderId="18" xfId="0" applyFill="1" applyBorder="1"/>
    <xf numFmtId="0" fontId="0" fillId="0" borderId="19" xfId="0" applyBorder="1"/>
    <xf numFmtId="0" fontId="0" fillId="0" borderId="20" xfId="0" applyBorder="1"/>
    <xf numFmtId="0" fontId="0" fillId="0" borderId="0" xfId="0" applyFill="1"/>
    <xf numFmtId="170" fontId="27" fillId="0" borderId="2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left"/>
    </xf>
    <xf numFmtId="0" fontId="7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49" fillId="0" borderId="0" xfId="0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4" fillId="0" borderId="0" xfId="1" applyFont="1" applyFill="1" applyAlignment="1">
      <alignment vertical="top"/>
    </xf>
    <xf numFmtId="0" fontId="50" fillId="0" borderId="1" xfId="0" applyFont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2" fontId="52" fillId="0" borderId="1" xfId="0" applyNumberFormat="1" applyFont="1" applyFill="1" applyBorder="1" applyAlignment="1">
      <alignment horizontal="center" vertical="center"/>
    </xf>
    <xf numFmtId="1" fontId="51" fillId="0" borderId="1" xfId="7" applyNumberFormat="1" applyFont="1" applyFill="1" applyBorder="1" applyAlignment="1">
      <alignment horizontal="center" vertical="center"/>
    </xf>
    <xf numFmtId="1" fontId="5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1" fillId="0" borderId="2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2" fontId="53" fillId="0" borderId="1" xfId="0" applyNumberFormat="1" applyFont="1" applyFill="1" applyBorder="1" applyAlignment="1">
      <alignment horizontal="center" vertical="center"/>
    </xf>
    <xf numFmtId="1" fontId="50" fillId="0" borderId="1" xfId="7" applyNumberFormat="1" applyFont="1" applyFill="1" applyBorder="1" applyAlignment="1">
      <alignment horizontal="center" vertical="center"/>
    </xf>
    <xf numFmtId="1" fontId="5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7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2" xfId="0" applyNumberFormat="1" applyFont="1" applyFill="1" applyBorder="1" applyAlignment="1">
      <alignment horizontal="center" vertical="center"/>
    </xf>
    <xf numFmtId="166" fontId="22" fillId="0" borderId="0" xfId="2" applyNumberFormat="1" applyFont="1" applyFill="1" applyBorder="1" applyAlignment="1" applyProtection="1"/>
    <xf numFmtId="0" fontId="23" fillId="0" borderId="0" xfId="6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 inden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2" fontId="27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2" fontId="27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indent="1"/>
    </xf>
    <xf numFmtId="0" fontId="25" fillId="0" borderId="12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0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left" vertical="center" indent="1"/>
    </xf>
    <xf numFmtId="0" fontId="50" fillId="0" borderId="2" xfId="0" applyFont="1" applyFill="1" applyBorder="1" applyAlignment="1">
      <alignment horizontal="left" vertical="center" wrapText="1" indent="1"/>
    </xf>
    <xf numFmtId="0" fontId="50" fillId="0" borderId="10" xfId="0" applyFont="1" applyFill="1" applyBorder="1" applyAlignment="1">
      <alignment horizontal="left" vertical="center" wrapText="1" indent="1"/>
    </xf>
    <xf numFmtId="0" fontId="50" fillId="0" borderId="3" xfId="0" applyFont="1" applyFill="1" applyBorder="1" applyAlignment="1">
      <alignment horizontal="left" vertical="center" wrapText="1" indent="1"/>
    </xf>
    <xf numFmtId="0" fontId="23" fillId="0" borderId="4" xfId="6" applyFont="1" applyFill="1" applyBorder="1" applyAlignment="1" applyProtection="1">
      <alignment horizontal="center" vertical="center"/>
      <protection locked="0"/>
    </xf>
    <xf numFmtId="0" fontId="23" fillId="0" borderId="5" xfId="6" applyFont="1" applyFill="1" applyBorder="1" applyAlignment="1" applyProtection="1">
      <alignment horizontal="center" vertical="center"/>
      <protection locked="0"/>
    </xf>
    <xf numFmtId="44" fontId="22" fillId="0" borderId="0" xfId="2" applyNumberFormat="1" applyFont="1" applyFill="1" applyBorder="1" applyAlignment="1" applyProtection="1">
      <alignment horizontal="right"/>
    </xf>
    <xf numFmtId="2" fontId="27" fillId="2" borderId="2" xfId="0" applyNumberFormat="1" applyFont="1" applyFill="1" applyBorder="1" applyAlignment="1" applyProtection="1">
      <alignment horizontal="center" vertical="top" wrapText="1"/>
      <protection locked="0"/>
    </xf>
    <xf numFmtId="2" fontId="2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27" fillId="2" borderId="3" xfId="0" applyNumberFormat="1" applyFont="1" applyFill="1" applyBorder="1" applyAlignment="1" applyProtection="1">
      <alignment horizontal="center" vertical="top" wrapText="1"/>
      <protection locked="0"/>
    </xf>
    <xf numFmtId="2" fontId="27" fillId="2" borderId="10" xfId="0" applyNumberFormat="1" applyFont="1" applyFill="1" applyBorder="1" applyAlignment="1" applyProtection="1">
      <alignment horizontal="left" vertical="center" wrapText="1"/>
      <protection locked="0"/>
    </xf>
    <xf numFmtId="2" fontId="27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center"/>
    </xf>
    <xf numFmtId="164" fontId="17" fillId="2" borderId="2" xfId="2" applyNumberFormat="1" applyFont="1" applyFill="1" applyBorder="1" applyAlignment="1" applyProtection="1">
      <alignment horizontal="right"/>
      <protection locked="0"/>
    </xf>
    <xf numFmtId="164" fontId="17" fillId="2" borderId="3" xfId="2" applyNumberFormat="1" applyFont="1" applyFill="1" applyBorder="1" applyAlignment="1" applyProtection="1">
      <alignment horizontal="right"/>
      <protection locked="0"/>
    </xf>
    <xf numFmtId="0" fontId="22" fillId="2" borderId="2" xfId="1" applyFont="1" applyFill="1" applyBorder="1" applyAlignment="1">
      <alignment horizontal="right" vertical="center"/>
    </xf>
    <xf numFmtId="0" fontId="22" fillId="2" borderId="3" xfId="1" applyFont="1" applyFill="1" applyBorder="1" applyAlignment="1">
      <alignment horizontal="right" vertical="center"/>
    </xf>
    <xf numFmtId="9" fontId="17" fillId="0" borderId="2" xfId="2" applyNumberFormat="1" applyFont="1" applyFill="1" applyBorder="1" applyAlignment="1" applyProtection="1">
      <alignment horizontal="right"/>
    </xf>
    <xf numFmtId="9" fontId="17" fillId="0" borderId="3" xfId="2" applyNumberFormat="1" applyFont="1" applyFill="1" applyBorder="1" applyAlignment="1" applyProtection="1">
      <alignment horizontal="right"/>
    </xf>
    <xf numFmtId="0" fontId="19" fillId="0" borderId="4" xfId="6" applyFont="1" applyFill="1" applyBorder="1" applyAlignment="1" applyProtection="1">
      <alignment horizontal="center" vertical="center"/>
      <protection locked="0"/>
    </xf>
    <xf numFmtId="0" fontId="19" fillId="0" borderId="5" xfId="6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 applyProtection="1">
      <alignment horizontal="center" vertical="center"/>
      <protection locked="0"/>
    </xf>
    <xf numFmtId="0" fontId="46" fillId="0" borderId="0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 wrapText="1" indent="2"/>
    </xf>
    <xf numFmtId="0" fontId="48" fillId="0" borderId="0" xfId="9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 wrapText="1" indent="3"/>
    </xf>
    <xf numFmtId="0" fontId="42" fillId="0" borderId="0" xfId="0" quotePrefix="1" applyFont="1" applyBorder="1" applyAlignment="1">
      <alignment horizontal="left" vertical="top" wrapText="1" indent="4"/>
    </xf>
    <xf numFmtId="0" fontId="42" fillId="0" borderId="0" xfId="0" applyFont="1" applyBorder="1" applyAlignment="1">
      <alignment horizontal="left" vertical="top" wrapText="1" indent="4"/>
    </xf>
    <xf numFmtId="0" fontId="46" fillId="0" borderId="0" xfId="8" applyFont="1" applyBorder="1" applyAlignment="1">
      <alignment horizontal="left" vertical="top" wrapText="1"/>
    </xf>
  </cellXfs>
  <cellStyles count="10">
    <cellStyle name="Гиперссылка" xfId="4" builtinId="8"/>
    <cellStyle name="Денежный 2" xfId="7"/>
    <cellStyle name="Обычный" xfId="0" builtinId="0"/>
    <cellStyle name="Обычный 2" xfId="2"/>
    <cellStyle name="Обычный 2 2" xfId="1"/>
    <cellStyle name="Обычный 2 2 2" xfId="5"/>
    <cellStyle name="Обычный 2 3" xfId="3"/>
    <cellStyle name="Обычный 3 2" xfId="9"/>
    <cellStyle name="Обычный 3 3" xfId="8"/>
    <cellStyle name="Обычный_Лист1 2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0</xdr:row>
      <xdr:rowOff>136525</xdr:rowOff>
    </xdr:from>
    <xdr:to>
      <xdr:col>13</xdr:col>
      <xdr:colOff>342900</xdr:colOff>
      <xdr:row>3</xdr:row>
      <xdr:rowOff>29098</xdr:rowOff>
    </xdr:to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36525"/>
          <a:ext cx="819150" cy="77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180975</xdr:rowOff>
    </xdr:from>
    <xdr:to>
      <xdr:col>3</xdr:col>
      <xdr:colOff>551232</xdr:colOff>
      <xdr:row>2</xdr:row>
      <xdr:rowOff>247650</xdr:rowOff>
    </xdr:to>
    <xdr:pic>
      <xdr:nvPicPr>
        <xdr:cNvPr id="3" name="Рисунок 2" descr="https://www.firmahenselmans.nl/content/items/377/link_image_e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80975"/>
          <a:ext cx="1170357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497300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9221450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926925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04135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630400"/>
          <a:ext cx="5268060" cy="48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24"/>
  <sheetViews>
    <sheetView showGridLines="0" tabSelected="1" zoomScaleNormal="100" workbookViewId="0">
      <selection activeCell="J33" sqref="J33"/>
    </sheetView>
  </sheetViews>
  <sheetFormatPr defaultColWidth="9.109375" defaultRowHeight="13.8" x14ac:dyDescent="0.25"/>
  <cols>
    <col min="1" max="1" width="6.44140625" style="1" customWidth="1"/>
    <col min="2" max="2" width="11.88671875" style="1" hidden="1" customWidth="1"/>
    <col min="3" max="3" width="8.88671875" style="1" customWidth="1"/>
    <col min="4" max="4" width="17.5546875" style="1" customWidth="1"/>
    <col min="5" max="5" width="18" style="1" customWidth="1"/>
    <col min="6" max="6" width="18.44140625" style="2" customWidth="1"/>
    <col min="7" max="7" width="15.44140625" style="2" customWidth="1"/>
    <col min="8" max="8" width="13.44140625" style="1" customWidth="1"/>
    <col min="9" max="9" width="13.109375" style="30" customWidth="1"/>
    <col min="10" max="10" width="16.33203125" style="3" customWidth="1"/>
    <col min="11" max="11" width="12.33203125" style="1" customWidth="1"/>
    <col min="12" max="12" width="16" style="5" customWidth="1"/>
    <col min="13" max="13" width="14.6640625" style="5" customWidth="1"/>
    <col min="14" max="14" width="9.109375" style="1"/>
    <col min="15" max="15" width="11.6640625" style="1" customWidth="1"/>
    <col min="16" max="16" width="14.88671875" style="1" customWidth="1"/>
    <col min="17" max="17" width="17.88671875" style="1" customWidth="1"/>
    <col min="18" max="18" width="12" style="1" customWidth="1"/>
    <col min="19" max="19" width="15.109375" style="1" customWidth="1"/>
    <col min="20" max="20" width="12.33203125" style="1" customWidth="1"/>
    <col min="21" max="21" width="14.5546875" style="1" customWidth="1"/>
    <col min="22" max="22" width="10" style="1" customWidth="1"/>
    <col min="23" max="16384" width="9.109375" style="1"/>
  </cols>
  <sheetData>
    <row r="1" spans="2:21" x14ac:dyDescent="0.25">
      <c r="E1" s="2"/>
      <c r="G1" s="1"/>
      <c r="H1" s="3"/>
      <c r="I1" s="4"/>
      <c r="J1" s="1"/>
    </row>
    <row r="2" spans="2:21" ht="33" customHeight="1" x14ac:dyDescent="0.45">
      <c r="B2"/>
      <c r="C2"/>
      <c r="D2" s="192" t="s">
        <v>346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2:21" ht="21.75" customHeight="1" x14ac:dyDescent="0.45">
      <c r="E3" s="6"/>
      <c r="F3" s="6"/>
      <c r="G3" s="131" t="s">
        <v>0</v>
      </c>
      <c r="K3" s="6"/>
      <c r="L3" s="6"/>
      <c r="M3" s="7"/>
    </row>
    <row r="4" spans="2:21" s="8" customFormat="1" ht="21" customHeight="1" x14ac:dyDescent="0.45">
      <c r="G4" s="2"/>
      <c r="H4" s="9" t="s">
        <v>1</v>
      </c>
      <c r="J4" s="10"/>
      <c r="M4" s="11"/>
      <c r="N4" s="12"/>
    </row>
    <row r="5" spans="2:21" s="13" customFormat="1" ht="15.75" customHeight="1" x14ac:dyDescent="0.3">
      <c r="G5" s="201" t="s">
        <v>2</v>
      </c>
      <c r="H5" s="201"/>
      <c r="I5" s="201"/>
      <c r="L5" s="14"/>
      <c r="M5" s="15"/>
    </row>
    <row r="6" spans="2:21" s="8" customFormat="1" ht="15.75" customHeight="1" x14ac:dyDescent="0.3">
      <c r="G6" s="2"/>
      <c r="H6" s="16" t="s">
        <v>3</v>
      </c>
      <c r="I6" s="17" t="s">
        <v>4</v>
      </c>
      <c r="M6" s="11"/>
      <c r="N6" s="12"/>
    </row>
    <row r="7" spans="2:21" s="8" customFormat="1" ht="15" customHeight="1" x14ac:dyDescent="0.3">
      <c r="E7" s="2"/>
      <c r="G7" s="18"/>
      <c r="K7" s="11"/>
      <c r="L7" s="12"/>
      <c r="M7" s="12"/>
    </row>
    <row r="8" spans="2:21" ht="17.25" customHeight="1" x14ac:dyDescent="0.25">
      <c r="D8" s="19" t="s">
        <v>5</v>
      </c>
      <c r="F8" s="19"/>
      <c r="G8" s="19"/>
      <c r="H8" s="2"/>
      <c r="I8" s="2"/>
      <c r="J8" s="193">
        <v>90</v>
      </c>
      <c r="K8" s="194"/>
      <c r="L8" s="20" t="s">
        <v>6</v>
      </c>
      <c r="M8" s="1"/>
      <c r="N8" s="5"/>
      <c r="Q8" s="21"/>
      <c r="R8" s="21" t="s">
        <v>7</v>
      </c>
      <c r="S8" s="21" t="s">
        <v>8</v>
      </c>
      <c r="T8" s="21" t="s">
        <v>9</v>
      </c>
      <c r="U8" s="21" t="s">
        <v>10</v>
      </c>
    </row>
    <row r="9" spans="2:21" ht="18" customHeight="1" x14ac:dyDescent="0.25">
      <c r="D9" s="32" t="s">
        <v>364</v>
      </c>
      <c r="F9" s="22"/>
      <c r="G9" s="22"/>
      <c r="H9" s="2"/>
      <c r="I9" s="2"/>
      <c r="J9" s="195" t="s">
        <v>345</v>
      </c>
      <c r="K9" s="196"/>
      <c r="L9" s="23" t="s">
        <v>11</v>
      </c>
      <c r="M9" s="24"/>
      <c r="N9" s="24"/>
      <c r="Q9" s="25" t="s">
        <v>12</v>
      </c>
      <c r="R9" s="26" t="s">
        <v>13</v>
      </c>
      <c r="S9" s="27">
        <v>150</v>
      </c>
      <c r="T9" s="27">
        <v>72</v>
      </c>
      <c r="U9" s="27">
        <f>S9*T9</f>
        <v>10800</v>
      </c>
    </row>
    <row r="10" spans="2:21" x14ac:dyDescent="0.25">
      <c r="D10" s="1" t="s">
        <v>365</v>
      </c>
      <c r="J10" s="197" t="str">
        <f>IF(J9="оплата в кассу","5%",IF(J9="оплата на р/счет","14,5%","-      %"))</f>
        <v>5%</v>
      </c>
      <c r="K10" s="198"/>
      <c r="L10" s="20" t="s">
        <v>14</v>
      </c>
      <c r="M10" s="31"/>
      <c r="N10" s="31"/>
      <c r="Q10" s="25" t="s">
        <v>15</v>
      </c>
      <c r="R10" s="26" t="s">
        <v>16</v>
      </c>
      <c r="S10" s="27">
        <v>250</v>
      </c>
      <c r="T10" s="27">
        <v>72</v>
      </c>
      <c r="U10" s="27">
        <f t="shared" ref="U10:U14" si="0">S10*T10</f>
        <v>18000</v>
      </c>
    </row>
    <row r="11" spans="2:21" x14ac:dyDescent="0.25">
      <c r="D11" s="1" t="s">
        <v>366</v>
      </c>
      <c r="Q11" s="25" t="s">
        <v>17</v>
      </c>
      <c r="R11" s="26" t="s">
        <v>18</v>
      </c>
      <c r="S11" s="27">
        <v>500</v>
      </c>
      <c r="T11" s="27">
        <v>72</v>
      </c>
      <c r="U11" s="27">
        <f t="shared" si="0"/>
        <v>36000</v>
      </c>
    </row>
    <row r="12" spans="2:21" ht="32.25" customHeight="1" x14ac:dyDescent="0.25">
      <c r="D12" s="28" t="s">
        <v>351</v>
      </c>
      <c r="F12" s="29"/>
      <c r="G12" s="29"/>
      <c r="H12" s="2"/>
      <c r="J12" s="33" t="s">
        <v>19</v>
      </c>
      <c r="K12" s="5"/>
      <c r="M12" s="33" t="s">
        <v>20</v>
      </c>
      <c r="Q12" s="25" t="s">
        <v>21</v>
      </c>
      <c r="R12" s="26" t="s">
        <v>22</v>
      </c>
      <c r="S12" s="27">
        <v>800</v>
      </c>
      <c r="T12" s="27">
        <v>72</v>
      </c>
      <c r="U12" s="27">
        <f t="shared" si="0"/>
        <v>57600</v>
      </c>
    </row>
    <row r="13" spans="2:21" x14ac:dyDescent="0.25">
      <c r="D13" s="29" t="s">
        <v>347</v>
      </c>
      <c r="F13" s="29"/>
      <c r="G13" s="29"/>
      <c r="H13" s="2"/>
      <c r="J13" s="34">
        <f>SUM(K33:K106)</f>
        <v>0</v>
      </c>
      <c r="K13" s="199" t="s">
        <v>23</v>
      </c>
      <c r="L13" s="200"/>
      <c r="M13" s="34">
        <f>SUM(K108:K121)</f>
        <v>0</v>
      </c>
      <c r="N13" s="20"/>
      <c r="O13" s="24"/>
      <c r="Q13" s="25" t="s">
        <v>24</v>
      </c>
      <c r="R13" s="26"/>
      <c r="S13" s="27">
        <v>63</v>
      </c>
      <c r="T13" s="27">
        <v>72</v>
      </c>
      <c r="U13" s="27">
        <f t="shared" si="0"/>
        <v>4536</v>
      </c>
    </row>
    <row r="14" spans="2:21" x14ac:dyDescent="0.25">
      <c r="D14" s="32" t="s">
        <v>354</v>
      </c>
      <c r="F14" s="1"/>
      <c r="G14" s="1"/>
      <c r="H14" s="2"/>
      <c r="J14" s="35">
        <f>SUM(J33:J106)</f>
        <v>0</v>
      </c>
      <c r="K14" s="199" t="s">
        <v>25</v>
      </c>
      <c r="L14" s="200"/>
      <c r="M14" s="34">
        <f>SUM(J108:J121)</f>
        <v>0</v>
      </c>
      <c r="N14" s="20"/>
      <c r="O14" s="24"/>
      <c r="Q14" s="25" t="s">
        <v>26</v>
      </c>
      <c r="R14" s="26"/>
      <c r="S14" s="27">
        <v>108</v>
      </c>
      <c r="T14" s="27">
        <v>72</v>
      </c>
      <c r="U14" s="27">
        <f t="shared" si="0"/>
        <v>7776</v>
      </c>
    </row>
    <row r="15" spans="2:21" x14ac:dyDescent="0.25">
      <c r="D15" s="32" t="s">
        <v>352</v>
      </c>
      <c r="I15" s="1"/>
      <c r="J15" s="37">
        <f>J14/72</f>
        <v>0</v>
      </c>
      <c r="K15" s="199" t="s">
        <v>28</v>
      </c>
      <c r="L15" s="200"/>
      <c r="M15" s="37">
        <f>M14/72</f>
        <v>0</v>
      </c>
      <c r="N15" s="20"/>
      <c r="O15" s="24"/>
    </row>
    <row r="16" spans="2:21" x14ac:dyDescent="0.25">
      <c r="D16" s="42" t="s">
        <v>27</v>
      </c>
      <c r="I16" s="1"/>
      <c r="J16" s="38">
        <f>SUM(L33:L106)</f>
        <v>0</v>
      </c>
      <c r="K16" s="199" t="s">
        <v>30</v>
      </c>
      <c r="L16" s="200"/>
      <c r="M16" s="38">
        <f>SUM(L108:L121)</f>
        <v>0</v>
      </c>
      <c r="N16" s="20"/>
      <c r="O16" s="39"/>
    </row>
    <row r="17" spans="1:15" ht="16.5" customHeight="1" x14ac:dyDescent="0.25">
      <c r="D17" s="1" t="s">
        <v>353</v>
      </c>
      <c r="F17" s="36"/>
      <c r="G17" s="36"/>
      <c r="H17" s="2"/>
      <c r="I17" s="2"/>
      <c r="J17" s="38">
        <f>INT(J14/72)*750+IF(MOD(J14,72)&gt;36,750,IF(MOD(J14,72)&gt;0,600,0))</f>
        <v>0</v>
      </c>
      <c r="K17" s="199" t="s">
        <v>32</v>
      </c>
      <c r="L17" s="200"/>
      <c r="M17" s="38">
        <f>INT(M14/72)*750+IF(MOD(M14,72)&gt;36,750,IF(MOD(M14,72)&gt;0,600,0))</f>
        <v>0</v>
      </c>
      <c r="N17" s="20"/>
      <c r="O17" s="41"/>
    </row>
    <row r="18" spans="1:15" x14ac:dyDescent="0.25">
      <c r="D18" s="36" t="s">
        <v>29</v>
      </c>
      <c r="J18" s="38">
        <f>J17+J16</f>
        <v>0</v>
      </c>
      <c r="K18" s="199" t="s">
        <v>33</v>
      </c>
      <c r="L18" s="200"/>
      <c r="M18" s="38">
        <f>M17+M16</f>
        <v>0</v>
      </c>
      <c r="N18" s="20"/>
      <c r="O18" s="41"/>
    </row>
    <row r="19" spans="1:15" ht="15.75" customHeight="1" x14ac:dyDescent="0.25">
      <c r="D19" s="40" t="s">
        <v>31</v>
      </c>
      <c r="F19" s="40"/>
      <c r="G19" s="40"/>
      <c r="H19" s="2"/>
      <c r="I19" s="2"/>
      <c r="J19" s="44">
        <f>IF(J10="-","-  €",J18+J18*J10)</f>
        <v>0</v>
      </c>
      <c r="K19" s="184" t="s">
        <v>34</v>
      </c>
      <c r="L19" s="185"/>
      <c r="M19" s="44">
        <f>IF(J10="-","-  €",M18+M18*J10)</f>
        <v>0</v>
      </c>
      <c r="N19" s="20"/>
    </row>
    <row r="20" spans="1:15" x14ac:dyDescent="0.25">
      <c r="D20" s="1" t="s">
        <v>350</v>
      </c>
      <c r="F20" s="32"/>
      <c r="G20" s="32"/>
      <c r="H20" s="43"/>
      <c r="J20" s="46">
        <f>IF(J10="-","-  ₽",J19*J8)</f>
        <v>0</v>
      </c>
      <c r="K20" s="184" t="s">
        <v>34</v>
      </c>
      <c r="L20" s="185"/>
      <c r="M20" s="46">
        <f>IF(J10="-","-  ₽",M19*J8)</f>
        <v>0</v>
      </c>
      <c r="N20" s="45"/>
    </row>
    <row r="21" spans="1:15" x14ac:dyDescent="0.25">
      <c r="D21" s="32"/>
      <c r="H21" s="12"/>
      <c r="I21" s="12"/>
      <c r="J21" s="156"/>
      <c r="K21" s="157"/>
      <c r="L21" s="157"/>
      <c r="M21" s="156"/>
      <c r="N21" s="45"/>
    </row>
    <row r="22" spans="1:15" x14ac:dyDescent="0.25">
      <c r="D22" s="32"/>
      <c r="H22" s="12"/>
      <c r="I22" s="12"/>
      <c r="J22" s="156"/>
      <c r="K22" s="157"/>
      <c r="L22" s="157"/>
      <c r="M22" s="156"/>
      <c r="N22" s="45"/>
    </row>
    <row r="23" spans="1:15" x14ac:dyDescent="0.25">
      <c r="D23" s="32"/>
      <c r="H23" s="12"/>
      <c r="I23" s="12"/>
      <c r="J23" s="156"/>
      <c r="K23" s="157"/>
      <c r="L23" s="157"/>
      <c r="M23" s="156"/>
      <c r="N23" s="45"/>
    </row>
    <row r="24" spans="1:15" x14ac:dyDescent="0.25">
      <c r="D24" s="32" t="s">
        <v>35</v>
      </c>
      <c r="H24" s="12"/>
      <c r="I24" s="12"/>
      <c r="J24" s="156"/>
      <c r="K24" s="157"/>
      <c r="L24" s="157"/>
      <c r="M24" s="156"/>
      <c r="N24" s="45"/>
    </row>
    <row r="25" spans="1:15" ht="30.75" customHeight="1" x14ac:dyDescent="0.25">
      <c r="D25" s="47" t="s">
        <v>36</v>
      </c>
      <c r="E25" s="48"/>
      <c r="F25" s="130"/>
      <c r="G25" s="49"/>
      <c r="H25" s="50" t="s">
        <v>37</v>
      </c>
      <c r="I25" s="12"/>
    </row>
    <row r="26" spans="1:15" x14ac:dyDescent="0.25">
      <c r="D26" s="51" t="s">
        <v>38</v>
      </c>
      <c r="E26" s="48"/>
      <c r="F26" s="130"/>
      <c r="G26" s="49"/>
      <c r="H26" s="52">
        <v>750</v>
      </c>
      <c r="I26" s="12"/>
      <c r="J26" s="53"/>
      <c r="K26" s="54"/>
    </row>
    <row r="27" spans="1:15" x14ac:dyDescent="0.25">
      <c r="D27" s="51" t="s">
        <v>356</v>
      </c>
      <c r="E27" s="48"/>
      <c r="F27" s="49"/>
      <c r="G27" s="49"/>
      <c r="H27" s="52">
        <v>600</v>
      </c>
      <c r="I27" s="4"/>
      <c r="J27" s="53"/>
      <c r="K27" s="55"/>
    </row>
    <row r="28" spans="1:15" s="132" customFormat="1" ht="23.25" customHeight="1" x14ac:dyDescent="0.3">
      <c r="D28" s="133" t="s">
        <v>39</v>
      </c>
      <c r="F28" s="134"/>
      <c r="G28" s="134"/>
      <c r="H28" s="135"/>
      <c r="I28" s="135"/>
      <c r="J28" s="136"/>
      <c r="L28" s="137"/>
      <c r="M28" s="137"/>
    </row>
    <row r="29" spans="1:15" ht="16.5" customHeight="1" x14ac:dyDescent="0.25">
      <c r="D29" s="42" t="s">
        <v>357</v>
      </c>
      <c r="G29" s="1"/>
      <c r="H29" s="3"/>
      <c r="I29" s="3"/>
      <c r="J29" s="4"/>
      <c r="K29" s="56"/>
      <c r="L29" s="56"/>
      <c r="M29" s="45"/>
    </row>
    <row r="30" spans="1:15" ht="13.5" customHeight="1" x14ac:dyDescent="0.25">
      <c r="G30" s="1"/>
      <c r="H30" s="3"/>
      <c r="I30" s="4"/>
      <c r="J30" s="186"/>
      <c r="K30" s="186"/>
      <c r="L30" s="45"/>
      <c r="M30" s="1"/>
    </row>
    <row r="31" spans="1:15" ht="47.25" customHeight="1" x14ac:dyDescent="0.25">
      <c r="A31" s="57"/>
      <c r="B31" s="58"/>
      <c r="C31" s="58" t="s">
        <v>40</v>
      </c>
      <c r="D31" s="59" t="s">
        <v>41</v>
      </c>
      <c r="E31" s="59" t="s">
        <v>42</v>
      </c>
      <c r="F31" s="59" t="s">
        <v>43</v>
      </c>
      <c r="G31" s="59" t="s">
        <v>44</v>
      </c>
      <c r="H31" s="60" t="s">
        <v>45</v>
      </c>
      <c r="I31" s="61" t="s">
        <v>46</v>
      </c>
      <c r="J31" s="62" t="s">
        <v>47</v>
      </c>
      <c r="K31" s="62" t="s">
        <v>48</v>
      </c>
      <c r="L31" s="63" t="s">
        <v>49</v>
      </c>
      <c r="M31" s="187" t="s">
        <v>50</v>
      </c>
      <c r="N31" s="188"/>
      <c r="O31" s="189"/>
    </row>
    <row r="32" spans="1:15" s="13" customFormat="1" ht="18.75" customHeight="1" x14ac:dyDescent="0.3">
      <c r="A32" s="64"/>
      <c r="B32" s="65"/>
      <c r="C32" s="65" t="s">
        <v>51</v>
      </c>
      <c r="D32" s="66" t="s">
        <v>52</v>
      </c>
      <c r="E32" s="67"/>
      <c r="F32" s="67"/>
      <c r="G32" s="67"/>
      <c r="H32" s="68"/>
      <c r="I32" s="69"/>
      <c r="J32" s="70" t="s">
        <v>355</v>
      </c>
      <c r="K32" s="70"/>
      <c r="L32" s="70"/>
      <c r="M32" s="190"/>
      <c r="N32" s="190"/>
      <c r="O32" s="191"/>
    </row>
    <row r="33" spans="2:15" ht="14.25" customHeight="1" x14ac:dyDescent="0.25">
      <c r="B33" s="71" t="s">
        <v>53</v>
      </c>
      <c r="C33" s="71" t="s">
        <v>54</v>
      </c>
      <c r="D33" s="167" t="s">
        <v>55</v>
      </c>
      <c r="E33" s="167" t="s">
        <v>56</v>
      </c>
      <c r="F33" s="168" t="s">
        <v>57</v>
      </c>
      <c r="G33" s="72" t="s">
        <v>58</v>
      </c>
      <c r="H33" s="129">
        <v>0.15000000000000002</v>
      </c>
      <c r="I33" s="73">
        <v>800</v>
      </c>
      <c r="J33" s="74"/>
      <c r="K33" s="75" t="str">
        <f>IF(J33="","-",I33*J33)</f>
        <v>-</v>
      </c>
      <c r="L33" s="128">
        <f>J33*I33*H33</f>
        <v>0</v>
      </c>
      <c r="M33" s="162" t="s">
        <v>59</v>
      </c>
      <c r="N33" s="163"/>
      <c r="O33" s="164"/>
    </row>
    <row r="34" spans="2:15" ht="14.25" customHeight="1" x14ac:dyDescent="0.25">
      <c r="B34" s="71" t="s">
        <v>60</v>
      </c>
      <c r="C34" s="71" t="s">
        <v>61</v>
      </c>
      <c r="D34" s="167"/>
      <c r="E34" s="167"/>
      <c r="F34" s="168"/>
      <c r="G34" s="72" t="s">
        <v>62</v>
      </c>
      <c r="H34" s="129">
        <v>0.18000000000000002</v>
      </c>
      <c r="I34" s="73">
        <v>500</v>
      </c>
      <c r="J34" s="74"/>
      <c r="K34" s="75" t="str">
        <f t="shared" ref="K34:K99" si="1">IF(J34="","-",I34*J34)</f>
        <v>-</v>
      </c>
      <c r="L34" s="128">
        <f t="shared" ref="L34:L99" si="2">J34*I34*H34</f>
        <v>0</v>
      </c>
      <c r="M34" s="162"/>
      <c r="N34" s="163"/>
      <c r="O34" s="164"/>
    </row>
    <row r="35" spans="2:15" ht="14.25" customHeight="1" x14ac:dyDescent="0.25">
      <c r="B35" s="71" t="s">
        <v>63</v>
      </c>
      <c r="C35" s="71" t="s">
        <v>64</v>
      </c>
      <c r="D35" s="167"/>
      <c r="E35" s="167"/>
      <c r="F35" s="168"/>
      <c r="G35" s="72" t="s">
        <v>65</v>
      </c>
      <c r="H35" s="129">
        <v>0.26</v>
      </c>
      <c r="I35" s="73">
        <v>250</v>
      </c>
      <c r="J35" s="74"/>
      <c r="K35" s="75" t="str">
        <f t="shared" si="1"/>
        <v>-</v>
      </c>
      <c r="L35" s="128">
        <f t="shared" si="2"/>
        <v>0</v>
      </c>
      <c r="M35" s="162"/>
      <c r="N35" s="163"/>
      <c r="O35" s="164"/>
    </row>
    <row r="36" spans="2:15" ht="14.25" hidden="1" customHeight="1" x14ac:dyDescent="0.25">
      <c r="B36" s="71" t="s">
        <v>66</v>
      </c>
      <c r="C36" s="71" t="s">
        <v>67</v>
      </c>
      <c r="D36" s="167"/>
      <c r="E36" s="167"/>
      <c r="F36" s="168"/>
      <c r="G36" s="139" t="s">
        <v>68</v>
      </c>
      <c r="H36" s="140">
        <v>0.31</v>
      </c>
      <c r="I36" s="141">
        <v>150</v>
      </c>
      <c r="J36" s="142"/>
      <c r="K36" s="143" t="str">
        <f t="shared" si="1"/>
        <v>-</v>
      </c>
      <c r="L36" s="144">
        <f t="shared" si="2"/>
        <v>0</v>
      </c>
      <c r="M36" s="162"/>
      <c r="N36" s="163"/>
      <c r="O36" s="164"/>
    </row>
    <row r="37" spans="2:15" ht="14.25" hidden="1" customHeight="1" x14ac:dyDescent="0.25">
      <c r="B37" s="71" t="s">
        <v>69</v>
      </c>
      <c r="C37" s="138" t="s">
        <v>70</v>
      </c>
      <c r="D37" s="179" t="s">
        <v>55</v>
      </c>
      <c r="E37" s="179" t="s">
        <v>71</v>
      </c>
      <c r="F37" s="180" t="s">
        <v>72</v>
      </c>
      <c r="G37" s="145" t="s">
        <v>58</v>
      </c>
      <c r="H37" s="146">
        <v>0.13</v>
      </c>
      <c r="I37" s="147">
        <v>800</v>
      </c>
      <c r="J37" s="148"/>
      <c r="K37" s="149" t="str">
        <f t="shared" si="1"/>
        <v>-</v>
      </c>
      <c r="L37" s="150">
        <f t="shared" si="2"/>
        <v>0</v>
      </c>
      <c r="M37" s="181" t="s">
        <v>73</v>
      </c>
      <c r="N37" s="182"/>
      <c r="O37" s="183"/>
    </row>
    <row r="38" spans="2:15" ht="14.25" hidden="1" customHeight="1" x14ac:dyDescent="0.25">
      <c r="B38" s="71" t="s">
        <v>74</v>
      </c>
      <c r="C38" s="138" t="s">
        <v>75</v>
      </c>
      <c r="D38" s="179" t="s">
        <v>55</v>
      </c>
      <c r="E38" s="179"/>
      <c r="F38" s="180" t="s">
        <v>72</v>
      </c>
      <c r="G38" s="145" t="s">
        <v>62</v>
      </c>
      <c r="H38" s="146">
        <v>0.16</v>
      </c>
      <c r="I38" s="147">
        <v>500</v>
      </c>
      <c r="J38" s="148"/>
      <c r="K38" s="149" t="str">
        <f t="shared" si="1"/>
        <v>-</v>
      </c>
      <c r="L38" s="150">
        <f t="shared" si="2"/>
        <v>0</v>
      </c>
      <c r="M38" s="181"/>
      <c r="N38" s="182"/>
      <c r="O38" s="183"/>
    </row>
    <row r="39" spans="2:15" ht="14.25" hidden="1" customHeight="1" x14ac:dyDescent="0.25">
      <c r="B39" s="71" t="s">
        <v>76</v>
      </c>
      <c r="C39" s="138" t="s">
        <v>77</v>
      </c>
      <c r="D39" s="179" t="s">
        <v>55</v>
      </c>
      <c r="E39" s="179"/>
      <c r="F39" s="180" t="s">
        <v>72</v>
      </c>
      <c r="G39" s="145" t="s">
        <v>65</v>
      </c>
      <c r="H39" s="146">
        <v>0.24000000000000002</v>
      </c>
      <c r="I39" s="147">
        <v>250</v>
      </c>
      <c r="J39" s="148"/>
      <c r="K39" s="149" t="str">
        <f t="shared" si="1"/>
        <v>-</v>
      </c>
      <c r="L39" s="150">
        <f t="shared" si="2"/>
        <v>0</v>
      </c>
      <c r="M39" s="181"/>
      <c r="N39" s="182"/>
      <c r="O39" s="183"/>
    </row>
    <row r="40" spans="2:15" ht="14.25" hidden="1" customHeight="1" x14ac:dyDescent="0.25">
      <c r="B40" s="71" t="s">
        <v>78</v>
      </c>
      <c r="C40" s="138" t="s">
        <v>79</v>
      </c>
      <c r="D40" s="179" t="s">
        <v>55</v>
      </c>
      <c r="E40" s="179"/>
      <c r="F40" s="180" t="s">
        <v>72</v>
      </c>
      <c r="G40" s="145" t="s">
        <v>68</v>
      </c>
      <c r="H40" s="146">
        <v>0.29000000000000004</v>
      </c>
      <c r="I40" s="147">
        <v>150</v>
      </c>
      <c r="J40" s="148"/>
      <c r="K40" s="149" t="str">
        <f t="shared" si="1"/>
        <v>-</v>
      </c>
      <c r="L40" s="150">
        <f t="shared" si="2"/>
        <v>0</v>
      </c>
      <c r="M40" s="181"/>
      <c r="N40" s="182"/>
      <c r="O40" s="183"/>
    </row>
    <row r="41" spans="2:15" ht="14.25" customHeight="1" x14ac:dyDescent="0.25">
      <c r="B41" s="71" t="s">
        <v>80</v>
      </c>
      <c r="C41" s="71" t="s">
        <v>81</v>
      </c>
      <c r="D41" s="167" t="s">
        <v>55</v>
      </c>
      <c r="E41" s="167" t="s">
        <v>71</v>
      </c>
      <c r="F41" s="168" t="s">
        <v>82</v>
      </c>
      <c r="G41" s="72" t="s">
        <v>58</v>
      </c>
      <c r="H41" s="129">
        <v>0.13</v>
      </c>
      <c r="I41" s="73">
        <v>800</v>
      </c>
      <c r="J41" s="74"/>
      <c r="K41" s="75" t="str">
        <f t="shared" si="1"/>
        <v>-</v>
      </c>
      <c r="L41" s="128">
        <f t="shared" si="2"/>
        <v>0</v>
      </c>
      <c r="M41" s="162" t="s">
        <v>83</v>
      </c>
      <c r="N41" s="163"/>
      <c r="O41" s="164"/>
    </row>
    <row r="42" spans="2:15" ht="14.25" customHeight="1" x14ac:dyDescent="0.25">
      <c r="B42" s="71" t="s">
        <v>84</v>
      </c>
      <c r="C42" s="71" t="s">
        <v>85</v>
      </c>
      <c r="D42" s="167" t="s">
        <v>55</v>
      </c>
      <c r="E42" s="167"/>
      <c r="F42" s="168" t="s">
        <v>82</v>
      </c>
      <c r="G42" s="72" t="s">
        <v>62</v>
      </c>
      <c r="H42" s="129">
        <v>0.16</v>
      </c>
      <c r="I42" s="73">
        <v>500</v>
      </c>
      <c r="J42" s="74"/>
      <c r="K42" s="75" t="str">
        <f t="shared" si="1"/>
        <v>-</v>
      </c>
      <c r="L42" s="128">
        <f t="shared" si="2"/>
        <v>0</v>
      </c>
      <c r="M42" s="162"/>
      <c r="N42" s="163"/>
      <c r="O42" s="164"/>
    </row>
    <row r="43" spans="2:15" ht="14.25" customHeight="1" x14ac:dyDescent="0.25">
      <c r="B43" s="71" t="s">
        <v>86</v>
      </c>
      <c r="C43" s="71" t="s">
        <v>87</v>
      </c>
      <c r="D43" s="167" t="s">
        <v>55</v>
      </c>
      <c r="E43" s="167"/>
      <c r="F43" s="168" t="s">
        <v>82</v>
      </c>
      <c r="G43" s="72" t="s">
        <v>65</v>
      </c>
      <c r="H43" s="129">
        <v>0.24000000000000002</v>
      </c>
      <c r="I43" s="73">
        <v>250</v>
      </c>
      <c r="J43" s="74"/>
      <c r="K43" s="75" t="str">
        <f t="shared" si="1"/>
        <v>-</v>
      </c>
      <c r="L43" s="128">
        <f t="shared" si="2"/>
        <v>0</v>
      </c>
      <c r="M43" s="162"/>
      <c r="N43" s="163"/>
      <c r="O43" s="164"/>
    </row>
    <row r="44" spans="2:15" ht="14.25" hidden="1" customHeight="1" x14ac:dyDescent="0.25">
      <c r="B44" s="71" t="s">
        <v>88</v>
      </c>
      <c r="C44" s="71" t="s">
        <v>89</v>
      </c>
      <c r="D44" s="167" t="s">
        <v>55</v>
      </c>
      <c r="E44" s="167"/>
      <c r="F44" s="168" t="s">
        <v>82</v>
      </c>
      <c r="G44" s="139" t="s">
        <v>68</v>
      </c>
      <c r="H44" s="140">
        <v>0.29000000000000004</v>
      </c>
      <c r="I44" s="141">
        <v>150</v>
      </c>
      <c r="J44" s="142"/>
      <c r="K44" s="143" t="str">
        <f t="shared" si="1"/>
        <v>-</v>
      </c>
      <c r="L44" s="144">
        <f t="shared" si="2"/>
        <v>0</v>
      </c>
      <c r="M44" s="162"/>
      <c r="N44" s="163"/>
      <c r="O44" s="164"/>
    </row>
    <row r="45" spans="2:15" ht="14.25" hidden="1" customHeight="1" x14ac:dyDescent="0.25">
      <c r="B45" s="71" t="s">
        <v>90</v>
      </c>
      <c r="C45" s="138" t="s">
        <v>91</v>
      </c>
      <c r="D45" s="179" t="s">
        <v>92</v>
      </c>
      <c r="E45" s="179" t="s">
        <v>56</v>
      </c>
      <c r="F45" s="180" t="s">
        <v>93</v>
      </c>
      <c r="G45" s="145" t="s">
        <v>58</v>
      </c>
      <c r="H45" s="146">
        <v>9.9999999999999992E-2</v>
      </c>
      <c r="I45" s="147">
        <v>800</v>
      </c>
      <c r="J45" s="148"/>
      <c r="K45" s="149" t="str">
        <f t="shared" si="1"/>
        <v>-</v>
      </c>
      <c r="L45" s="150">
        <f t="shared" si="2"/>
        <v>0</v>
      </c>
      <c r="M45" s="181" t="s">
        <v>94</v>
      </c>
      <c r="N45" s="182"/>
      <c r="O45" s="183"/>
    </row>
    <row r="46" spans="2:15" ht="14.25" hidden="1" customHeight="1" x14ac:dyDescent="0.25">
      <c r="B46" s="71" t="s">
        <v>95</v>
      </c>
      <c r="C46" s="138" t="s">
        <v>96</v>
      </c>
      <c r="D46" s="179" t="s">
        <v>92</v>
      </c>
      <c r="E46" s="179"/>
      <c r="F46" s="180" t="s">
        <v>93</v>
      </c>
      <c r="G46" s="145" t="s">
        <v>62</v>
      </c>
      <c r="H46" s="146">
        <v>0.12</v>
      </c>
      <c r="I46" s="147">
        <v>500</v>
      </c>
      <c r="J46" s="148"/>
      <c r="K46" s="149" t="str">
        <f t="shared" si="1"/>
        <v>-</v>
      </c>
      <c r="L46" s="150">
        <f t="shared" si="2"/>
        <v>0</v>
      </c>
      <c r="M46" s="181"/>
      <c r="N46" s="182"/>
      <c r="O46" s="183"/>
    </row>
    <row r="47" spans="2:15" ht="14.25" hidden="1" customHeight="1" x14ac:dyDescent="0.25">
      <c r="B47" s="71" t="s">
        <v>97</v>
      </c>
      <c r="C47" s="138" t="s">
        <v>98</v>
      </c>
      <c r="D47" s="179" t="s">
        <v>92</v>
      </c>
      <c r="E47" s="179"/>
      <c r="F47" s="180" t="s">
        <v>93</v>
      </c>
      <c r="G47" s="145" t="s">
        <v>65</v>
      </c>
      <c r="H47" s="146">
        <v>0.21000000000000002</v>
      </c>
      <c r="I47" s="147">
        <v>250</v>
      </c>
      <c r="J47" s="148"/>
      <c r="K47" s="149" t="str">
        <f t="shared" si="1"/>
        <v>-</v>
      </c>
      <c r="L47" s="150">
        <f t="shared" si="2"/>
        <v>0</v>
      </c>
      <c r="M47" s="181"/>
      <c r="N47" s="182"/>
      <c r="O47" s="183"/>
    </row>
    <row r="48" spans="2:15" ht="14.25" hidden="1" customHeight="1" x14ac:dyDescent="0.25">
      <c r="B48" s="71" t="s">
        <v>99</v>
      </c>
      <c r="C48" s="138" t="s">
        <v>100</v>
      </c>
      <c r="D48" s="179" t="s">
        <v>92</v>
      </c>
      <c r="E48" s="179"/>
      <c r="F48" s="180" t="s">
        <v>93</v>
      </c>
      <c r="G48" s="145" t="s">
        <v>68</v>
      </c>
      <c r="H48" s="146">
        <v>0.25</v>
      </c>
      <c r="I48" s="147">
        <v>150</v>
      </c>
      <c r="J48" s="148"/>
      <c r="K48" s="149" t="str">
        <f t="shared" si="1"/>
        <v>-</v>
      </c>
      <c r="L48" s="150">
        <f t="shared" si="2"/>
        <v>0</v>
      </c>
      <c r="M48" s="181"/>
      <c r="N48" s="182"/>
      <c r="O48" s="183"/>
    </row>
    <row r="49" spans="2:15" ht="14.25" customHeight="1" x14ac:dyDescent="0.25">
      <c r="B49" s="71" t="s">
        <v>101</v>
      </c>
      <c r="C49" s="71" t="s">
        <v>102</v>
      </c>
      <c r="D49" s="167" t="s">
        <v>103</v>
      </c>
      <c r="E49" s="167" t="s">
        <v>56</v>
      </c>
      <c r="F49" s="168" t="s">
        <v>104</v>
      </c>
      <c r="G49" s="72" t="s">
        <v>58</v>
      </c>
      <c r="H49" s="129">
        <v>0.15000000000000002</v>
      </c>
      <c r="I49" s="73">
        <v>800</v>
      </c>
      <c r="J49" s="74"/>
      <c r="K49" s="75" t="str">
        <f t="shared" si="1"/>
        <v>-</v>
      </c>
      <c r="L49" s="128">
        <f t="shared" si="2"/>
        <v>0</v>
      </c>
      <c r="M49" s="162" t="s">
        <v>105</v>
      </c>
      <c r="N49" s="163"/>
      <c r="O49" s="164"/>
    </row>
    <row r="50" spans="2:15" ht="14.25" customHeight="1" x14ac:dyDescent="0.25">
      <c r="B50" s="71" t="s">
        <v>106</v>
      </c>
      <c r="C50" s="71" t="s">
        <v>107</v>
      </c>
      <c r="D50" s="167" t="s">
        <v>103</v>
      </c>
      <c r="E50" s="167"/>
      <c r="F50" s="168" t="s">
        <v>104</v>
      </c>
      <c r="G50" s="72" t="s">
        <v>62</v>
      </c>
      <c r="H50" s="129">
        <v>0.18000000000000002</v>
      </c>
      <c r="I50" s="73">
        <v>500</v>
      </c>
      <c r="J50" s="74"/>
      <c r="K50" s="75" t="str">
        <f t="shared" si="1"/>
        <v>-</v>
      </c>
      <c r="L50" s="128">
        <f t="shared" si="2"/>
        <v>0</v>
      </c>
      <c r="M50" s="162"/>
      <c r="N50" s="163"/>
      <c r="O50" s="164"/>
    </row>
    <row r="51" spans="2:15" ht="14.25" hidden="1" customHeight="1" x14ac:dyDescent="0.25">
      <c r="B51" s="71" t="s">
        <v>108</v>
      </c>
      <c r="C51" s="71" t="s">
        <v>109</v>
      </c>
      <c r="D51" s="167" t="s">
        <v>103</v>
      </c>
      <c r="E51" s="167"/>
      <c r="F51" s="168" t="s">
        <v>104</v>
      </c>
      <c r="G51" s="139" t="s">
        <v>65</v>
      </c>
      <c r="H51" s="140">
        <v>0.26</v>
      </c>
      <c r="I51" s="141">
        <v>250</v>
      </c>
      <c r="J51" s="142"/>
      <c r="K51" s="143" t="str">
        <f t="shared" si="1"/>
        <v>-</v>
      </c>
      <c r="L51" s="144">
        <f t="shared" si="2"/>
        <v>0</v>
      </c>
      <c r="M51" s="162"/>
      <c r="N51" s="163"/>
      <c r="O51" s="164"/>
    </row>
    <row r="52" spans="2:15" ht="14.25" hidden="1" customHeight="1" x14ac:dyDescent="0.25">
      <c r="B52" s="71" t="s">
        <v>110</v>
      </c>
      <c r="C52" s="71" t="s">
        <v>111</v>
      </c>
      <c r="D52" s="167" t="s">
        <v>103</v>
      </c>
      <c r="E52" s="167"/>
      <c r="F52" s="168" t="s">
        <v>104</v>
      </c>
      <c r="G52" s="139" t="s">
        <v>68</v>
      </c>
      <c r="H52" s="140">
        <v>0.31</v>
      </c>
      <c r="I52" s="141">
        <v>150</v>
      </c>
      <c r="J52" s="142"/>
      <c r="K52" s="143" t="str">
        <f t="shared" si="1"/>
        <v>-</v>
      </c>
      <c r="L52" s="144">
        <f t="shared" si="2"/>
        <v>0</v>
      </c>
      <c r="M52" s="162"/>
      <c r="N52" s="163"/>
      <c r="O52" s="164"/>
    </row>
    <row r="53" spans="2:15" ht="14.25" hidden="1" customHeight="1" x14ac:dyDescent="0.25">
      <c r="B53" s="71" t="s">
        <v>112</v>
      </c>
      <c r="C53" s="138" t="s">
        <v>113</v>
      </c>
      <c r="D53" s="179" t="s">
        <v>114</v>
      </c>
      <c r="E53" s="179" t="s">
        <v>56</v>
      </c>
      <c r="F53" s="180" t="s">
        <v>115</v>
      </c>
      <c r="G53" s="145" t="s">
        <v>58</v>
      </c>
      <c r="H53" s="146">
        <v>0.24000000000000002</v>
      </c>
      <c r="I53" s="147">
        <v>800</v>
      </c>
      <c r="J53" s="148"/>
      <c r="K53" s="149" t="str">
        <f t="shared" si="1"/>
        <v>-</v>
      </c>
      <c r="L53" s="150">
        <f t="shared" si="2"/>
        <v>0</v>
      </c>
      <c r="M53" s="181" t="s">
        <v>116</v>
      </c>
      <c r="N53" s="182"/>
      <c r="O53" s="183"/>
    </row>
    <row r="54" spans="2:15" ht="14.25" hidden="1" customHeight="1" x14ac:dyDescent="0.25">
      <c r="B54" s="71" t="s">
        <v>117</v>
      </c>
      <c r="C54" s="138" t="s">
        <v>118</v>
      </c>
      <c r="D54" s="179"/>
      <c r="E54" s="179"/>
      <c r="F54" s="180"/>
      <c r="G54" s="145" t="s">
        <v>62</v>
      </c>
      <c r="H54" s="146">
        <v>0.29000000000000004</v>
      </c>
      <c r="I54" s="147">
        <v>500</v>
      </c>
      <c r="J54" s="148"/>
      <c r="K54" s="149" t="str">
        <f t="shared" si="1"/>
        <v>-</v>
      </c>
      <c r="L54" s="150">
        <f t="shared" si="2"/>
        <v>0</v>
      </c>
      <c r="M54" s="181"/>
      <c r="N54" s="182"/>
      <c r="O54" s="183"/>
    </row>
    <row r="55" spans="2:15" ht="14.25" hidden="1" customHeight="1" x14ac:dyDescent="0.25">
      <c r="B55" s="71" t="s">
        <v>119</v>
      </c>
      <c r="C55" s="138" t="s">
        <v>120</v>
      </c>
      <c r="D55" s="179"/>
      <c r="E55" s="179"/>
      <c r="F55" s="180"/>
      <c r="G55" s="145" t="s">
        <v>65</v>
      </c>
      <c r="H55" s="146">
        <v>0.31</v>
      </c>
      <c r="I55" s="147">
        <v>250</v>
      </c>
      <c r="J55" s="148"/>
      <c r="K55" s="149" t="str">
        <f t="shared" si="1"/>
        <v>-</v>
      </c>
      <c r="L55" s="150">
        <f t="shared" si="2"/>
        <v>0</v>
      </c>
      <c r="M55" s="181"/>
      <c r="N55" s="182"/>
      <c r="O55" s="183"/>
    </row>
    <row r="56" spans="2:15" ht="14.25" customHeight="1" x14ac:dyDescent="0.25">
      <c r="B56" s="71" t="s">
        <v>121</v>
      </c>
      <c r="C56" s="71" t="s">
        <v>122</v>
      </c>
      <c r="D56" s="167" t="s">
        <v>55</v>
      </c>
      <c r="E56" s="167" t="s">
        <v>56</v>
      </c>
      <c r="F56" s="168" t="s">
        <v>123</v>
      </c>
      <c r="G56" s="72" t="s">
        <v>58</v>
      </c>
      <c r="H56" s="129">
        <v>0.15000000000000002</v>
      </c>
      <c r="I56" s="73">
        <v>800</v>
      </c>
      <c r="J56" s="74"/>
      <c r="K56" s="75" t="str">
        <f t="shared" si="1"/>
        <v>-</v>
      </c>
      <c r="L56" s="128">
        <f t="shared" si="2"/>
        <v>0</v>
      </c>
      <c r="M56" s="162" t="s">
        <v>124</v>
      </c>
      <c r="N56" s="163"/>
      <c r="O56" s="164"/>
    </row>
    <row r="57" spans="2:15" ht="14.25" customHeight="1" x14ac:dyDescent="0.25">
      <c r="B57" s="71" t="s">
        <v>125</v>
      </c>
      <c r="C57" s="71" t="s">
        <v>126</v>
      </c>
      <c r="D57" s="167" t="s">
        <v>55</v>
      </c>
      <c r="E57" s="167"/>
      <c r="F57" s="168" t="s">
        <v>123</v>
      </c>
      <c r="G57" s="72" t="s">
        <v>62</v>
      </c>
      <c r="H57" s="129">
        <v>0.18000000000000002</v>
      </c>
      <c r="I57" s="73">
        <v>500</v>
      </c>
      <c r="J57" s="74"/>
      <c r="K57" s="75" t="str">
        <f t="shared" si="1"/>
        <v>-</v>
      </c>
      <c r="L57" s="128">
        <f t="shared" si="2"/>
        <v>0</v>
      </c>
      <c r="M57" s="162"/>
      <c r="N57" s="163"/>
      <c r="O57" s="164"/>
    </row>
    <row r="58" spans="2:15" ht="14.25" customHeight="1" x14ac:dyDescent="0.25">
      <c r="B58" s="71" t="s">
        <v>127</v>
      </c>
      <c r="C58" s="71" t="s">
        <v>128</v>
      </c>
      <c r="D58" s="167" t="s">
        <v>55</v>
      </c>
      <c r="E58" s="167"/>
      <c r="F58" s="168" t="s">
        <v>123</v>
      </c>
      <c r="G58" s="72" t="s">
        <v>65</v>
      </c>
      <c r="H58" s="129">
        <v>0.26</v>
      </c>
      <c r="I58" s="73">
        <v>250</v>
      </c>
      <c r="J58" s="74"/>
      <c r="K58" s="75" t="str">
        <f t="shared" si="1"/>
        <v>-</v>
      </c>
      <c r="L58" s="128">
        <f t="shared" si="2"/>
        <v>0</v>
      </c>
      <c r="M58" s="162"/>
      <c r="N58" s="163"/>
      <c r="O58" s="164"/>
    </row>
    <row r="59" spans="2:15" ht="14.25" hidden="1" customHeight="1" x14ac:dyDescent="0.25">
      <c r="B59" s="71" t="s">
        <v>129</v>
      </c>
      <c r="C59" s="71" t="s">
        <v>130</v>
      </c>
      <c r="D59" s="167" t="s">
        <v>55</v>
      </c>
      <c r="E59" s="167"/>
      <c r="F59" s="168" t="s">
        <v>123</v>
      </c>
      <c r="G59" s="139" t="s">
        <v>68</v>
      </c>
      <c r="H59" s="140">
        <v>0.31</v>
      </c>
      <c r="I59" s="141">
        <v>150</v>
      </c>
      <c r="J59" s="142"/>
      <c r="K59" s="143" t="str">
        <f t="shared" si="1"/>
        <v>-</v>
      </c>
      <c r="L59" s="144">
        <f t="shared" si="2"/>
        <v>0</v>
      </c>
      <c r="M59" s="162"/>
      <c r="N59" s="163"/>
      <c r="O59" s="164"/>
    </row>
    <row r="60" spans="2:15" ht="14.25" hidden="1" customHeight="1" x14ac:dyDescent="0.25">
      <c r="B60" s="71" t="s">
        <v>131</v>
      </c>
      <c r="C60" s="138" t="s">
        <v>132</v>
      </c>
      <c r="D60" s="179" t="s">
        <v>114</v>
      </c>
      <c r="E60" s="179" t="s">
        <v>56</v>
      </c>
      <c r="F60" s="180" t="s">
        <v>133</v>
      </c>
      <c r="G60" s="145" t="s">
        <v>58</v>
      </c>
      <c r="H60" s="146">
        <v>0.24000000000000002</v>
      </c>
      <c r="I60" s="147">
        <v>800</v>
      </c>
      <c r="J60" s="148"/>
      <c r="K60" s="149" t="str">
        <f t="shared" si="1"/>
        <v>-</v>
      </c>
      <c r="L60" s="150">
        <f t="shared" si="2"/>
        <v>0</v>
      </c>
      <c r="M60" s="181" t="s">
        <v>134</v>
      </c>
      <c r="N60" s="182"/>
      <c r="O60" s="183"/>
    </row>
    <row r="61" spans="2:15" ht="14.25" hidden="1" customHeight="1" x14ac:dyDescent="0.25">
      <c r="B61" s="71" t="s">
        <v>135</v>
      </c>
      <c r="C61" s="138" t="s">
        <v>136</v>
      </c>
      <c r="D61" s="179" t="s">
        <v>114</v>
      </c>
      <c r="E61" s="179"/>
      <c r="F61" s="180" t="s">
        <v>133</v>
      </c>
      <c r="G61" s="145" t="s">
        <v>62</v>
      </c>
      <c r="H61" s="146">
        <v>0.29000000000000004</v>
      </c>
      <c r="I61" s="147">
        <v>500</v>
      </c>
      <c r="J61" s="148"/>
      <c r="K61" s="149" t="str">
        <f t="shared" si="1"/>
        <v>-</v>
      </c>
      <c r="L61" s="150">
        <f t="shared" si="2"/>
        <v>0</v>
      </c>
      <c r="M61" s="181"/>
      <c r="N61" s="182"/>
      <c r="O61" s="183"/>
    </row>
    <row r="62" spans="2:15" ht="14.25" hidden="1" customHeight="1" x14ac:dyDescent="0.25">
      <c r="B62" s="71" t="s">
        <v>137</v>
      </c>
      <c r="C62" s="138" t="s">
        <v>138</v>
      </c>
      <c r="D62" s="179" t="s">
        <v>114</v>
      </c>
      <c r="E62" s="179"/>
      <c r="F62" s="180" t="s">
        <v>133</v>
      </c>
      <c r="G62" s="145" t="s">
        <v>65</v>
      </c>
      <c r="H62" s="146">
        <v>0.31</v>
      </c>
      <c r="I62" s="147">
        <v>250</v>
      </c>
      <c r="J62" s="148"/>
      <c r="K62" s="149" t="str">
        <f t="shared" si="1"/>
        <v>-</v>
      </c>
      <c r="L62" s="150">
        <f t="shared" si="2"/>
        <v>0</v>
      </c>
      <c r="M62" s="181"/>
      <c r="N62" s="182"/>
      <c r="O62" s="183"/>
    </row>
    <row r="63" spans="2:15" ht="14.25" hidden="1" customHeight="1" x14ac:dyDescent="0.25">
      <c r="B63" s="71" t="s">
        <v>139</v>
      </c>
      <c r="C63" s="138" t="s">
        <v>140</v>
      </c>
      <c r="D63" s="179" t="s">
        <v>114</v>
      </c>
      <c r="E63" s="179" t="s">
        <v>56</v>
      </c>
      <c r="F63" s="180" t="s">
        <v>141</v>
      </c>
      <c r="G63" s="145" t="s">
        <v>58</v>
      </c>
      <c r="H63" s="146">
        <v>0.24000000000000002</v>
      </c>
      <c r="I63" s="147">
        <v>800</v>
      </c>
      <c r="J63" s="148"/>
      <c r="K63" s="149" t="str">
        <f t="shared" si="1"/>
        <v>-</v>
      </c>
      <c r="L63" s="150">
        <f t="shared" si="2"/>
        <v>0</v>
      </c>
      <c r="M63" s="181" t="s">
        <v>142</v>
      </c>
      <c r="N63" s="182"/>
      <c r="O63" s="183"/>
    </row>
    <row r="64" spans="2:15" ht="14.25" hidden="1" customHeight="1" x14ac:dyDescent="0.25">
      <c r="B64" s="71" t="s">
        <v>143</v>
      </c>
      <c r="C64" s="138" t="s">
        <v>144</v>
      </c>
      <c r="D64" s="179" t="s">
        <v>114</v>
      </c>
      <c r="E64" s="179"/>
      <c r="F64" s="180" t="s">
        <v>141</v>
      </c>
      <c r="G64" s="145" t="s">
        <v>62</v>
      </c>
      <c r="H64" s="146">
        <v>0.29000000000000004</v>
      </c>
      <c r="I64" s="147">
        <v>500</v>
      </c>
      <c r="J64" s="148"/>
      <c r="K64" s="149" t="str">
        <f t="shared" si="1"/>
        <v>-</v>
      </c>
      <c r="L64" s="150">
        <f t="shared" si="2"/>
        <v>0</v>
      </c>
      <c r="M64" s="181"/>
      <c r="N64" s="182"/>
      <c r="O64" s="183"/>
    </row>
    <row r="65" spans="2:15" ht="14.25" hidden="1" customHeight="1" x14ac:dyDescent="0.25">
      <c r="B65" s="71" t="s">
        <v>145</v>
      </c>
      <c r="C65" s="138" t="s">
        <v>146</v>
      </c>
      <c r="D65" s="179" t="s">
        <v>114</v>
      </c>
      <c r="E65" s="179"/>
      <c r="F65" s="180" t="s">
        <v>141</v>
      </c>
      <c r="G65" s="145" t="s">
        <v>65</v>
      </c>
      <c r="H65" s="146">
        <v>0.31</v>
      </c>
      <c r="I65" s="147">
        <v>250</v>
      </c>
      <c r="J65" s="148"/>
      <c r="K65" s="149" t="str">
        <f t="shared" si="1"/>
        <v>-</v>
      </c>
      <c r="L65" s="150">
        <f t="shared" si="2"/>
        <v>0</v>
      </c>
      <c r="M65" s="181"/>
      <c r="N65" s="182"/>
      <c r="O65" s="183"/>
    </row>
    <row r="66" spans="2:15" ht="14.25" hidden="1" customHeight="1" x14ac:dyDescent="0.25">
      <c r="B66" s="71" t="s">
        <v>147</v>
      </c>
      <c r="C66" s="138" t="s">
        <v>148</v>
      </c>
      <c r="D66" s="179" t="s">
        <v>55</v>
      </c>
      <c r="E66" s="179" t="s">
        <v>149</v>
      </c>
      <c r="F66" s="180" t="s">
        <v>150</v>
      </c>
      <c r="G66" s="145" t="s">
        <v>58</v>
      </c>
      <c r="H66" s="146">
        <v>9.9999999999999992E-2</v>
      </c>
      <c r="I66" s="147">
        <v>800</v>
      </c>
      <c r="J66" s="148"/>
      <c r="K66" s="149" t="str">
        <f t="shared" si="1"/>
        <v>-</v>
      </c>
      <c r="L66" s="150">
        <f t="shared" si="2"/>
        <v>0</v>
      </c>
      <c r="M66" s="181" t="s">
        <v>151</v>
      </c>
      <c r="N66" s="182"/>
      <c r="O66" s="183"/>
    </row>
    <row r="67" spans="2:15" ht="14.25" hidden="1" customHeight="1" x14ac:dyDescent="0.25">
      <c r="B67" s="71" t="s">
        <v>152</v>
      </c>
      <c r="C67" s="138" t="s">
        <v>153</v>
      </c>
      <c r="D67" s="179" t="s">
        <v>55</v>
      </c>
      <c r="E67" s="179"/>
      <c r="F67" s="180" t="s">
        <v>150</v>
      </c>
      <c r="G67" s="145" t="s">
        <v>62</v>
      </c>
      <c r="H67" s="146">
        <v>0.12</v>
      </c>
      <c r="I67" s="147">
        <v>500</v>
      </c>
      <c r="J67" s="148"/>
      <c r="K67" s="149" t="str">
        <f t="shared" si="1"/>
        <v>-</v>
      </c>
      <c r="L67" s="150">
        <f t="shared" si="2"/>
        <v>0</v>
      </c>
      <c r="M67" s="181"/>
      <c r="N67" s="182"/>
      <c r="O67" s="183"/>
    </row>
    <row r="68" spans="2:15" ht="14.25" hidden="1" customHeight="1" x14ac:dyDescent="0.25">
      <c r="B68" s="71" t="s">
        <v>154</v>
      </c>
      <c r="C68" s="138" t="s">
        <v>155</v>
      </c>
      <c r="D68" s="179" t="s">
        <v>55</v>
      </c>
      <c r="E68" s="179"/>
      <c r="F68" s="180" t="s">
        <v>150</v>
      </c>
      <c r="G68" s="145" t="s">
        <v>65</v>
      </c>
      <c r="H68" s="146">
        <v>0.21000000000000002</v>
      </c>
      <c r="I68" s="147">
        <v>250</v>
      </c>
      <c r="J68" s="148"/>
      <c r="K68" s="149" t="str">
        <f t="shared" si="1"/>
        <v>-</v>
      </c>
      <c r="L68" s="150">
        <f t="shared" si="2"/>
        <v>0</v>
      </c>
      <c r="M68" s="181"/>
      <c r="N68" s="182"/>
      <c r="O68" s="183"/>
    </row>
    <row r="69" spans="2:15" ht="14.25" hidden="1" customHeight="1" x14ac:dyDescent="0.25">
      <c r="B69" s="71" t="s">
        <v>156</v>
      </c>
      <c r="C69" s="138" t="s">
        <v>157</v>
      </c>
      <c r="D69" s="179" t="s">
        <v>55</v>
      </c>
      <c r="E69" s="179"/>
      <c r="F69" s="180" t="s">
        <v>150</v>
      </c>
      <c r="G69" s="145" t="s">
        <v>68</v>
      </c>
      <c r="H69" s="146">
        <v>0.25</v>
      </c>
      <c r="I69" s="147">
        <v>150</v>
      </c>
      <c r="J69" s="148"/>
      <c r="K69" s="149" t="str">
        <f t="shared" si="1"/>
        <v>-</v>
      </c>
      <c r="L69" s="150">
        <f t="shared" si="2"/>
        <v>0</v>
      </c>
      <c r="M69" s="181"/>
      <c r="N69" s="182"/>
      <c r="O69" s="183"/>
    </row>
    <row r="70" spans="2:15" ht="14.25" hidden="1" customHeight="1" x14ac:dyDescent="0.25">
      <c r="B70" s="71" t="s">
        <v>158</v>
      </c>
      <c r="C70" s="138" t="s">
        <v>159</v>
      </c>
      <c r="D70" s="179" t="s">
        <v>92</v>
      </c>
      <c r="E70" s="179" t="s">
        <v>56</v>
      </c>
      <c r="F70" s="180" t="s">
        <v>160</v>
      </c>
      <c r="G70" s="145" t="s">
        <v>58</v>
      </c>
      <c r="H70" s="146">
        <v>9.9999999999999992E-2</v>
      </c>
      <c r="I70" s="147">
        <v>800</v>
      </c>
      <c r="J70" s="148"/>
      <c r="K70" s="149" t="str">
        <f t="shared" si="1"/>
        <v>-</v>
      </c>
      <c r="L70" s="150">
        <f t="shared" si="2"/>
        <v>0</v>
      </c>
      <c r="M70" s="181" t="s">
        <v>161</v>
      </c>
      <c r="N70" s="182"/>
      <c r="O70" s="183"/>
    </row>
    <row r="71" spans="2:15" ht="14.25" hidden="1" customHeight="1" x14ac:dyDescent="0.25">
      <c r="B71" s="71" t="s">
        <v>162</v>
      </c>
      <c r="C71" s="138" t="s">
        <v>163</v>
      </c>
      <c r="D71" s="179" t="s">
        <v>92</v>
      </c>
      <c r="E71" s="179"/>
      <c r="F71" s="180" t="s">
        <v>160</v>
      </c>
      <c r="G71" s="145" t="s">
        <v>62</v>
      </c>
      <c r="H71" s="146">
        <v>0.12</v>
      </c>
      <c r="I71" s="147">
        <v>500</v>
      </c>
      <c r="J71" s="148"/>
      <c r="K71" s="149" t="str">
        <f t="shared" si="1"/>
        <v>-</v>
      </c>
      <c r="L71" s="150">
        <f t="shared" si="2"/>
        <v>0</v>
      </c>
      <c r="M71" s="181"/>
      <c r="N71" s="182"/>
      <c r="O71" s="183"/>
    </row>
    <row r="72" spans="2:15" ht="14.25" hidden="1" customHeight="1" x14ac:dyDescent="0.25">
      <c r="B72" s="71" t="s">
        <v>164</v>
      </c>
      <c r="C72" s="138" t="s">
        <v>165</v>
      </c>
      <c r="D72" s="179" t="s">
        <v>92</v>
      </c>
      <c r="E72" s="179"/>
      <c r="F72" s="180" t="s">
        <v>160</v>
      </c>
      <c r="G72" s="145" t="s">
        <v>65</v>
      </c>
      <c r="H72" s="146">
        <v>0.22</v>
      </c>
      <c r="I72" s="147">
        <v>250</v>
      </c>
      <c r="J72" s="148"/>
      <c r="K72" s="149" t="str">
        <f t="shared" si="1"/>
        <v>-</v>
      </c>
      <c r="L72" s="150">
        <f t="shared" si="2"/>
        <v>0</v>
      </c>
      <c r="M72" s="181"/>
      <c r="N72" s="182"/>
      <c r="O72" s="183"/>
    </row>
    <row r="73" spans="2:15" ht="14.25" hidden="1" customHeight="1" x14ac:dyDescent="0.25">
      <c r="B73" s="71" t="s">
        <v>166</v>
      </c>
      <c r="C73" s="138" t="s">
        <v>167</v>
      </c>
      <c r="D73" s="179" t="s">
        <v>92</v>
      </c>
      <c r="E73" s="179"/>
      <c r="F73" s="180" t="s">
        <v>160</v>
      </c>
      <c r="G73" s="145" t="s">
        <v>68</v>
      </c>
      <c r="H73" s="146">
        <v>0.27</v>
      </c>
      <c r="I73" s="147">
        <v>150</v>
      </c>
      <c r="J73" s="148"/>
      <c r="K73" s="149" t="str">
        <f t="shared" si="1"/>
        <v>-</v>
      </c>
      <c r="L73" s="150">
        <f t="shared" si="2"/>
        <v>0</v>
      </c>
      <c r="M73" s="181"/>
      <c r="N73" s="182"/>
      <c r="O73" s="183"/>
    </row>
    <row r="74" spans="2:15" ht="14.25" customHeight="1" x14ac:dyDescent="0.25">
      <c r="B74" s="71" t="s">
        <v>168</v>
      </c>
      <c r="C74" s="71" t="s">
        <v>169</v>
      </c>
      <c r="D74" s="167" t="s">
        <v>103</v>
      </c>
      <c r="E74" s="167" t="s">
        <v>56</v>
      </c>
      <c r="F74" s="168" t="s">
        <v>170</v>
      </c>
      <c r="G74" s="72" t="s">
        <v>58</v>
      </c>
      <c r="H74" s="129">
        <v>0.15000000000000002</v>
      </c>
      <c r="I74" s="73">
        <v>800</v>
      </c>
      <c r="J74" s="74"/>
      <c r="K74" s="75" t="str">
        <f t="shared" si="1"/>
        <v>-</v>
      </c>
      <c r="L74" s="128">
        <f t="shared" si="2"/>
        <v>0</v>
      </c>
      <c r="M74" s="162" t="s">
        <v>171</v>
      </c>
      <c r="N74" s="163"/>
      <c r="O74" s="164"/>
    </row>
    <row r="75" spans="2:15" ht="14.25" customHeight="1" x14ac:dyDescent="0.25">
      <c r="B75" s="71" t="s">
        <v>172</v>
      </c>
      <c r="C75" s="71" t="s">
        <v>173</v>
      </c>
      <c r="D75" s="167" t="s">
        <v>103</v>
      </c>
      <c r="E75" s="167"/>
      <c r="F75" s="168" t="s">
        <v>170</v>
      </c>
      <c r="G75" s="72" t="s">
        <v>62</v>
      </c>
      <c r="H75" s="129">
        <v>0.18000000000000002</v>
      </c>
      <c r="I75" s="73">
        <v>500</v>
      </c>
      <c r="J75" s="74"/>
      <c r="K75" s="75" t="str">
        <f t="shared" si="1"/>
        <v>-</v>
      </c>
      <c r="L75" s="128">
        <f t="shared" si="2"/>
        <v>0</v>
      </c>
      <c r="M75" s="162"/>
      <c r="N75" s="163"/>
      <c r="O75" s="164"/>
    </row>
    <row r="76" spans="2:15" ht="14.25" customHeight="1" x14ac:dyDescent="0.25">
      <c r="B76" s="71" t="s">
        <v>174</v>
      </c>
      <c r="C76" s="71" t="s">
        <v>175</v>
      </c>
      <c r="D76" s="167" t="s">
        <v>103</v>
      </c>
      <c r="E76" s="167"/>
      <c r="F76" s="168" t="s">
        <v>170</v>
      </c>
      <c r="G76" s="72" t="s">
        <v>65</v>
      </c>
      <c r="H76" s="129">
        <v>0.26</v>
      </c>
      <c r="I76" s="73">
        <v>250</v>
      </c>
      <c r="J76" s="74"/>
      <c r="K76" s="75" t="str">
        <f t="shared" si="1"/>
        <v>-</v>
      </c>
      <c r="L76" s="128">
        <f t="shared" si="2"/>
        <v>0</v>
      </c>
      <c r="M76" s="162"/>
      <c r="N76" s="163"/>
      <c r="O76" s="164"/>
    </row>
    <row r="77" spans="2:15" ht="14.25" hidden="1" customHeight="1" x14ac:dyDescent="0.25">
      <c r="B77" s="71" t="s">
        <v>176</v>
      </c>
      <c r="C77" s="71" t="s">
        <v>177</v>
      </c>
      <c r="D77" s="167" t="s">
        <v>103</v>
      </c>
      <c r="E77" s="167"/>
      <c r="F77" s="168" t="s">
        <v>170</v>
      </c>
      <c r="G77" s="139" t="s">
        <v>68</v>
      </c>
      <c r="H77" s="140">
        <v>0.31</v>
      </c>
      <c r="I77" s="141">
        <v>150</v>
      </c>
      <c r="J77" s="142"/>
      <c r="K77" s="143" t="str">
        <f t="shared" si="1"/>
        <v>-</v>
      </c>
      <c r="L77" s="144">
        <f t="shared" si="2"/>
        <v>0</v>
      </c>
      <c r="M77" s="162"/>
      <c r="N77" s="163"/>
      <c r="O77" s="164"/>
    </row>
    <row r="78" spans="2:15" ht="14.25" hidden="1" customHeight="1" x14ac:dyDescent="0.25">
      <c r="B78" s="71" t="s">
        <v>178</v>
      </c>
      <c r="C78" s="138" t="s">
        <v>179</v>
      </c>
      <c r="D78" s="179" t="s">
        <v>103</v>
      </c>
      <c r="E78" s="179" t="s">
        <v>180</v>
      </c>
      <c r="F78" s="180" t="s">
        <v>181</v>
      </c>
      <c r="G78" s="145" t="s">
        <v>58</v>
      </c>
      <c r="H78" s="146">
        <v>0.15000000000000002</v>
      </c>
      <c r="I78" s="147">
        <v>800</v>
      </c>
      <c r="J78" s="148"/>
      <c r="K78" s="149" t="str">
        <f t="shared" si="1"/>
        <v>-</v>
      </c>
      <c r="L78" s="150">
        <f t="shared" si="2"/>
        <v>0</v>
      </c>
      <c r="M78" s="181" t="s">
        <v>182</v>
      </c>
      <c r="N78" s="182"/>
      <c r="O78" s="183"/>
    </row>
    <row r="79" spans="2:15" ht="14.25" hidden="1" customHeight="1" x14ac:dyDescent="0.25">
      <c r="B79" s="71" t="s">
        <v>183</v>
      </c>
      <c r="C79" s="138" t="s">
        <v>184</v>
      </c>
      <c r="D79" s="179" t="s">
        <v>103</v>
      </c>
      <c r="E79" s="179"/>
      <c r="F79" s="180" t="s">
        <v>181</v>
      </c>
      <c r="G79" s="145" t="s">
        <v>62</v>
      </c>
      <c r="H79" s="146">
        <v>0.18000000000000002</v>
      </c>
      <c r="I79" s="147">
        <v>500</v>
      </c>
      <c r="J79" s="148"/>
      <c r="K79" s="149" t="str">
        <f t="shared" si="1"/>
        <v>-</v>
      </c>
      <c r="L79" s="150">
        <f t="shared" si="2"/>
        <v>0</v>
      </c>
      <c r="M79" s="181"/>
      <c r="N79" s="182"/>
      <c r="O79" s="183"/>
    </row>
    <row r="80" spans="2:15" ht="14.25" hidden="1" customHeight="1" x14ac:dyDescent="0.25">
      <c r="B80" s="71" t="s">
        <v>185</v>
      </c>
      <c r="C80" s="138" t="s">
        <v>186</v>
      </c>
      <c r="D80" s="179" t="s">
        <v>103</v>
      </c>
      <c r="E80" s="179"/>
      <c r="F80" s="180" t="s">
        <v>181</v>
      </c>
      <c r="G80" s="145" t="s">
        <v>65</v>
      </c>
      <c r="H80" s="146">
        <v>0.26</v>
      </c>
      <c r="I80" s="147">
        <v>250</v>
      </c>
      <c r="J80" s="148"/>
      <c r="K80" s="149" t="str">
        <f t="shared" si="1"/>
        <v>-</v>
      </c>
      <c r="L80" s="150">
        <f t="shared" si="2"/>
        <v>0</v>
      </c>
      <c r="M80" s="181"/>
      <c r="N80" s="182"/>
      <c r="O80" s="183"/>
    </row>
    <row r="81" spans="2:15" ht="14.25" hidden="1" customHeight="1" x14ac:dyDescent="0.25">
      <c r="B81" s="71" t="s">
        <v>187</v>
      </c>
      <c r="C81" s="138" t="s">
        <v>188</v>
      </c>
      <c r="D81" s="179" t="s">
        <v>103</v>
      </c>
      <c r="E81" s="179"/>
      <c r="F81" s="180" t="s">
        <v>181</v>
      </c>
      <c r="G81" s="145" t="s">
        <v>68</v>
      </c>
      <c r="H81" s="146">
        <v>0.31</v>
      </c>
      <c r="I81" s="147">
        <v>150</v>
      </c>
      <c r="J81" s="148"/>
      <c r="K81" s="149" t="str">
        <f t="shared" si="1"/>
        <v>-</v>
      </c>
      <c r="L81" s="150">
        <f t="shared" si="2"/>
        <v>0</v>
      </c>
      <c r="M81" s="181"/>
      <c r="N81" s="182"/>
      <c r="O81" s="183"/>
    </row>
    <row r="82" spans="2:15" ht="14.25" customHeight="1" x14ac:dyDescent="0.25">
      <c r="B82" s="71" t="s">
        <v>189</v>
      </c>
      <c r="C82" s="71" t="s">
        <v>190</v>
      </c>
      <c r="D82" s="167" t="s">
        <v>103</v>
      </c>
      <c r="E82" s="167" t="s">
        <v>191</v>
      </c>
      <c r="F82" s="168" t="s">
        <v>192</v>
      </c>
      <c r="G82" s="72" t="s">
        <v>58</v>
      </c>
      <c r="H82" s="129">
        <v>0.15000000000000002</v>
      </c>
      <c r="I82" s="73">
        <v>800</v>
      </c>
      <c r="J82" s="74"/>
      <c r="K82" s="75" t="str">
        <f t="shared" si="1"/>
        <v>-</v>
      </c>
      <c r="L82" s="128">
        <f t="shared" si="2"/>
        <v>0</v>
      </c>
      <c r="M82" s="162" t="s">
        <v>193</v>
      </c>
      <c r="N82" s="163"/>
      <c r="O82" s="164"/>
    </row>
    <row r="83" spans="2:15" ht="14.25" customHeight="1" x14ac:dyDescent="0.25">
      <c r="B83" s="71" t="s">
        <v>194</v>
      </c>
      <c r="C83" s="71" t="s">
        <v>195</v>
      </c>
      <c r="D83" s="167" t="s">
        <v>103</v>
      </c>
      <c r="E83" s="167"/>
      <c r="F83" s="168" t="s">
        <v>192</v>
      </c>
      <c r="G83" s="72" t="s">
        <v>62</v>
      </c>
      <c r="H83" s="129">
        <v>0.18000000000000002</v>
      </c>
      <c r="I83" s="73">
        <v>500</v>
      </c>
      <c r="J83" s="74"/>
      <c r="K83" s="75" t="str">
        <f t="shared" si="1"/>
        <v>-</v>
      </c>
      <c r="L83" s="128">
        <f t="shared" si="2"/>
        <v>0</v>
      </c>
      <c r="M83" s="162"/>
      <c r="N83" s="163"/>
      <c r="O83" s="164"/>
    </row>
    <row r="84" spans="2:15" ht="14.25" customHeight="1" x14ac:dyDescent="0.25">
      <c r="B84" s="71" t="s">
        <v>196</v>
      </c>
      <c r="C84" s="71" t="s">
        <v>197</v>
      </c>
      <c r="D84" s="167" t="s">
        <v>103</v>
      </c>
      <c r="E84" s="167"/>
      <c r="F84" s="168" t="s">
        <v>192</v>
      </c>
      <c r="G84" s="72" t="s">
        <v>65</v>
      </c>
      <c r="H84" s="129">
        <v>0.26</v>
      </c>
      <c r="I84" s="73">
        <v>250</v>
      </c>
      <c r="J84" s="74"/>
      <c r="K84" s="75" t="str">
        <f t="shared" si="1"/>
        <v>-</v>
      </c>
      <c r="L84" s="128">
        <f t="shared" si="2"/>
        <v>0</v>
      </c>
      <c r="M84" s="162"/>
      <c r="N84" s="163"/>
      <c r="O84" s="164"/>
    </row>
    <row r="85" spans="2:15" ht="14.25" customHeight="1" x14ac:dyDescent="0.25">
      <c r="B85" s="71" t="s">
        <v>198</v>
      </c>
      <c r="C85" s="71" t="s">
        <v>199</v>
      </c>
      <c r="D85" s="167" t="s">
        <v>103</v>
      </c>
      <c r="E85" s="167"/>
      <c r="F85" s="168" t="s">
        <v>192</v>
      </c>
      <c r="G85" s="72" t="s">
        <v>68</v>
      </c>
      <c r="H85" s="129">
        <v>0.31</v>
      </c>
      <c r="I85" s="73">
        <v>150</v>
      </c>
      <c r="J85" s="74"/>
      <c r="K85" s="75" t="str">
        <f t="shared" si="1"/>
        <v>-</v>
      </c>
      <c r="L85" s="128">
        <f t="shared" si="2"/>
        <v>0</v>
      </c>
      <c r="M85" s="162"/>
      <c r="N85" s="163"/>
      <c r="O85" s="164"/>
    </row>
    <row r="86" spans="2:15" ht="14.25" hidden="1" customHeight="1" x14ac:dyDescent="0.25">
      <c r="B86" s="71" t="s">
        <v>200</v>
      </c>
      <c r="C86" s="138" t="s">
        <v>201</v>
      </c>
      <c r="D86" s="179" t="s">
        <v>114</v>
      </c>
      <c r="E86" s="179" t="s">
        <v>56</v>
      </c>
      <c r="F86" s="180" t="s">
        <v>202</v>
      </c>
      <c r="G86" s="145" t="s">
        <v>58</v>
      </c>
      <c r="H86" s="146">
        <v>9.9999999999999992E-2</v>
      </c>
      <c r="I86" s="147">
        <v>800</v>
      </c>
      <c r="J86" s="148"/>
      <c r="K86" s="149" t="str">
        <f t="shared" si="1"/>
        <v>-</v>
      </c>
      <c r="L86" s="150">
        <f t="shared" si="2"/>
        <v>0</v>
      </c>
      <c r="M86" s="181" t="s">
        <v>203</v>
      </c>
      <c r="N86" s="182"/>
      <c r="O86" s="183"/>
    </row>
    <row r="87" spans="2:15" ht="14.25" hidden="1" customHeight="1" x14ac:dyDescent="0.25">
      <c r="B87" s="71" t="s">
        <v>204</v>
      </c>
      <c r="C87" s="138" t="s">
        <v>205</v>
      </c>
      <c r="D87" s="179" t="s">
        <v>114</v>
      </c>
      <c r="E87" s="179"/>
      <c r="F87" s="180" t="s">
        <v>202</v>
      </c>
      <c r="G87" s="145" t="s">
        <v>62</v>
      </c>
      <c r="H87" s="146">
        <v>0.12</v>
      </c>
      <c r="I87" s="147">
        <v>500</v>
      </c>
      <c r="J87" s="148"/>
      <c r="K87" s="149" t="str">
        <f t="shared" si="1"/>
        <v>-</v>
      </c>
      <c r="L87" s="150">
        <f t="shared" si="2"/>
        <v>0</v>
      </c>
      <c r="M87" s="181"/>
      <c r="N87" s="182"/>
      <c r="O87" s="183"/>
    </row>
    <row r="88" spans="2:15" ht="14.25" hidden="1" customHeight="1" x14ac:dyDescent="0.25">
      <c r="B88" s="71" t="s">
        <v>206</v>
      </c>
      <c r="C88" s="138" t="s">
        <v>207</v>
      </c>
      <c r="D88" s="179" t="s">
        <v>114</v>
      </c>
      <c r="E88" s="179"/>
      <c r="F88" s="180" t="s">
        <v>202</v>
      </c>
      <c r="G88" s="145" t="s">
        <v>65</v>
      </c>
      <c r="H88" s="146">
        <v>0.22</v>
      </c>
      <c r="I88" s="147">
        <v>250</v>
      </c>
      <c r="J88" s="148"/>
      <c r="K88" s="149" t="str">
        <f t="shared" si="1"/>
        <v>-</v>
      </c>
      <c r="L88" s="150">
        <f t="shared" si="2"/>
        <v>0</v>
      </c>
      <c r="M88" s="181"/>
      <c r="N88" s="182"/>
      <c r="O88" s="183"/>
    </row>
    <row r="89" spans="2:15" ht="14.25" customHeight="1" x14ac:dyDescent="0.25">
      <c r="B89" s="71" t="s">
        <v>208</v>
      </c>
      <c r="C89" s="71" t="s">
        <v>209</v>
      </c>
      <c r="D89" s="167" t="s">
        <v>92</v>
      </c>
      <c r="E89" s="167" t="s">
        <v>56</v>
      </c>
      <c r="F89" s="168" t="s">
        <v>210</v>
      </c>
      <c r="G89" s="72" t="s">
        <v>58</v>
      </c>
      <c r="H89" s="129">
        <v>9.9999999999999992E-2</v>
      </c>
      <c r="I89" s="73">
        <v>800</v>
      </c>
      <c r="J89" s="74"/>
      <c r="K89" s="75" t="str">
        <f t="shared" si="1"/>
        <v>-</v>
      </c>
      <c r="L89" s="128">
        <f t="shared" si="2"/>
        <v>0</v>
      </c>
      <c r="M89" s="162" t="s">
        <v>211</v>
      </c>
      <c r="N89" s="163"/>
      <c r="O89" s="164"/>
    </row>
    <row r="90" spans="2:15" ht="14.25" customHeight="1" x14ac:dyDescent="0.25">
      <c r="B90" s="71" t="s">
        <v>212</v>
      </c>
      <c r="C90" s="71" t="s">
        <v>213</v>
      </c>
      <c r="D90" s="167" t="s">
        <v>92</v>
      </c>
      <c r="E90" s="167"/>
      <c r="F90" s="168" t="s">
        <v>210</v>
      </c>
      <c r="G90" s="72" t="s">
        <v>62</v>
      </c>
      <c r="H90" s="129">
        <v>0.12</v>
      </c>
      <c r="I90" s="73">
        <v>500</v>
      </c>
      <c r="J90" s="74"/>
      <c r="K90" s="75" t="str">
        <f t="shared" si="1"/>
        <v>-</v>
      </c>
      <c r="L90" s="128">
        <f t="shared" si="2"/>
        <v>0</v>
      </c>
      <c r="M90" s="162"/>
      <c r="N90" s="163"/>
      <c r="O90" s="164"/>
    </row>
    <row r="91" spans="2:15" ht="14.25" hidden="1" customHeight="1" x14ac:dyDescent="0.25">
      <c r="B91" s="71" t="s">
        <v>214</v>
      </c>
      <c r="C91" s="71" t="s">
        <v>215</v>
      </c>
      <c r="D91" s="167" t="s">
        <v>92</v>
      </c>
      <c r="E91" s="167"/>
      <c r="F91" s="168" t="s">
        <v>210</v>
      </c>
      <c r="G91" s="139" t="s">
        <v>65</v>
      </c>
      <c r="H91" s="140">
        <v>0.22</v>
      </c>
      <c r="I91" s="141">
        <v>250</v>
      </c>
      <c r="J91" s="142"/>
      <c r="K91" s="143" t="str">
        <f t="shared" si="1"/>
        <v>-</v>
      </c>
      <c r="L91" s="144">
        <f t="shared" si="2"/>
        <v>0</v>
      </c>
      <c r="M91" s="162"/>
      <c r="N91" s="163"/>
      <c r="O91" s="164"/>
    </row>
    <row r="92" spans="2:15" ht="14.25" hidden="1" customHeight="1" x14ac:dyDescent="0.25">
      <c r="B92" s="71" t="s">
        <v>216</v>
      </c>
      <c r="C92" s="71" t="s">
        <v>217</v>
      </c>
      <c r="D92" s="167" t="s">
        <v>92</v>
      </c>
      <c r="E92" s="167"/>
      <c r="F92" s="168" t="s">
        <v>210</v>
      </c>
      <c r="G92" s="139" t="s">
        <v>68</v>
      </c>
      <c r="H92" s="140">
        <v>0.27</v>
      </c>
      <c r="I92" s="141">
        <v>150</v>
      </c>
      <c r="J92" s="142"/>
      <c r="K92" s="143" t="str">
        <f t="shared" si="1"/>
        <v>-</v>
      </c>
      <c r="L92" s="144">
        <f t="shared" si="2"/>
        <v>0</v>
      </c>
      <c r="M92" s="162"/>
      <c r="N92" s="163"/>
      <c r="O92" s="164"/>
    </row>
    <row r="93" spans="2:15" ht="14.25" customHeight="1" x14ac:dyDescent="0.25">
      <c r="B93" s="71"/>
      <c r="C93" s="71" t="s">
        <v>362</v>
      </c>
      <c r="D93" s="169" t="s">
        <v>56</v>
      </c>
      <c r="E93" s="169" t="s">
        <v>361</v>
      </c>
      <c r="F93" s="171" t="s">
        <v>359</v>
      </c>
      <c r="G93" s="151" t="s">
        <v>58</v>
      </c>
      <c r="H93" s="129">
        <v>0.15</v>
      </c>
      <c r="I93" s="152">
        <v>800</v>
      </c>
      <c r="J93" s="153"/>
      <c r="K93" s="154" t="str">
        <f t="shared" ref="K93:K94" si="3">IF(J93="","-",I93*J93)</f>
        <v>-</v>
      </c>
      <c r="L93" s="155">
        <f t="shared" ref="L93:L94" si="4">J93*I93*H93</f>
        <v>0</v>
      </c>
      <c r="M93" s="173" t="s">
        <v>360</v>
      </c>
      <c r="N93" s="174"/>
      <c r="O93" s="175"/>
    </row>
    <row r="94" spans="2:15" ht="14.25" customHeight="1" x14ac:dyDescent="0.25">
      <c r="B94" s="71"/>
      <c r="C94" s="71" t="s">
        <v>363</v>
      </c>
      <c r="D94" s="170"/>
      <c r="E94" s="170"/>
      <c r="F94" s="172"/>
      <c r="G94" s="151" t="s">
        <v>62</v>
      </c>
      <c r="H94" s="129">
        <v>0.18</v>
      </c>
      <c r="I94" s="152">
        <v>500</v>
      </c>
      <c r="J94" s="153"/>
      <c r="K94" s="154" t="str">
        <f t="shared" si="3"/>
        <v>-</v>
      </c>
      <c r="L94" s="155">
        <f t="shared" si="4"/>
        <v>0</v>
      </c>
      <c r="M94" s="176"/>
      <c r="N94" s="177"/>
      <c r="O94" s="178"/>
    </row>
    <row r="95" spans="2:15" ht="14.25" customHeight="1" x14ac:dyDescent="0.25">
      <c r="B95" s="71" t="s">
        <v>218</v>
      </c>
      <c r="C95" s="71" t="s">
        <v>219</v>
      </c>
      <c r="D95" s="167" t="s">
        <v>92</v>
      </c>
      <c r="E95" s="167" t="s">
        <v>56</v>
      </c>
      <c r="F95" s="168" t="s">
        <v>220</v>
      </c>
      <c r="G95" s="72" t="s">
        <v>58</v>
      </c>
      <c r="H95" s="129">
        <v>0.13</v>
      </c>
      <c r="I95" s="73">
        <v>800</v>
      </c>
      <c r="J95" s="74"/>
      <c r="K95" s="75" t="str">
        <f t="shared" si="1"/>
        <v>-</v>
      </c>
      <c r="L95" s="128">
        <f t="shared" si="2"/>
        <v>0</v>
      </c>
      <c r="M95" s="162" t="s">
        <v>221</v>
      </c>
      <c r="N95" s="163"/>
      <c r="O95" s="164"/>
    </row>
    <row r="96" spans="2:15" ht="14.25" customHeight="1" x14ac:dyDescent="0.25">
      <c r="B96" s="71" t="s">
        <v>222</v>
      </c>
      <c r="C96" s="71" t="s">
        <v>223</v>
      </c>
      <c r="D96" s="167" t="s">
        <v>92</v>
      </c>
      <c r="E96" s="167"/>
      <c r="F96" s="168" t="s">
        <v>220</v>
      </c>
      <c r="G96" s="72" t="s">
        <v>62</v>
      </c>
      <c r="H96" s="129">
        <v>0.16</v>
      </c>
      <c r="I96" s="73">
        <v>500</v>
      </c>
      <c r="J96" s="74"/>
      <c r="K96" s="75" t="str">
        <f t="shared" si="1"/>
        <v>-</v>
      </c>
      <c r="L96" s="128">
        <f t="shared" si="2"/>
        <v>0</v>
      </c>
      <c r="M96" s="162"/>
      <c r="N96" s="163"/>
      <c r="O96" s="164"/>
    </row>
    <row r="97" spans="1:15" ht="14.25" hidden="1" customHeight="1" x14ac:dyDescent="0.25">
      <c r="B97" s="71" t="s">
        <v>224</v>
      </c>
      <c r="C97" s="71" t="s">
        <v>225</v>
      </c>
      <c r="D97" s="167" t="s">
        <v>92</v>
      </c>
      <c r="E97" s="167"/>
      <c r="F97" s="168" t="s">
        <v>220</v>
      </c>
      <c r="G97" s="139" t="s">
        <v>65</v>
      </c>
      <c r="H97" s="140">
        <v>0.24000000000000002</v>
      </c>
      <c r="I97" s="141">
        <v>250</v>
      </c>
      <c r="J97" s="142"/>
      <c r="K97" s="143" t="str">
        <f t="shared" si="1"/>
        <v>-</v>
      </c>
      <c r="L97" s="144">
        <f t="shared" si="2"/>
        <v>0</v>
      </c>
      <c r="M97" s="162"/>
      <c r="N97" s="163"/>
      <c r="O97" s="164"/>
    </row>
    <row r="98" spans="1:15" ht="14.25" hidden="1" customHeight="1" x14ac:dyDescent="0.25">
      <c r="B98" s="71" t="s">
        <v>226</v>
      </c>
      <c r="C98" s="71" t="s">
        <v>227</v>
      </c>
      <c r="D98" s="167" t="s">
        <v>92</v>
      </c>
      <c r="E98" s="167"/>
      <c r="F98" s="168" t="s">
        <v>220</v>
      </c>
      <c r="G98" s="139" t="s">
        <v>68</v>
      </c>
      <c r="H98" s="140">
        <v>0.29000000000000004</v>
      </c>
      <c r="I98" s="141">
        <v>150</v>
      </c>
      <c r="J98" s="142"/>
      <c r="K98" s="143" t="str">
        <f t="shared" si="1"/>
        <v>-</v>
      </c>
      <c r="L98" s="144">
        <f t="shared" si="2"/>
        <v>0</v>
      </c>
      <c r="M98" s="162"/>
      <c r="N98" s="163"/>
      <c r="O98" s="164"/>
    </row>
    <row r="99" spans="1:15" ht="14.25" customHeight="1" x14ac:dyDescent="0.25">
      <c r="B99" s="71" t="s">
        <v>228</v>
      </c>
      <c r="C99" s="71" t="s">
        <v>229</v>
      </c>
      <c r="D99" s="167" t="s">
        <v>92</v>
      </c>
      <c r="E99" s="167" t="s">
        <v>56</v>
      </c>
      <c r="F99" s="168" t="s">
        <v>230</v>
      </c>
      <c r="G99" s="72" t="s">
        <v>58</v>
      </c>
      <c r="H99" s="129">
        <v>0.15000000000000002</v>
      </c>
      <c r="I99" s="73">
        <v>800</v>
      </c>
      <c r="J99" s="74"/>
      <c r="K99" s="75" t="str">
        <f t="shared" si="1"/>
        <v>-</v>
      </c>
      <c r="L99" s="128">
        <f t="shared" si="2"/>
        <v>0</v>
      </c>
      <c r="M99" s="162" t="s">
        <v>231</v>
      </c>
      <c r="N99" s="163"/>
      <c r="O99" s="164"/>
    </row>
    <row r="100" spans="1:15" ht="14.25" customHeight="1" x14ac:dyDescent="0.25">
      <c r="B100" s="71" t="s">
        <v>232</v>
      </c>
      <c r="C100" s="71" t="s">
        <v>233</v>
      </c>
      <c r="D100" s="167" t="s">
        <v>92</v>
      </c>
      <c r="E100" s="167"/>
      <c r="F100" s="168" t="s">
        <v>230</v>
      </c>
      <c r="G100" s="72" t="s">
        <v>62</v>
      </c>
      <c r="H100" s="129">
        <v>0.18000000000000002</v>
      </c>
      <c r="I100" s="73">
        <v>500</v>
      </c>
      <c r="J100" s="74"/>
      <c r="K100" s="75" t="str">
        <f t="shared" ref="K100:K106" si="5">IF(J100="","-",I100*J100)</f>
        <v>-</v>
      </c>
      <c r="L100" s="128">
        <f t="shared" ref="L100:L121" si="6">J100*I100*H100</f>
        <v>0</v>
      </c>
      <c r="M100" s="162"/>
      <c r="N100" s="163"/>
      <c r="O100" s="164"/>
    </row>
    <row r="101" spans="1:15" ht="14.25" hidden="1" customHeight="1" x14ac:dyDescent="0.25">
      <c r="B101" s="71" t="s">
        <v>234</v>
      </c>
      <c r="C101" s="71" t="s">
        <v>235</v>
      </c>
      <c r="D101" s="167" t="s">
        <v>92</v>
      </c>
      <c r="E101" s="167"/>
      <c r="F101" s="168" t="s">
        <v>230</v>
      </c>
      <c r="G101" s="139" t="s">
        <v>65</v>
      </c>
      <c r="H101" s="140">
        <v>0.26</v>
      </c>
      <c r="I101" s="141">
        <v>250</v>
      </c>
      <c r="J101" s="142"/>
      <c r="K101" s="143" t="str">
        <f t="shared" si="5"/>
        <v>-</v>
      </c>
      <c r="L101" s="144">
        <f t="shared" si="6"/>
        <v>0</v>
      </c>
      <c r="M101" s="162"/>
      <c r="N101" s="163"/>
      <c r="O101" s="164"/>
    </row>
    <row r="102" spans="1:15" ht="14.25" hidden="1" customHeight="1" x14ac:dyDescent="0.25">
      <c r="B102" s="71" t="s">
        <v>236</v>
      </c>
      <c r="C102" s="71" t="s">
        <v>237</v>
      </c>
      <c r="D102" s="167" t="s">
        <v>92</v>
      </c>
      <c r="E102" s="167"/>
      <c r="F102" s="168" t="s">
        <v>230</v>
      </c>
      <c r="G102" s="139" t="s">
        <v>68</v>
      </c>
      <c r="H102" s="140">
        <v>0.31</v>
      </c>
      <c r="I102" s="141">
        <v>150</v>
      </c>
      <c r="J102" s="142"/>
      <c r="K102" s="143" t="str">
        <f t="shared" si="5"/>
        <v>-</v>
      </c>
      <c r="L102" s="144">
        <f t="shared" si="6"/>
        <v>0</v>
      </c>
      <c r="M102" s="162"/>
      <c r="N102" s="163"/>
      <c r="O102" s="164"/>
    </row>
    <row r="103" spans="1:15" ht="14.25" customHeight="1" x14ac:dyDescent="0.25">
      <c r="B103" s="71" t="s">
        <v>238</v>
      </c>
      <c r="C103" s="71" t="s">
        <v>239</v>
      </c>
      <c r="D103" s="167" t="s">
        <v>103</v>
      </c>
      <c r="E103" s="167" t="s">
        <v>56</v>
      </c>
      <c r="F103" s="168" t="s">
        <v>240</v>
      </c>
      <c r="G103" s="72" t="s">
        <v>58</v>
      </c>
      <c r="H103" s="129">
        <v>0.15000000000000002</v>
      </c>
      <c r="I103" s="73">
        <v>800</v>
      </c>
      <c r="J103" s="74"/>
      <c r="K103" s="75" t="str">
        <f t="shared" si="5"/>
        <v>-</v>
      </c>
      <c r="L103" s="128">
        <f t="shared" si="6"/>
        <v>0</v>
      </c>
      <c r="M103" s="162" t="s">
        <v>241</v>
      </c>
      <c r="N103" s="163"/>
      <c r="O103" s="164"/>
    </row>
    <row r="104" spans="1:15" ht="14.25" customHeight="1" x14ac:dyDescent="0.25">
      <c r="B104" s="71" t="s">
        <v>242</v>
      </c>
      <c r="C104" s="71" t="s">
        <v>243</v>
      </c>
      <c r="D104" s="167" t="s">
        <v>103</v>
      </c>
      <c r="E104" s="167"/>
      <c r="F104" s="168" t="s">
        <v>240</v>
      </c>
      <c r="G104" s="72" t="s">
        <v>62</v>
      </c>
      <c r="H104" s="129">
        <v>0.18000000000000002</v>
      </c>
      <c r="I104" s="73">
        <v>500</v>
      </c>
      <c r="J104" s="74"/>
      <c r="K104" s="75" t="str">
        <f t="shared" si="5"/>
        <v>-</v>
      </c>
      <c r="L104" s="128">
        <f t="shared" si="6"/>
        <v>0</v>
      </c>
      <c r="M104" s="162"/>
      <c r="N104" s="163"/>
      <c r="O104" s="164"/>
    </row>
    <row r="105" spans="1:15" ht="14.25" hidden="1" customHeight="1" x14ac:dyDescent="0.25">
      <c r="B105" s="71" t="s">
        <v>244</v>
      </c>
      <c r="C105" s="71" t="s">
        <v>245</v>
      </c>
      <c r="D105" s="167" t="s">
        <v>103</v>
      </c>
      <c r="E105" s="167"/>
      <c r="F105" s="168" t="s">
        <v>240</v>
      </c>
      <c r="G105" s="139" t="s">
        <v>65</v>
      </c>
      <c r="H105" s="140">
        <v>0.26</v>
      </c>
      <c r="I105" s="141">
        <v>250</v>
      </c>
      <c r="J105" s="142"/>
      <c r="K105" s="143" t="str">
        <f t="shared" si="5"/>
        <v>-</v>
      </c>
      <c r="L105" s="144">
        <f t="shared" si="6"/>
        <v>0</v>
      </c>
      <c r="M105" s="162"/>
      <c r="N105" s="163"/>
      <c r="O105" s="164"/>
    </row>
    <row r="106" spans="1:15" ht="14.25" hidden="1" customHeight="1" x14ac:dyDescent="0.25">
      <c r="B106" s="71" t="s">
        <v>246</v>
      </c>
      <c r="C106" s="71" t="s">
        <v>247</v>
      </c>
      <c r="D106" s="167" t="s">
        <v>103</v>
      </c>
      <c r="E106" s="167"/>
      <c r="F106" s="168" t="s">
        <v>240</v>
      </c>
      <c r="G106" s="139" t="s">
        <v>68</v>
      </c>
      <c r="H106" s="140">
        <v>0.31</v>
      </c>
      <c r="I106" s="141">
        <v>150</v>
      </c>
      <c r="J106" s="142"/>
      <c r="K106" s="143" t="str">
        <f t="shared" si="5"/>
        <v>-</v>
      </c>
      <c r="L106" s="144">
        <f t="shared" si="6"/>
        <v>0</v>
      </c>
      <c r="M106" s="162"/>
      <c r="N106" s="163"/>
      <c r="O106" s="164"/>
    </row>
    <row r="107" spans="1:15" s="13" customFormat="1" ht="18.75" customHeight="1" x14ac:dyDescent="0.3">
      <c r="A107" s="64"/>
      <c r="B107" s="65" t="s">
        <v>51</v>
      </c>
      <c r="C107" s="65" t="s">
        <v>51</v>
      </c>
      <c r="D107" s="66" t="s">
        <v>248</v>
      </c>
      <c r="E107" s="67"/>
      <c r="F107" s="67"/>
      <c r="G107" s="67"/>
      <c r="H107" s="69"/>
      <c r="I107" s="69"/>
      <c r="J107" s="70" t="s">
        <v>355</v>
      </c>
      <c r="K107" s="76"/>
      <c r="L107" s="76"/>
      <c r="M107" s="165"/>
      <c r="N107" s="165"/>
      <c r="O107" s="166"/>
    </row>
    <row r="108" spans="1:15" ht="14.25" customHeight="1" x14ac:dyDescent="0.25">
      <c r="B108" s="71" t="s">
        <v>348</v>
      </c>
      <c r="C108" s="71" t="s">
        <v>249</v>
      </c>
      <c r="D108" s="158" t="s">
        <v>55</v>
      </c>
      <c r="E108" s="158" t="s">
        <v>56</v>
      </c>
      <c r="F108" s="160" t="s">
        <v>250</v>
      </c>
      <c r="G108" s="72" t="s">
        <v>251</v>
      </c>
      <c r="H108" s="129">
        <v>0.49</v>
      </c>
      <c r="I108" s="73">
        <v>108</v>
      </c>
      <c r="J108" s="74"/>
      <c r="K108" s="75" t="str">
        <f>IF(J108="","-",I108*J108)</f>
        <v>-</v>
      </c>
      <c r="L108" s="128">
        <f t="shared" si="6"/>
        <v>0</v>
      </c>
      <c r="M108" s="162" t="s">
        <v>59</v>
      </c>
      <c r="N108" s="163"/>
      <c r="O108" s="164"/>
    </row>
    <row r="109" spans="1:15" ht="14.25" customHeight="1" x14ac:dyDescent="0.25">
      <c r="B109" s="71" t="s">
        <v>349</v>
      </c>
      <c r="C109" s="71" t="s">
        <v>252</v>
      </c>
      <c r="D109" s="159"/>
      <c r="E109" s="159"/>
      <c r="F109" s="161"/>
      <c r="G109" s="72" t="s">
        <v>253</v>
      </c>
      <c r="H109" s="129">
        <v>0.52</v>
      </c>
      <c r="I109" s="73">
        <v>63</v>
      </c>
      <c r="J109" s="74"/>
      <c r="K109" s="75" t="str">
        <f t="shared" ref="K109:K121" si="7">IF(J109="","-",I109*J109)</f>
        <v>-</v>
      </c>
      <c r="L109" s="128">
        <f t="shared" si="6"/>
        <v>0</v>
      </c>
      <c r="M109" s="162"/>
      <c r="N109" s="163"/>
      <c r="O109" s="164"/>
    </row>
    <row r="110" spans="1:15" ht="14.25" customHeight="1" x14ac:dyDescent="0.25">
      <c r="B110" s="71" t="s">
        <v>254</v>
      </c>
      <c r="C110" s="71" t="s">
        <v>255</v>
      </c>
      <c r="D110" s="158" t="s">
        <v>114</v>
      </c>
      <c r="E110" s="158" t="s">
        <v>56</v>
      </c>
      <c r="F110" s="160" t="s">
        <v>115</v>
      </c>
      <c r="G110" s="72" t="s">
        <v>251</v>
      </c>
      <c r="H110" s="129">
        <v>0.49</v>
      </c>
      <c r="I110" s="73">
        <v>108</v>
      </c>
      <c r="J110" s="74"/>
      <c r="K110" s="75" t="str">
        <f t="shared" si="7"/>
        <v>-</v>
      </c>
      <c r="L110" s="128">
        <f t="shared" si="6"/>
        <v>0</v>
      </c>
      <c r="M110" s="162" t="s">
        <v>116</v>
      </c>
      <c r="N110" s="163"/>
      <c r="O110" s="164"/>
    </row>
    <row r="111" spans="1:15" ht="14.25" customHeight="1" x14ac:dyDescent="0.25">
      <c r="B111" s="71" t="s">
        <v>256</v>
      </c>
      <c r="C111" s="71" t="s">
        <v>257</v>
      </c>
      <c r="D111" s="159" t="s">
        <v>114</v>
      </c>
      <c r="E111" s="159"/>
      <c r="F111" s="161" t="s">
        <v>115</v>
      </c>
      <c r="G111" s="72" t="s">
        <v>253</v>
      </c>
      <c r="H111" s="129">
        <v>0.54</v>
      </c>
      <c r="I111" s="73">
        <v>63</v>
      </c>
      <c r="J111" s="74"/>
      <c r="K111" s="75" t="str">
        <f t="shared" si="7"/>
        <v>-</v>
      </c>
      <c r="L111" s="128">
        <f t="shared" si="6"/>
        <v>0</v>
      </c>
      <c r="M111" s="162"/>
      <c r="N111" s="163"/>
      <c r="O111" s="164"/>
    </row>
    <row r="112" spans="1:15" ht="14.25" customHeight="1" x14ac:dyDescent="0.25">
      <c r="B112" s="71" t="s">
        <v>258</v>
      </c>
      <c r="C112" s="71" t="s">
        <v>259</v>
      </c>
      <c r="D112" s="158" t="s">
        <v>55</v>
      </c>
      <c r="E112" s="158" t="s">
        <v>56</v>
      </c>
      <c r="F112" s="160" t="s">
        <v>123</v>
      </c>
      <c r="G112" s="72" t="s">
        <v>251</v>
      </c>
      <c r="H112" s="129">
        <v>0.49</v>
      </c>
      <c r="I112" s="73">
        <v>108</v>
      </c>
      <c r="J112" s="74"/>
      <c r="K112" s="75" t="str">
        <f t="shared" si="7"/>
        <v>-</v>
      </c>
      <c r="L112" s="128">
        <f t="shared" si="6"/>
        <v>0</v>
      </c>
      <c r="M112" s="162" t="s">
        <v>124</v>
      </c>
      <c r="N112" s="163"/>
      <c r="O112" s="164"/>
    </row>
    <row r="113" spans="2:15" ht="14.25" customHeight="1" x14ac:dyDescent="0.25">
      <c r="B113" s="71" t="s">
        <v>260</v>
      </c>
      <c r="C113" s="71" t="s">
        <v>261</v>
      </c>
      <c r="D113" s="159" t="s">
        <v>55</v>
      </c>
      <c r="E113" s="159"/>
      <c r="F113" s="161" t="s">
        <v>123</v>
      </c>
      <c r="G113" s="72" t="s">
        <v>253</v>
      </c>
      <c r="H113" s="129">
        <v>0.52</v>
      </c>
      <c r="I113" s="73">
        <v>63</v>
      </c>
      <c r="J113" s="74"/>
      <c r="K113" s="75" t="str">
        <f t="shared" si="7"/>
        <v>-</v>
      </c>
      <c r="L113" s="128">
        <f t="shared" si="6"/>
        <v>0</v>
      </c>
      <c r="M113" s="162"/>
      <c r="N113" s="163"/>
      <c r="O113" s="164"/>
    </row>
    <row r="114" spans="2:15" ht="14.25" customHeight="1" x14ac:dyDescent="0.25">
      <c r="B114" s="71" t="s">
        <v>262</v>
      </c>
      <c r="C114" s="71" t="s">
        <v>263</v>
      </c>
      <c r="D114" s="158" t="s">
        <v>114</v>
      </c>
      <c r="E114" s="158" t="s">
        <v>56</v>
      </c>
      <c r="F114" s="160" t="s">
        <v>133</v>
      </c>
      <c r="G114" s="72" t="s">
        <v>251</v>
      </c>
      <c r="H114" s="129">
        <v>0.49</v>
      </c>
      <c r="I114" s="73">
        <v>108</v>
      </c>
      <c r="J114" s="74"/>
      <c r="K114" s="75" t="str">
        <f t="shared" si="7"/>
        <v>-</v>
      </c>
      <c r="L114" s="128">
        <f t="shared" si="6"/>
        <v>0</v>
      </c>
      <c r="M114" s="162" t="s">
        <v>134</v>
      </c>
      <c r="N114" s="163"/>
      <c r="O114" s="164"/>
    </row>
    <row r="115" spans="2:15" ht="14.25" customHeight="1" x14ac:dyDescent="0.25">
      <c r="B115" s="71" t="s">
        <v>264</v>
      </c>
      <c r="C115" s="71" t="s">
        <v>265</v>
      </c>
      <c r="D115" s="159" t="s">
        <v>114</v>
      </c>
      <c r="E115" s="159"/>
      <c r="F115" s="161" t="s">
        <v>133</v>
      </c>
      <c r="G115" s="72" t="s">
        <v>253</v>
      </c>
      <c r="H115" s="129">
        <v>0.54</v>
      </c>
      <c r="I115" s="73">
        <v>63</v>
      </c>
      <c r="J115" s="74"/>
      <c r="K115" s="75" t="str">
        <f t="shared" si="7"/>
        <v>-</v>
      </c>
      <c r="L115" s="128">
        <f t="shared" si="6"/>
        <v>0</v>
      </c>
      <c r="M115" s="162"/>
      <c r="N115" s="163"/>
      <c r="O115" s="164"/>
    </row>
    <row r="116" spans="2:15" ht="14.25" customHeight="1" x14ac:dyDescent="0.25">
      <c r="B116" s="71" t="s">
        <v>266</v>
      </c>
      <c r="C116" s="71" t="s">
        <v>267</v>
      </c>
      <c r="D116" s="158" t="s">
        <v>114</v>
      </c>
      <c r="E116" s="158" t="s">
        <v>56</v>
      </c>
      <c r="F116" s="160" t="s">
        <v>141</v>
      </c>
      <c r="G116" s="72" t="s">
        <v>251</v>
      </c>
      <c r="H116" s="129">
        <v>0.49</v>
      </c>
      <c r="I116" s="73">
        <v>108</v>
      </c>
      <c r="J116" s="74"/>
      <c r="K116" s="75" t="str">
        <f t="shared" si="7"/>
        <v>-</v>
      </c>
      <c r="L116" s="128">
        <f t="shared" si="6"/>
        <v>0</v>
      </c>
      <c r="M116" s="162" t="s">
        <v>142</v>
      </c>
      <c r="N116" s="163"/>
      <c r="O116" s="164"/>
    </row>
    <row r="117" spans="2:15" ht="14.25" customHeight="1" x14ac:dyDescent="0.25">
      <c r="B117" s="71" t="s">
        <v>268</v>
      </c>
      <c r="C117" s="71" t="s">
        <v>269</v>
      </c>
      <c r="D117" s="159" t="s">
        <v>114</v>
      </c>
      <c r="E117" s="159"/>
      <c r="F117" s="161" t="s">
        <v>141</v>
      </c>
      <c r="G117" s="72" t="s">
        <v>253</v>
      </c>
      <c r="H117" s="129">
        <v>0.54</v>
      </c>
      <c r="I117" s="73">
        <v>63</v>
      </c>
      <c r="J117" s="74"/>
      <c r="K117" s="75" t="str">
        <f t="shared" si="7"/>
        <v>-</v>
      </c>
      <c r="L117" s="128">
        <f t="shared" si="6"/>
        <v>0</v>
      </c>
      <c r="M117" s="162"/>
      <c r="N117" s="163"/>
      <c r="O117" s="164"/>
    </row>
    <row r="118" spans="2:15" ht="14.25" customHeight="1" x14ac:dyDescent="0.25">
      <c r="B118" s="71" t="s">
        <v>270</v>
      </c>
      <c r="C118" s="71" t="s">
        <v>271</v>
      </c>
      <c r="D118" s="158" t="s">
        <v>92</v>
      </c>
      <c r="E118" s="158" t="s">
        <v>56</v>
      </c>
      <c r="F118" s="160" t="s">
        <v>220</v>
      </c>
      <c r="G118" s="72" t="s">
        <v>251</v>
      </c>
      <c r="H118" s="129">
        <v>0.49</v>
      </c>
      <c r="I118" s="73">
        <v>108</v>
      </c>
      <c r="J118" s="74"/>
      <c r="K118" s="75" t="str">
        <f t="shared" si="7"/>
        <v>-</v>
      </c>
      <c r="L118" s="128">
        <f t="shared" si="6"/>
        <v>0</v>
      </c>
      <c r="M118" s="162" t="s">
        <v>221</v>
      </c>
      <c r="N118" s="163"/>
      <c r="O118" s="164"/>
    </row>
    <row r="119" spans="2:15" ht="14.25" customHeight="1" x14ac:dyDescent="0.25">
      <c r="B119" s="71" t="s">
        <v>272</v>
      </c>
      <c r="C119" s="71" t="s">
        <v>273</v>
      </c>
      <c r="D119" s="159" t="s">
        <v>92</v>
      </c>
      <c r="E119" s="159"/>
      <c r="F119" s="161" t="s">
        <v>220</v>
      </c>
      <c r="G119" s="72" t="s">
        <v>253</v>
      </c>
      <c r="H119" s="129">
        <v>0.52</v>
      </c>
      <c r="I119" s="73">
        <v>63</v>
      </c>
      <c r="J119" s="74"/>
      <c r="K119" s="75" t="str">
        <f t="shared" si="7"/>
        <v>-</v>
      </c>
      <c r="L119" s="128">
        <f t="shared" si="6"/>
        <v>0</v>
      </c>
      <c r="M119" s="162"/>
      <c r="N119" s="163"/>
      <c r="O119" s="164"/>
    </row>
    <row r="120" spans="2:15" ht="14.25" customHeight="1" x14ac:dyDescent="0.25">
      <c r="B120" s="71" t="s">
        <v>274</v>
      </c>
      <c r="C120" s="71" t="s">
        <v>275</v>
      </c>
      <c r="D120" s="158" t="s">
        <v>92</v>
      </c>
      <c r="E120" s="158" t="s">
        <v>56</v>
      </c>
      <c r="F120" s="160" t="s">
        <v>230</v>
      </c>
      <c r="G120" s="72" t="s">
        <v>251</v>
      </c>
      <c r="H120" s="129">
        <v>0.49</v>
      </c>
      <c r="I120" s="73">
        <v>108</v>
      </c>
      <c r="J120" s="74"/>
      <c r="K120" s="75" t="str">
        <f t="shared" si="7"/>
        <v>-</v>
      </c>
      <c r="L120" s="128">
        <f t="shared" si="6"/>
        <v>0</v>
      </c>
      <c r="M120" s="162" t="s">
        <v>231</v>
      </c>
      <c r="N120" s="163"/>
      <c r="O120" s="164"/>
    </row>
    <row r="121" spans="2:15" ht="14.25" customHeight="1" x14ac:dyDescent="0.25">
      <c r="B121" s="71" t="s">
        <v>276</v>
      </c>
      <c r="C121" s="71" t="s">
        <v>277</v>
      </c>
      <c r="D121" s="159" t="s">
        <v>92</v>
      </c>
      <c r="E121" s="159"/>
      <c r="F121" s="161" t="s">
        <v>230</v>
      </c>
      <c r="G121" s="72" t="s">
        <v>253</v>
      </c>
      <c r="H121" s="129">
        <v>0.52</v>
      </c>
      <c r="I121" s="73">
        <v>63</v>
      </c>
      <c r="J121" s="74"/>
      <c r="K121" s="75" t="str">
        <f t="shared" si="7"/>
        <v>-</v>
      </c>
      <c r="L121" s="128">
        <f t="shared" si="6"/>
        <v>0</v>
      </c>
      <c r="M121" s="162"/>
      <c r="N121" s="163"/>
      <c r="O121" s="164"/>
    </row>
    <row r="123" spans="2:15" x14ac:dyDescent="0.25">
      <c r="D123" s="77" t="s">
        <v>278</v>
      </c>
    </row>
    <row r="124" spans="2:15" x14ac:dyDescent="0.25">
      <c r="D124" s="77" t="s">
        <v>279</v>
      </c>
    </row>
  </sheetData>
  <autoFilter ref="B31:O121">
    <filterColumn colId="5">
      <colorFilter dxfId="6" cellColor="0"/>
    </filterColumn>
    <filterColumn colId="11" showButton="0"/>
    <filterColumn colId="12" showButton="0"/>
  </autoFilter>
  <mergeCells count="125">
    <mergeCell ref="D2:N2"/>
    <mergeCell ref="J8:K8"/>
    <mergeCell ref="J9:K9"/>
    <mergeCell ref="J10:K10"/>
    <mergeCell ref="K13:L13"/>
    <mergeCell ref="D45:D48"/>
    <mergeCell ref="E45:E48"/>
    <mergeCell ref="F45:F48"/>
    <mergeCell ref="M45:O48"/>
    <mergeCell ref="K17:L17"/>
    <mergeCell ref="K18:L18"/>
    <mergeCell ref="K19:L19"/>
    <mergeCell ref="G5:I5"/>
    <mergeCell ref="K14:L14"/>
    <mergeCell ref="K15:L15"/>
    <mergeCell ref="K16:L16"/>
    <mergeCell ref="D37:D40"/>
    <mergeCell ref="E37:E40"/>
    <mergeCell ref="F37:F40"/>
    <mergeCell ref="M37:O40"/>
    <mergeCell ref="D41:D44"/>
    <mergeCell ref="E41:E44"/>
    <mergeCell ref="F41:F44"/>
    <mergeCell ref="M41:O44"/>
    <mergeCell ref="K20:L20"/>
    <mergeCell ref="J30:K30"/>
    <mergeCell ref="M31:O31"/>
    <mergeCell ref="M32:O32"/>
    <mergeCell ref="D33:D36"/>
    <mergeCell ref="E33:E36"/>
    <mergeCell ref="F33:F36"/>
    <mergeCell ref="M33:O36"/>
    <mergeCell ref="D53:D55"/>
    <mergeCell ref="E53:E55"/>
    <mergeCell ref="F53:F55"/>
    <mergeCell ref="M53:O55"/>
    <mergeCell ref="D56:D59"/>
    <mergeCell ref="E56:E59"/>
    <mergeCell ref="F56:F59"/>
    <mergeCell ref="M56:O59"/>
    <mergeCell ref="D49:D52"/>
    <mergeCell ref="E49:E52"/>
    <mergeCell ref="F49:F52"/>
    <mergeCell ref="M49:O52"/>
    <mergeCell ref="D66:D69"/>
    <mergeCell ref="E66:E69"/>
    <mergeCell ref="F66:F69"/>
    <mergeCell ref="M66:O69"/>
    <mergeCell ref="D70:D73"/>
    <mergeCell ref="E70:E73"/>
    <mergeCell ref="F70:F73"/>
    <mergeCell ref="M70:O73"/>
    <mergeCell ref="D60:D62"/>
    <mergeCell ref="E60:E62"/>
    <mergeCell ref="F60:F62"/>
    <mergeCell ref="M60:O62"/>
    <mergeCell ref="D63:D65"/>
    <mergeCell ref="E63:E65"/>
    <mergeCell ref="F63:F65"/>
    <mergeCell ref="M63:O65"/>
    <mergeCell ref="D82:D85"/>
    <mergeCell ref="E82:E85"/>
    <mergeCell ref="F82:F85"/>
    <mergeCell ref="M82:O85"/>
    <mergeCell ref="D86:D88"/>
    <mergeCell ref="E86:E88"/>
    <mergeCell ref="F86:F88"/>
    <mergeCell ref="M86:O88"/>
    <mergeCell ref="D74:D77"/>
    <mergeCell ref="E74:E77"/>
    <mergeCell ref="F74:F77"/>
    <mergeCell ref="M74:O77"/>
    <mergeCell ref="D78:D81"/>
    <mergeCell ref="E78:E81"/>
    <mergeCell ref="F78:F81"/>
    <mergeCell ref="M78:O81"/>
    <mergeCell ref="D99:D102"/>
    <mergeCell ref="E99:E102"/>
    <mergeCell ref="F99:F102"/>
    <mergeCell ref="M99:O102"/>
    <mergeCell ref="D103:D106"/>
    <mergeCell ref="E103:E106"/>
    <mergeCell ref="F103:F106"/>
    <mergeCell ref="M103:O106"/>
    <mergeCell ref="D89:D92"/>
    <mergeCell ref="E89:E92"/>
    <mergeCell ref="F89:F92"/>
    <mergeCell ref="M89:O92"/>
    <mergeCell ref="D95:D98"/>
    <mergeCell ref="E95:E98"/>
    <mergeCell ref="F95:F98"/>
    <mergeCell ref="M95:O98"/>
    <mergeCell ref="D93:D94"/>
    <mergeCell ref="E93:E94"/>
    <mergeCell ref="F93:F94"/>
    <mergeCell ref="M93:O94"/>
    <mergeCell ref="D120:D121"/>
    <mergeCell ref="E120:E121"/>
    <mergeCell ref="F120:F121"/>
    <mergeCell ref="M120:O121"/>
    <mergeCell ref="D116:D117"/>
    <mergeCell ref="E116:E117"/>
    <mergeCell ref="F116:F117"/>
    <mergeCell ref="M116:O117"/>
    <mergeCell ref="D118:D119"/>
    <mergeCell ref="E118:E119"/>
    <mergeCell ref="F118:F119"/>
    <mergeCell ref="M118:O119"/>
    <mergeCell ref="D112:D113"/>
    <mergeCell ref="E112:E113"/>
    <mergeCell ref="F112:F113"/>
    <mergeCell ref="M112:O113"/>
    <mergeCell ref="D114:D115"/>
    <mergeCell ref="E114:E115"/>
    <mergeCell ref="F114:F115"/>
    <mergeCell ref="M114:O115"/>
    <mergeCell ref="M107:O107"/>
    <mergeCell ref="D108:D109"/>
    <mergeCell ref="E108:E109"/>
    <mergeCell ref="F108:F109"/>
    <mergeCell ref="M108:O109"/>
    <mergeCell ref="D110:D111"/>
    <mergeCell ref="E110:E111"/>
    <mergeCell ref="F110:F111"/>
    <mergeCell ref="M110:O111"/>
  </mergeCells>
  <conditionalFormatting sqref="I6">
    <cfRule type="containsText" dxfId="5" priority="2" operator="containsText" text="нет">
      <formula>NOT(ISERROR(SEARCH("нет",I6)))</formula>
    </cfRule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J9">
    <cfRule type="containsBlanks" dxfId="4" priority="1">
      <formula>LEN(TRIM(J9))=0</formula>
    </cfRule>
  </conditionalFormatting>
  <conditionalFormatting sqref="F132:F1048576">
    <cfRule type="duplicateValues" dxfId="3" priority="4"/>
  </conditionalFormatting>
  <conditionalFormatting sqref="H12:H14 F132:F1048576 F21:F24 F1 H8:I9 F29:F30">
    <cfRule type="duplicateValues" dxfId="2" priority="5"/>
  </conditionalFormatting>
  <conditionalFormatting sqref="H12:H14 F132:F1048576 F21:F24 F1 H8:I9 F29:F30">
    <cfRule type="duplicateValues" dxfId="1" priority="6"/>
    <cfRule type="duplicateValues" dxfId="0" priority="7"/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08:K121 J33:K106">
      <formula1>$I$6&lt;&gt;"нет"</formula1>
    </dataValidation>
    <dataValidation type="list" allowBlank="1" showInputMessage="1" showErrorMessage="1" sqref="J9:K9">
      <formula1>"оплата в кассу,оплата на р/счет"</formula1>
    </dataValidation>
    <dataValidation type="list" allowBlank="1" showInputMessage="1" showErrorMessage="1" sqref="I6">
      <formula1>"да,нет"</formula1>
    </dataValidation>
  </dataValidations>
  <hyperlinks>
    <hyperlink ref="G5" location="'Условия работы'!A1" display="&gt;&gt;&gt; Условия работы &lt;&lt;&lt;"/>
  </hyperlinks>
  <pageMargins left="0.7" right="0.7" top="0.75" bottom="0.75" header="0.3" footer="0.3"/>
  <pageSetup paperSize="9" scale="1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2"/>
  <sheetViews>
    <sheetView showGridLines="0" zoomScaleNormal="100" workbookViewId="0"/>
  </sheetViews>
  <sheetFormatPr defaultRowHeight="14.4" x14ac:dyDescent="0.3"/>
  <cols>
    <col min="1" max="1" width="3.44140625" customWidth="1"/>
    <col min="2" max="2" width="5.88671875" style="127" customWidth="1"/>
    <col min="16" max="16" width="10" customWidth="1"/>
  </cols>
  <sheetData>
    <row r="1" spans="2:16" s="81" customFormat="1" ht="15" thickTop="1" x14ac:dyDescent="0.3"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2:16" s="81" customFormat="1" x14ac:dyDescent="0.3">
      <c r="B2" s="82"/>
      <c r="P2" s="83"/>
    </row>
    <row r="3" spans="2:16" s="81" customFormat="1" x14ac:dyDescent="0.3">
      <c r="B3" s="82"/>
      <c r="P3" s="83"/>
    </row>
    <row r="4" spans="2:16" s="81" customFormat="1" x14ac:dyDescent="0.3">
      <c r="B4" s="82"/>
      <c r="P4" s="83"/>
    </row>
    <row r="5" spans="2:16" s="81" customFormat="1" x14ac:dyDescent="0.3">
      <c r="B5" s="82"/>
      <c r="P5" s="83"/>
    </row>
    <row r="6" spans="2:16" s="86" customFormat="1" ht="16.5" customHeight="1" x14ac:dyDescent="0.25">
      <c r="B6" s="84"/>
      <c r="C6" s="85"/>
      <c r="P6" s="87"/>
    </row>
    <row r="7" spans="2:16" s="88" customFormat="1" ht="12" customHeight="1" x14ac:dyDescent="0.25">
      <c r="B7" s="84"/>
      <c r="C7" s="85"/>
      <c r="P7" s="89"/>
    </row>
    <row r="8" spans="2:16" s="81" customFormat="1" ht="12" customHeight="1" x14ac:dyDescent="0.3">
      <c r="B8" s="82"/>
      <c r="C8" s="85"/>
      <c r="P8" s="83"/>
    </row>
    <row r="9" spans="2:16" s="81" customFormat="1" ht="12" customHeight="1" x14ac:dyDescent="0.4">
      <c r="B9" s="90"/>
      <c r="C9" s="85"/>
      <c r="P9" s="83"/>
    </row>
    <row r="10" spans="2:16" s="81" customFormat="1" ht="12" customHeight="1" x14ac:dyDescent="0.4">
      <c r="B10" s="90"/>
      <c r="C10" s="85"/>
      <c r="P10" s="83"/>
    </row>
    <row r="11" spans="2:16" s="81" customFormat="1" ht="16.5" customHeight="1" x14ac:dyDescent="0.3">
      <c r="B11" s="82"/>
      <c r="P11" s="83"/>
    </row>
    <row r="12" spans="2:16" s="81" customFormat="1" ht="20.25" customHeight="1" x14ac:dyDescent="0.3">
      <c r="B12" s="82"/>
      <c r="P12" s="83"/>
    </row>
    <row r="13" spans="2:16" s="93" customFormat="1" ht="17.25" customHeight="1" x14ac:dyDescent="0.25">
      <c r="B13" s="91" t="s">
        <v>280</v>
      </c>
      <c r="C13" s="92" t="s">
        <v>281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P13" s="94"/>
    </row>
    <row r="14" spans="2:16" s="99" customFormat="1" ht="15.6" x14ac:dyDescent="0.3">
      <c r="B14" s="95" t="s">
        <v>282</v>
      </c>
      <c r="C14" s="96"/>
      <c r="D14" s="97"/>
      <c r="E14" s="97"/>
      <c r="F14" s="97"/>
      <c r="G14" s="97"/>
      <c r="H14" s="98" t="s">
        <v>283</v>
      </c>
      <c r="I14" s="96"/>
      <c r="J14" s="97"/>
      <c r="K14" s="97"/>
      <c r="L14" s="97"/>
      <c r="M14" s="97"/>
      <c r="N14" s="97"/>
      <c r="P14" s="100"/>
    </row>
    <row r="15" spans="2:16" s="106" customFormat="1" x14ac:dyDescent="0.3">
      <c r="B15" s="101"/>
      <c r="C15" s="102" t="s">
        <v>284</v>
      </c>
      <c r="D15" s="103"/>
      <c r="E15" s="103"/>
      <c r="F15" s="103"/>
      <c r="G15" s="103"/>
      <c r="H15" s="104" t="s">
        <v>285</v>
      </c>
      <c r="I15" s="105" t="s">
        <v>286</v>
      </c>
      <c r="J15" s="103"/>
      <c r="K15" s="103"/>
      <c r="L15" s="103"/>
      <c r="M15" s="103"/>
      <c r="N15" s="103"/>
      <c r="P15" s="107"/>
    </row>
    <row r="16" spans="2:16" s="106" customFormat="1" x14ac:dyDescent="0.3">
      <c r="B16" s="101"/>
      <c r="C16" s="102" t="s">
        <v>287</v>
      </c>
      <c r="D16" s="103"/>
      <c r="E16" s="103"/>
      <c r="F16" s="103"/>
      <c r="G16" s="103"/>
      <c r="H16" s="104" t="s">
        <v>285</v>
      </c>
      <c r="I16" s="105" t="s">
        <v>288</v>
      </c>
      <c r="J16" s="103"/>
      <c r="K16" s="103"/>
      <c r="L16" s="103"/>
      <c r="M16" s="103"/>
      <c r="N16" s="103"/>
      <c r="P16" s="107"/>
    </row>
    <row r="17" spans="2:22" s="106" customFormat="1" x14ac:dyDescent="0.3">
      <c r="B17" s="101"/>
      <c r="C17" s="102" t="s">
        <v>289</v>
      </c>
      <c r="D17" s="103"/>
      <c r="E17" s="103"/>
      <c r="F17" s="103"/>
      <c r="G17" s="103"/>
      <c r="H17" s="104" t="s">
        <v>285</v>
      </c>
      <c r="I17" s="105" t="s">
        <v>290</v>
      </c>
      <c r="J17" s="103"/>
      <c r="K17" s="103"/>
      <c r="L17" s="103"/>
      <c r="M17" s="103"/>
      <c r="N17" s="103"/>
      <c r="P17" s="107"/>
    </row>
    <row r="18" spans="2:22" s="106" customFormat="1" x14ac:dyDescent="0.3">
      <c r="B18" s="101"/>
      <c r="C18" s="102" t="s">
        <v>291</v>
      </c>
      <c r="D18" s="103"/>
      <c r="E18" s="103"/>
      <c r="F18" s="103"/>
      <c r="G18" s="103"/>
      <c r="H18" s="104" t="s">
        <v>285</v>
      </c>
      <c r="I18" s="105" t="s">
        <v>292</v>
      </c>
      <c r="J18" s="103"/>
      <c r="K18" s="103"/>
      <c r="L18" s="103"/>
      <c r="M18" s="103"/>
      <c r="N18" s="103"/>
      <c r="P18" s="107"/>
      <c r="V18" s="108"/>
    </row>
    <row r="19" spans="2:22" s="111" customForma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P19" s="112"/>
      <c r="V19" s="113"/>
    </row>
    <row r="20" spans="2:22" s="81" customFormat="1" ht="15.6" x14ac:dyDescent="0.3">
      <c r="B20" s="91" t="s">
        <v>280</v>
      </c>
      <c r="C20" s="92" t="s">
        <v>293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P20" s="83"/>
      <c r="V20" s="113"/>
    </row>
    <row r="21" spans="2:22" s="106" customFormat="1" x14ac:dyDescent="0.3">
      <c r="B21" s="101"/>
      <c r="C21" s="102" t="s">
        <v>294</v>
      </c>
      <c r="D21" s="103"/>
      <c r="E21" s="103"/>
      <c r="F21" s="103"/>
      <c r="G21" s="103"/>
      <c r="H21" s="104"/>
      <c r="I21" s="105"/>
      <c r="J21" s="103"/>
      <c r="K21" s="103"/>
      <c r="L21" s="103"/>
      <c r="M21" s="103"/>
      <c r="N21" s="103"/>
      <c r="P21" s="107"/>
    </row>
    <row r="22" spans="2:22" s="81" customForma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P22" s="83"/>
    </row>
    <row r="23" spans="2:22" s="81" customFormat="1" x14ac:dyDescent="0.3">
      <c r="B23" s="114"/>
      <c r="P23" s="83"/>
    </row>
    <row r="24" spans="2:22" s="81" customFormat="1" x14ac:dyDescent="0.3">
      <c r="B24" s="114"/>
      <c r="P24" s="83"/>
    </row>
    <row r="25" spans="2:22" s="81" customFormat="1" x14ac:dyDescent="0.3">
      <c r="B25" s="114"/>
      <c r="P25" s="83"/>
    </row>
    <row r="26" spans="2:22" s="117" customFormat="1" ht="15.6" x14ac:dyDescent="0.3">
      <c r="B26" s="115" t="s">
        <v>280</v>
      </c>
      <c r="C26" s="116" t="s">
        <v>295</v>
      </c>
      <c r="P26" s="118"/>
    </row>
    <row r="27" spans="2:22" s="81" customFormat="1" x14ac:dyDescent="0.3">
      <c r="B27" s="114"/>
      <c r="C27" s="102" t="s">
        <v>296</v>
      </c>
      <c r="P27" s="83"/>
    </row>
    <row r="28" spans="2:22" s="81" customFormat="1" x14ac:dyDescent="0.3">
      <c r="B28" s="114"/>
      <c r="C28" s="102" t="s">
        <v>297</v>
      </c>
      <c r="P28" s="83"/>
    </row>
    <row r="29" spans="2:22" s="117" customFormat="1" ht="15.6" x14ac:dyDescent="0.3">
      <c r="B29" s="115" t="s">
        <v>280</v>
      </c>
      <c r="C29" s="116" t="s">
        <v>298</v>
      </c>
      <c r="P29" s="118"/>
    </row>
    <row r="30" spans="2:22" s="121" customFormat="1" ht="45" customHeight="1" x14ac:dyDescent="0.3">
      <c r="B30" s="119" t="s">
        <v>280</v>
      </c>
      <c r="C30" s="202" t="s">
        <v>299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120"/>
    </row>
    <row r="31" spans="2:22" s="81" customFormat="1" x14ac:dyDescent="0.3">
      <c r="B31" s="114"/>
      <c r="C31" s="203" t="s">
        <v>300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83"/>
    </row>
    <row r="32" spans="2:22" s="81" customFormat="1" ht="29.25" customHeight="1" x14ac:dyDescent="0.3">
      <c r="B32" s="114"/>
      <c r="C32" s="206" t="s">
        <v>301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83"/>
    </row>
    <row r="33" spans="2:16" s="81" customFormat="1" ht="30" customHeight="1" x14ac:dyDescent="0.3">
      <c r="B33" s="114"/>
      <c r="C33" s="206" t="s">
        <v>302</v>
      </c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83"/>
    </row>
    <row r="34" spans="2:16" s="81" customFormat="1" ht="29.25" customHeight="1" x14ac:dyDescent="0.3">
      <c r="B34" s="114"/>
      <c r="C34" s="203" t="s">
        <v>303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83"/>
    </row>
    <row r="35" spans="2:16" s="117" customFormat="1" ht="30.75" customHeight="1" x14ac:dyDescent="0.3">
      <c r="B35" s="119" t="s">
        <v>280</v>
      </c>
      <c r="C35" s="202" t="s">
        <v>304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118"/>
    </row>
    <row r="36" spans="2:16" s="81" customFormat="1" ht="29.25" customHeight="1" x14ac:dyDescent="0.3">
      <c r="B36" s="114"/>
      <c r="C36" s="203" t="s">
        <v>305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83"/>
    </row>
    <row r="37" spans="2:16" s="81" customFormat="1" ht="29.25" customHeight="1" x14ac:dyDescent="0.3">
      <c r="B37" s="114"/>
      <c r="C37" s="203" t="s">
        <v>306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83"/>
    </row>
    <row r="38" spans="2:16" s="117" customFormat="1" ht="30.75" customHeight="1" x14ac:dyDescent="0.3">
      <c r="B38" s="119" t="s">
        <v>280</v>
      </c>
      <c r="C38" s="202" t="s">
        <v>307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118"/>
    </row>
    <row r="39" spans="2:16" s="81" customFormat="1" x14ac:dyDescent="0.3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3"/>
    </row>
    <row r="40" spans="2:16" s="81" customFormat="1" x14ac:dyDescent="0.3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3"/>
    </row>
    <row r="41" spans="2:16" s="81" customFormat="1" x14ac:dyDescent="0.3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3"/>
    </row>
    <row r="42" spans="2:16" s="81" customFormat="1" ht="28.5" customHeight="1" x14ac:dyDescent="0.3">
      <c r="B42" s="119" t="s">
        <v>280</v>
      </c>
      <c r="C42" s="202" t="s">
        <v>308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83"/>
    </row>
    <row r="43" spans="2:16" s="121" customFormat="1" ht="30" customHeight="1" x14ac:dyDescent="0.3">
      <c r="B43" s="119" t="s">
        <v>280</v>
      </c>
      <c r="C43" s="202" t="s">
        <v>309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120"/>
    </row>
    <row r="44" spans="2:16" s="81" customFormat="1" ht="30" customHeight="1" x14ac:dyDescent="0.3">
      <c r="B44" s="114"/>
      <c r="C44" s="203" t="s">
        <v>310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83"/>
    </row>
    <row r="45" spans="2:16" s="81" customFormat="1" ht="29.25" customHeight="1" x14ac:dyDescent="0.3">
      <c r="B45" s="114"/>
      <c r="C45" s="203" t="s">
        <v>311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83"/>
    </row>
    <row r="46" spans="2:16" s="121" customFormat="1" ht="15" x14ac:dyDescent="0.3">
      <c r="B46" s="119" t="s">
        <v>280</v>
      </c>
      <c r="C46" s="202" t="s">
        <v>312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120"/>
    </row>
    <row r="47" spans="2:16" s="81" customFormat="1" ht="44.25" customHeight="1" x14ac:dyDescent="0.3">
      <c r="B47" s="114"/>
      <c r="C47" s="203" t="s">
        <v>313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83"/>
    </row>
    <row r="48" spans="2:16" s="121" customFormat="1" ht="15" x14ac:dyDescent="0.3">
      <c r="B48" s="119" t="s">
        <v>280</v>
      </c>
      <c r="C48" s="202" t="s">
        <v>314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120"/>
    </row>
    <row r="49" spans="2:16" s="81" customFormat="1" ht="29.25" customHeight="1" x14ac:dyDescent="0.3">
      <c r="B49" s="114"/>
      <c r="C49" s="203" t="s">
        <v>315</v>
      </c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83"/>
    </row>
    <row r="50" spans="2:16" s="121" customFormat="1" ht="30" customHeight="1" x14ac:dyDescent="0.3">
      <c r="B50" s="119" t="s">
        <v>280</v>
      </c>
      <c r="C50" s="202" t="s">
        <v>316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120"/>
    </row>
    <row r="51" spans="2:16" s="81" customFormat="1" ht="30.75" customHeight="1" x14ac:dyDescent="0.3">
      <c r="B51" s="114"/>
      <c r="C51" s="203" t="s">
        <v>317</v>
      </c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83"/>
    </row>
    <row r="52" spans="2:16" s="81" customFormat="1" ht="30.75" customHeight="1" x14ac:dyDescent="0.3">
      <c r="B52" s="114"/>
      <c r="C52" s="203" t="s">
        <v>318</v>
      </c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83"/>
    </row>
    <row r="53" spans="2:16" s="81" customFormat="1" ht="30.75" customHeight="1" x14ac:dyDescent="0.3">
      <c r="B53" s="114"/>
      <c r="C53" s="203" t="s">
        <v>319</v>
      </c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83"/>
    </row>
    <row r="54" spans="2:16" s="81" customFormat="1" ht="42" customHeight="1" x14ac:dyDescent="0.3">
      <c r="B54" s="119" t="s">
        <v>280</v>
      </c>
      <c r="C54" s="202" t="s">
        <v>320</v>
      </c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83"/>
    </row>
    <row r="55" spans="2:16" s="81" customFormat="1" x14ac:dyDescent="0.3">
      <c r="B55" s="114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83"/>
    </row>
    <row r="56" spans="2:16" s="81" customFormat="1" x14ac:dyDescent="0.3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3"/>
    </row>
    <row r="57" spans="2:16" s="81" customFormat="1" x14ac:dyDescent="0.3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3"/>
    </row>
    <row r="58" spans="2:16" s="81" customFormat="1" x14ac:dyDescent="0.3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3"/>
    </row>
    <row r="59" spans="2:16" s="81" customFormat="1" ht="34.5" customHeight="1" x14ac:dyDescent="0.3">
      <c r="B59" s="119" t="s">
        <v>280</v>
      </c>
      <c r="C59" s="202" t="s">
        <v>358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83"/>
    </row>
    <row r="60" spans="2:16" s="81" customFormat="1" ht="66" customHeight="1" x14ac:dyDescent="0.3">
      <c r="B60" s="119" t="s">
        <v>280</v>
      </c>
      <c r="C60" s="202" t="s">
        <v>321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83"/>
    </row>
    <row r="61" spans="2:16" s="81" customFormat="1" x14ac:dyDescent="0.3">
      <c r="B61" s="114"/>
      <c r="P61" s="83"/>
    </row>
    <row r="62" spans="2:16" s="81" customFormat="1" x14ac:dyDescent="0.3">
      <c r="B62" s="114"/>
      <c r="P62" s="83"/>
    </row>
    <row r="63" spans="2:16" s="81" customFormat="1" x14ac:dyDescent="0.3">
      <c r="B63" s="114"/>
      <c r="P63" s="83"/>
    </row>
    <row r="64" spans="2:16" s="81" customFormat="1" ht="17.25" customHeight="1" x14ac:dyDescent="0.3">
      <c r="B64" s="119" t="s">
        <v>280</v>
      </c>
      <c r="C64" s="202" t="s">
        <v>322</v>
      </c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83"/>
    </row>
    <row r="65" spans="2:60" s="81" customFormat="1" x14ac:dyDescent="0.3">
      <c r="B65" s="114"/>
      <c r="C65" s="203" t="s">
        <v>323</v>
      </c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83"/>
    </row>
    <row r="66" spans="2:60" s="81" customFormat="1" x14ac:dyDescent="0.3">
      <c r="B66" s="114"/>
      <c r="C66" s="203" t="s">
        <v>324</v>
      </c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83"/>
    </row>
    <row r="67" spans="2:60" s="81" customFormat="1" ht="31.5" customHeight="1" x14ac:dyDescent="0.3">
      <c r="B67" s="119" t="s">
        <v>280</v>
      </c>
      <c r="C67" s="202" t="s">
        <v>325</v>
      </c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83"/>
    </row>
    <row r="68" spans="2:60" s="81" customFormat="1" ht="31.5" customHeight="1" x14ac:dyDescent="0.3">
      <c r="B68" s="119"/>
      <c r="C68" s="203" t="s">
        <v>326</v>
      </c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83"/>
    </row>
    <row r="69" spans="2:60" s="81" customFormat="1" ht="29.25" customHeight="1" x14ac:dyDescent="0.3">
      <c r="B69" s="119"/>
      <c r="C69" s="203" t="s">
        <v>327</v>
      </c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83"/>
    </row>
    <row r="70" spans="2:60" s="81" customFormat="1" x14ac:dyDescent="0.3">
      <c r="B70" s="114"/>
      <c r="C70" s="203" t="s">
        <v>328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83"/>
    </row>
    <row r="71" spans="2:60" s="81" customFormat="1" x14ac:dyDescent="0.3">
      <c r="B71" s="114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83"/>
    </row>
    <row r="72" spans="2:60" s="81" customFormat="1" x14ac:dyDescent="0.3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3"/>
    </row>
    <row r="73" spans="2:60" s="81" customFormat="1" x14ac:dyDescent="0.3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3"/>
    </row>
    <row r="74" spans="2:60" s="81" customFormat="1" x14ac:dyDescent="0.3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3"/>
    </row>
    <row r="75" spans="2:60" s="81" customFormat="1" ht="45" customHeight="1" x14ac:dyDescent="0.3">
      <c r="B75" s="119" t="s">
        <v>280</v>
      </c>
      <c r="C75" s="208" t="s">
        <v>329</v>
      </c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83"/>
    </row>
    <row r="76" spans="2:60" s="81" customFormat="1" ht="29.25" customHeight="1" x14ac:dyDescent="0.3">
      <c r="B76" s="119"/>
      <c r="C76" s="203" t="s">
        <v>330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83"/>
    </row>
    <row r="77" spans="2:60" s="81" customFormat="1" ht="15" x14ac:dyDescent="0.3">
      <c r="B77" s="119" t="s">
        <v>280</v>
      </c>
      <c r="C77" s="202" t="s">
        <v>331</v>
      </c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83"/>
    </row>
    <row r="78" spans="2:60" s="81" customFormat="1" ht="15" x14ac:dyDescent="0.3">
      <c r="B78" s="119"/>
      <c r="C78" s="203" t="s">
        <v>332</v>
      </c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83"/>
    </row>
    <row r="79" spans="2:60" s="81" customFormat="1" ht="59.25" customHeight="1" x14ac:dyDescent="0.3">
      <c r="B79" s="119"/>
      <c r="C79" s="203" t="s">
        <v>333</v>
      </c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83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</row>
    <row r="80" spans="2:60" s="81" customFormat="1" x14ac:dyDescent="0.3">
      <c r="B80" s="114"/>
      <c r="C80" s="203" t="s">
        <v>334</v>
      </c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83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</row>
    <row r="81" spans="2:60" s="81" customFormat="1" x14ac:dyDescent="0.3">
      <c r="B81" s="114"/>
      <c r="C81" s="205" t="s">
        <v>335</v>
      </c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83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</row>
    <row r="82" spans="2:60" s="81" customFormat="1" x14ac:dyDescent="0.3">
      <c r="B82" s="114"/>
      <c r="C82" s="205" t="s">
        <v>336</v>
      </c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83"/>
      <c r="S82" s="204" t="s">
        <v>337</v>
      </c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</row>
    <row r="83" spans="2:60" s="81" customFormat="1" x14ac:dyDescent="0.3">
      <c r="B83" s="114"/>
      <c r="C83" s="206" t="s">
        <v>338</v>
      </c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83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</row>
    <row r="84" spans="2:60" s="81" customFormat="1" ht="30.75" customHeight="1" x14ac:dyDescent="0.3">
      <c r="B84" s="114"/>
      <c r="C84" s="203" t="s">
        <v>339</v>
      </c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83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2:60" s="81" customFormat="1" x14ac:dyDescent="0.3">
      <c r="B85" s="114"/>
      <c r="C85" s="203" t="s">
        <v>340</v>
      </c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83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2:60" s="81" customFormat="1" ht="45" customHeight="1" x14ac:dyDescent="0.3">
      <c r="B86" s="119" t="s">
        <v>280</v>
      </c>
      <c r="C86" s="202" t="s">
        <v>341</v>
      </c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83"/>
    </row>
    <row r="87" spans="2:60" s="81" customFormat="1" ht="30" customHeight="1" x14ac:dyDescent="0.3">
      <c r="B87" s="114"/>
      <c r="C87" s="203" t="s">
        <v>342</v>
      </c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83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2:60" s="81" customFormat="1" ht="45" customHeight="1" x14ac:dyDescent="0.3">
      <c r="B88" s="114"/>
      <c r="C88" s="203" t="s">
        <v>343</v>
      </c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83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2:60" s="81" customFormat="1" x14ac:dyDescent="0.3">
      <c r="B89" s="114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8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</row>
    <row r="90" spans="2:60" s="81" customFormat="1" x14ac:dyDescent="0.3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</row>
    <row r="91" spans="2:60" s="81" customFormat="1" x14ac:dyDescent="0.3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</row>
    <row r="92" spans="2:60" s="81" customFormat="1" x14ac:dyDescent="0.3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</row>
    <row r="93" spans="2:60" s="81" customFormat="1" ht="15" x14ac:dyDescent="0.3">
      <c r="B93" s="119" t="s">
        <v>280</v>
      </c>
      <c r="C93" s="202" t="s">
        <v>344</v>
      </c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83"/>
    </row>
    <row r="94" spans="2:60" s="81" customFormat="1" x14ac:dyDescent="0.3">
      <c r="B94" s="82"/>
      <c r="P94" s="83"/>
    </row>
    <row r="95" spans="2:60" s="81" customFormat="1" x14ac:dyDescent="0.3">
      <c r="B95" s="82"/>
      <c r="P95" s="83"/>
    </row>
    <row r="96" spans="2:60" x14ac:dyDescent="0.3">
      <c r="B96" s="82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3"/>
    </row>
    <row r="97" spans="2:16" x14ac:dyDescent="0.3">
      <c r="B97" s="82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3"/>
    </row>
    <row r="98" spans="2:16" x14ac:dyDescent="0.3">
      <c r="B98" s="8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3"/>
    </row>
    <row r="99" spans="2:16" x14ac:dyDescent="0.3">
      <c r="B99" s="82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3"/>
    </row>
    <row r="100" spans="2:16" x14ac:dyDescent="0.3">
      <c r="B100" s="82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3"/>
    </row>
    <row r="101" spans="2:16" x14ac:dyDescent="0.3">
      <c r="B101" s="82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3"/>
    </row>
    <row r="102" spans="2:16" x14ac:dyDescent="0.3">
      <c r="B102" s="82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3"/>
    </row>
    <row r="103" spans="2:16" x14ac:dyDescent="0.3">
      <c r="B103" s="82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3"/>
    </row>
    <row r="104" spans="2:16" x14ac:dyDescent="0.3">
      <c r="B104" s="82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3"/>
    </row>
    <row r="105" spans="2:16" x14ac:dyDescent="0.3">
      <c r="B105" s="82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3"/>
    </row>
    <row r="106" spans="2:16" x14ac:dyDescent="0.3">
      <c r="B106" s="82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3"/>
    </row>
    <row r="107" spans="2:16" x14ac:dyDescent="0.3">
      <c r="B107" s="82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3"/>
    </row>
    <row r="108" spans="2:16" x14ac:dyDescent="0.3">
      <c r="B108" s="82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3"/>
    </row>
    <row r="109" spans="2:16" x14ac:dyDescent="0.3">
      <c r="B109" s="82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3"/>
    </row>
    <row r="110" spans="2:16" x14ac:dyDescent="0.3">
      <c r="B110" s="82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3"/>
    </row>
    <row r="111" spans="2:16" ht="15" thickBot="1" x14ac:dyDescent="0.35">
      <c r="B111" s="124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6"/>
    </row>
    <row r="112" spans="2:16" ht="15" thickTop="1" x14ac:dyDescent="0.3"/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8:O78"/>
    <mergeCell ref="C60:O60"/>
    <mergeCell ref="C64:O64"/>
    <mergeCell ref="C65:O65"/>
    <mergeCell ref="C66:O66"/>
    <mergeCell ref="C67:O67"/>
    <mergeCell ref="C68:O68"/>
    <mergeCell ref="C69:O69"/>
    <mergeCell ref="C70:O70"/>
    <mergeCell ref="C75:O75"/>
    <mergeCell ref="C76:O76"/>
    <mergeCell ref="C77:O77"/>
    <mergeCell ref="C79:O79"/>
    <mergeCell ref="S79:BH79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93:O93"/>
    <mergeCell ref="C85:O85"/>
    <mergeCell ref="S85:BH85"/>
    <mergeCell ref="C86:O86"/>
    <mergeCell ref="C87:O87"/>
    <mergeCell ref="S87:BH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2020-10-04T14:55:29Z</dcterms:created>
  <dcterms:modified xsi:type="dcterms:W3CDTF">2021-02-17T07:53:06Z</dcterms:modified>
</cp:coreProperties>
</file>