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bookViews>
    <workbookView xWindow="0" yWindow="0" windowWidth="23040" windowHeight="9192"/>
  </bookViews>
  <sheets>
    <sheet name="Пионы 2021 - акция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'Пионы 2021 - акция'!$B$30:$D$167</definedName>
    <definedName name="ALVPRX">#REF!</definedName>
    <definedName name="art">#REF!</definedName>
    <definedName name="cher">#REF!</definedName>
    <definedName name="chertab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HYDNUM">#REF!</definedName>
    <definedName name="neg">#REF!</definedName>
    <definedName name="negot">#REF!</definedName>
    <definedName name="notready">#REF!</definedName>
    <definedName name="now">#REF!</definedName>
    <definedName name="otkaz">#REF!</definedName>
    <definedName name="paen">#REF!</definedName>
    <definedName name="PDXCOMP">#REF!</definedName>
    <definedName name="PDXSPR">[2]PDX!#REF!</definedName>
    <definedName name="peon">#REF!</definedName>
    <definedName name="peonn">[3]Лист2!$A$1:$IV$65536</definedName>
    <definedName name="pion">#REF!</definedName>
    <definedName name="pionn">#REF!</definedName>
    <definedName name="pips">#REF!</definedName>
    <definedName name="piu">#REF!</definedName>
    <definedName name="pppp">#REF!</definedName>
    <definedName name="prov">#REF!</definedName>
    <definedName name="ROYAL">#REF!</definedName>
    <definedName name="stk">#REF!</definedName>
    <definedName name="stok">#REF!</definedName>
    <definedName name="stst">#REF!</definedName>
    <definedName name="tab">#REF!</definedName>
    <definedName name="table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зкщмм">#REF!</definedName>
    <definedName name="Склады">#REF!</definedName>
    <definedName name="ылдф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4" i="1" l="1"/>
  <c r="N155" i="1"/>
  <c r="N156" i="1"/>
  <c r="N157" i="1"/>
  <c r="N166" i="1" s="1"/>
  <c r="N158" i="1"/>
  <c r="N159" i="1"/>
  <c r="N160" i="1"/>
  <c r="N161" i="1"/>
  <c r="N162" i="1"/>
  <c r="N163" i="1"/>
  <c r="N164" i="1"/>
  <c r="N153" i="1"/>
  <c r="N146" i="1"/>
  <c r="N147" i="1"/>
  <c r="N148" i="1"/>
  <c r="N145" i="1"/>
  <c r="N126" i="1"/>
  <c r="N127" i="1"/>
  <c r="N128" i="1"/>
  <c r="N129" i="1"/>
  <c r="N130" i="1"/>
  <c r="N125" i="1"/>
  <c r="N108" i="1"/>
  <c r="N109" i="1"/>
  <c r="N110" i="1"/>
  <c r="N107" i="1"/>
  <c r="N90" i="1"/>
  <c r="N91" i="1"/>
  <c r="N92" i="1"/>
  <c r="N89" i="1"/>
  <c r="N70" i="1"/>
  <c r="N71" i="1"/>
  <c r="N72" i="1"/>
  <c r="N73" i="1"/>
  <c r="N74" i="1"/>
  <c r="N69" i="1"/>
  <c r="N51" i="1"/>
  <c r="N52" i="1"/>
  <c r="N53" i="1"/>
  <c r="N54" i="1"/>
  <c r="N50" i="1"/>
  <c r="N31" i="1"/>
  <c r="N32" i="1"/>
  <c r="N33" i="1"/>
  <c r="N34" i="1"/>
  <c r="N35" i="1"/>
  <c r="L166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48" i="1"/>
  <c r="D147" i="1"/>
  <c r="D146" i="1"/>
  <c r="D145" i="1"/>
  <c r="D130" i="1"/>
  <c r="D129" i="1"/>
  <c r="D128" i="1"/>
  <c r="D127" i="1"/>
  <c r="D126" i="1"/>
  <c r="D125" i="1"/>
  <c r="D110" i="1"/>
  <c r="D109" i="1"/>
  <c r="D108" i="1"/>
  <c r="D107" i="1"/>
  <c r="D92" i="1"/>
  <c r="D91" i="1"/>
  <c r="D90" i="1"/>
  <c r="D89" i="1"/>
  <c r="D74" i="1"/>
  <c r="D73" i="1"/>
  <c r="D72" i="1"/>
  <c r="D71" i="1"/>
  <c r="D70" i="1"/>
  <c r="D69" i="1"/>
  <c r="D54" i="1"/>
  <c r="D53" i="1"/>
  <c r="D52" i="1"/>
  <c r="D51" i="1"/>
  <c r="D50" i="1"/>
  <c r="D35" i="1"/>
  <c r="D34" i="1"/>
  <c r="D33" i="1"/>
  <c r="D32" i="1"/>
  <c r="D31" i="1"/>
  <c r="D166" i="1" l="1"/>
  <c r="D167" i="1" s="1"/>
</calcChain>
</file>

<file path=xl/sharedStrings.xml><?xml version="1.0" encoding="utf-8"?>
<sst xmlns="http://schemas.openxmlformats.org/spreadsheetml/2006/main" count="394" uniqueCount="128">
  <si>
    <t xml:space="preserve">Акция! </t>
  </si>
  <si>
    <t xml:space="preserve">Эти красочные многолетники не перестают удивлять и продолжают увеличивать свою популярность. </t>
  </si>
  <si>
    <r>
      <t xml:space="preserve">Мы подготовили </t>
    </r>
    <r>
      <rPr>
        <b/>
        <sz val="11"/>
        <color theme="7" tint="0.59999389629810485"/>
        <rFont val="Arial"/>
        <family val="2"/>
        <charset val="204"/>
      </rPr>
      <t>7 наборов</t>
    </r>
    <r>
      <rPr>
        <sz val="11"/>
        <color theme="7" tint="0.59999389629810485"/>
        <rFont val="Arial"/>
        <family val="2"/>
        <charset val="204"/>
      </rPr>
      <t>,</t>
    </r>
    <r>
      <rPr>
        <b/>
        <sz val="11"/>
        <color theme="7" tint="0.59999389629810485"/>
        <rFont val="Arial"/>
        <family val="2"/>
        <charset val="204"/>
      </rPr>
      <t xml:space="preserve"> которые составят полноценный и интересный ассортимент</t>
    </r>
    <r>
      <rPr>
        <sz val="11"/>
        <color theme="7" tint="0.59999389629810485"/>
        <rFont val="Arial"/>
        <family val="2"/>
        <charset val="204"/>
      </rPr>
      <t xml:space="preserve"> для ваших продаж, </t>
    </r>
    <r>
      <rPr>
        <b/>
        <sz val="11"/>
        <color theme="7" tint="0.59999389629810485"/>
        <rFont val="Arial"/>
        <family val="2"/>
        <charset val="204"/>
      </rPr>
      <t xml:space="preserve">и супер-цены на них. </t>
    </r>
    <r>
      <rPr>
        <sz val="11"/>
        <color theme="7" tint="0.59999389629810485"/>
        <rFont val="Arial"/>
        <family val="2"/>
        <charset val="204"/>
      </rPr>
      <t>В каждой группе представлено 4 сорта - вам будет из чего выбрать.  При желании, разнообразить набор помогут сорта из дополнительного ассортимента.</t>
    </r>
  </si>
  <si>
    <t>Условия акции:</t>
  </si>
  <si>
    <r>
      <t>2. Общая</t>
    </r>
    <r>
      <rPr>
        <b/>
        <sz val="11"/>
        <color theme="0"/>
        <rFont val="Arial"/>
        <family val="2"/>
        <charset val="204"/>
      </rPr>
      <t xml:space="preserve"> сумма заказа</t>
    </r>
    <r>
      <rPr>
        <sz val="11"/>
        <color theme="0"/>
        <rFont val="Arial"/>
        <family val="2"/>
        <charset val="204"/>
      </rPr>
      <t xml:space="preserve"> должна быть </t>
    </r>
    <r>
      <rPr>
        <b/>
        <sz val="11"/>
        <color theme="0"/>
        <rFont val="Arial"/>
        <family val="2"/>
        <charset val="204"/>
      </rPr>
      <t>больше 300€</t>
    </r>
  </si>
  <si>
    <r>
      <t xml:space="preserve">3. Заказ должен быть </t>
    </r>
    <r>
      <rPr>
        <b/>
        <sz val="11"/>
        <color theme="0"/>
        <rFont val="Arial"/>
        <family val="2"/>
        <charset val="204"/>
      </rPr>
      <t>оплачен до 2 ноября</t>
    </r>
    <r>
      <rPr>
        <sz val="11"/>
        <color theme="0"/>
        <rFont val="Arial"/>
        <family val="2"/>
        <charset val="204"/>
      </rPr>
      <t xml:space="preserve"> </t>
    </r>
    <r>
      <rPr>
        <b/>
        <sz val="11"/>
        <color theme="0"/>
        <rFont val="Arial"/>
        <family val="2"/>
        <charset val="204"/>
      </rPr>
      <t>с выдачей на 45 неделе</t>
    </r>
    <r>
      <rPr>
        <sz val="11"/>
        <color theme="0"/>
        <rFont val="Arial"/>
        <family val="2"/>
        <charset val="204"/>
      </rPr>
      <t xml:space="preserve"> (самовывозом или отправим до терминала ТК)</t>
    </r>
  </si>
  <si>
    <t>Кратность заказа на сорт 5 шт.</t>
  </si>
  <si>
    <t>При заказе от 15 шт на сорт, на него действует дополнительная скидка 7%.</t>
  </si>
  <si>
    <t>Группа 1. Чувственные и яркие: красные пионы</t>
  </si>
  <si>
    <t>Red Grace</t>
  </si>
  <si>
    <t>Command Performance</t>
  </si>
  <si>
    <t>Red Queen</t>
  </si>
  <si>
    <t>Scarlet Heaven</t>
  </si>
  <si>
    <t>Артикул</t>
  </si>
  <si>
    <t>Вместимость в ящик шт.</t>
  </si>
  <si>
    <t>Ящиков (рассчетно)</t>
  </si>
  <si>
    <t>Cорт</t>
  </si>
  <si>
    <t>Размер (глазков)</t>
  </si>
  <si>
    <t>Старая цена</t>
  </si>
  <si>
    <t>Акционная цена, €</t>
  </si>
  <si>
    <r>
      <t xml:space="preserve">Заказ, шт. </t>
    </r>
    <r>
      <rPr>
        <b/>
        <sz val="10.5"/>
        <color theme="0"/>
        <rFont val="Arial"/>
        <family val="2"/>
      </rPr>
      <t xml:space="preserve">(кратно 5 шт) 
</t>
    </r>
    <r>
      <rPr>
        <b/>
        <sz val="14"/>
        <color theme="0"/>
        <rFont val="Arial"/>
        <family val="2"/>
      </rPr>
      <t>↓</t>
    </r>
  </si>
  <si>
    <t xml:space="preserve">Сумма, €  </t>
  </si>
  <si>
    <t>Доступно к заказу, шт</t>
  </si>
  <si>
    <t>87-104-0528</t>
  </si>
  <si>
    <t>2-3</t>
  </si>
  <si>
    <t>&gt;80</t>
  </si>
  <si>
    <t>87-104-0529</t>
  </si>
  <si>
    <t>3-5</t>
  </si>
  <si>
    <t>87-77-1422</t>
  </si>
  <si>
    <t>87-77-1735</t>
  </si>
  <si>
    <t>87-52-0021</t>
  </si>
  <si>
    <r>
      <t xml:space="preserve">Scarlet Heaven  </t>
    </r>
    <r>
      <rPr>
        <i/>
        <sz val="10.5"/>
        <color rgb="FF7030A0"/>
        <rFont val="Arial Black"/>
        <family val="2"/>
        <charset val="204"/>
      </rPr>
      <t>~ ITOH</t>
    </r>
  </si>
  <si>
    <t>*</t>
  </si>
  <si>
    <t>Группа 2. Немного наивные и мечтательные: светло-розовые пионы</t>
  </si>
  <si>
    <t>Alertie</t>
  </si>
  <si>
    <t>Suzie Q</t>
  </si>
  <si>
    <t>Cotton Candy</t>
  </si>
  <si>
    <t>Lady Alexander Duff</t>
  </si>
  <si>
    <t>87-107-0130</t>
  </si>
  <si>
    <t>87-107-0131</t>
  </si>
  <si>
    <t>87-104-0599</t>
  </si>
  <si>
    <t>87-104-0152</t>
  </si>
  <si>
    <t>87-104-0321</t>
  </si>
  <si>
    <t>Группа 3. Волнующие и романтические: тёмно-розовые, фиолетовые пионы</t>
  </si>
  <si>
    <t>Pink Parfait</t>
  </si>
  <si>
    <t>Pink Giant</t>
  </si>
  <si>
    <t>First Arrival</t>
  </si>
  <si>
    <t>Red Spider</t>
  </si>
  <si>
    <t>87-104-0492</t>
  </si>
  <si>
    <t>87-104-0493</t>
  </si>
  <si>
    <t>87-52-0552</t>
  </si>
  <si>
    <t>87-104-0705</t>
  </si>
  <si>
    <r>
      <t xml:space="preserve">First Arrival  </t>
    </r>
    <r>
      <rPr>
        <b/>
        <i/>
        <sz val="10.5"/>
        <color rgb="FF7030A0"/>
        <rFont val="Arial Black"/>
        <family val="2"/>
        <charset val="204"/>
      </rPr>
      <t>~ ITOH</t>
    </r>
  </si>
  <si>
    <t>87-52-0165</t>
  </si>
  <si>
    <t>87-104-0539</t>
  </si>
  <si>
    <t>Группа 4. Лёгкие и воздушные: белые пионы</t>
  </si>
  <si>
    <t>Bridal Shower</t>
  </si>
  <si>
    <t>Carl G. Klehm</t>
  </si>
  <si>
    <t>Dr. F. G. Brethour</t>
  </si>
  <si>
    <t>Madame de Verneville</t>
  </si>
  <si>
    <t>87-77-1379</t>
  </si>
  <si>
    <t>87-104-0017</t>
  </si>
  <si>
    <t>87-77-1456</t>
  </si>
  <si>
    <t>87-52-0448</t>
  </si>
  <si>
    <t>Группа 5. Привлекающие взгляд: пёстрые, разноцветные пионы</t>
  </si>
  <si>
    <t>Peaches and Cream</t>
  </si>
  <si>
    <t>Butter Bowl</t>
  </si>
  <si>
    <t>Sonoma Kaleidoscope</t>
  </si>
  <si>
    <t>Pink Luao</t>
  </si>
  <si>
    <t>87-104-0462</t>
  </si>
  <si>
    <t>87-104-0089</t>
  </si>
  <si>
    <t>87-104-0957</t>
  </si>
  <si>
    <r>
      <t xml:space="preserve">Sonoma Kaleidoscope </t>
    </r>
    <r>
      <rPr>
        <i/>
        <sz val="10.5"/>
        <color rgb="FF7030A0"/>
        <rFont val="Arial Black"/>
        <family val="2"/>
        <charset val="204"/>
      </rPr>
      <t xml:space="preserve"> ~ ITOH</t>
    </r>
  </si>
  <si>
    <t>87-104-0491</t>
  </si>
  <si>
    <t>Группа 6. Задающие настроение: пионы необычных оттенков</t>
  </si>
  <si>
    <t>Pink Hawaiian Coral</t>
  </si>
  <si>
    <t>Green Halo</t>
  </si>
  <si>
    <t>Summer Glow</t>
  </si>
  <si>
    <t>Callies Memory</t>
  </si>
  <si>
    <t>87-77-1707</t>
  </si>
  <si>
    <t>87-52-0161</t>
  </si>
  <si>
    <r>
      <t xml:space="preserve">Callies Memory  </t>
    </r>
    <r>
      <rPr>
        <b/>
        <i/>
        <sz val="10.5"/>
        <color rgb="FF7030A0"/>
        <rFont val="Arial Black"/>
        <family val="2"/>
        <charset val="204"/>
      </rPr>
      <t>~ ITOH</t>
    </r>
  </si>
  <si>
    <t>87-104-0594</t>
  </si>
  <si>
    <t>87-104-0595</t>
  </si>
  <si>
    <t>87-104-0257</t>
  </si>
  <si>
    <t>87-104-0258</t>
  </si>
  <si>
    <t>Группа 7. Компактные и интересные: пионы патио и японской формы</t>
  </si>
  <si>
    <t>Patio Peony Kiev</t>
  </si>
  <si>
    <t>Patio Peony Oslo</t>
  </si>
  <si>
    <t>Patio Peony Moscow</t>
  </si>
  <si>
    <t>Garden Lace</t>
  </si>
  <si>
    <t>87-52-0193</t>
  </si>
  <si>
    <t>87-52-0197</t>
  </si>
  <si>
    <t>87-52-0039</t>
  </si>
  <si>
    <t>87-52-0251</t>
  </si>
  <si>
    <t>Дополнительный ассортимент</t>
  </si>
  <si>
    <t>Цена, €</t>
  </si>
  <si>
    <t>87-104-0018</t>
  </si>
  <si>
    <t>America</t>
  </si>
  <si>
    <t>87-52-0056</t>
  </si>
  <si>
    <t>Bouquet Perfect</t>
  </si>
  <si>
    <t>87-104-0139</t>
  </si>
  <si>
    <t>Cora Stubbs</t>
  </si>
  <si>
    <t>87-107-0173</t>
  </si>
  <si>
    <t>Dinner Plate</t>
  </si>
  <si>
    <t>87-77-1501</t>
  </si>
  <si>
    <t>Flame</t>
  </si>
  <si>
    <t>87-107-0200</t>
  </si>
  <si>
    <t>Gay Paree</t>
  </si>
  <si>
    <t>87-52-0526</t>
  </si>
  <si>
    <t>Glory Hallelujah</t>
  </si>
  <si>
    <t>87-77-1557</t>
  </si>
  <si>
    <t>Kansas</t>
  </si>
  <si>
    <t>87-104-0363</t>
  </si>
  <si>
    <t>Madame Calot</t>
  </si>
  <si>
    <t>87-77-1706</t>
  </si>
  <si>
    <t>87-52-0304</t>
  </si>
  <si>
    <t>Sarah Bernhardt</t>
  </si>
  <si>
    <t>87-77-1788</t>
  </si>
  <si>
    <t>Sweet Sixteen</t>
  </si>
  <si>
    <t>УТ-00003771</t>
  </si>
  <si>
    <t>Итого:</t>
  </si>
  <si>
    <t>УТ-00077722</t>
  </si>
  <si>
    <r>
      <t>1.</t>
    </r>
    <r>
      <rPr>
        <b/>
        <sz val="11"/>
        <color theme="0"/>
        <rFont val="Arial"/>
        <family val="2"/>
        <charset val="204"/>
      </rPr>
      <t xml:space="preserve"> Из каждой группы должен быть заказан хотя бы один сорт.</t>
    </r>
  </si>
  <si>
    <t>Успейте приобрести выгодно! После 2 ноября будем готовить корни к зимнему хранению, с учетом этих затрат весной их стоимость будет выше.</t>
  </si>
  <si>
    <t>zakaz@plantmarket.ru</t>
  </si>
  <si>
    <t>www.plantmarket.ru</t>
  </si>
  <si>
    <t>Воспользуйтесь возможностью решить вопрос с пионами на следующий сезон просто и очень выгодно.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</si>
</sst>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7" tint="0.59999389629810485"/>
      <name val="Bahnschrift SemiLight"/>
      <family val="2"/>
      <charset val="204"/>
    </font>
    <font>
      <sz val="11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7" tint="0.59999389629810485"/>
      <name val="Arial"/>
      <family val="2"/>
      <charset val="204"/>
    </font>
    <font>
      <b/>
      <sz val="11"/>
      <color theme="7" tint="0.59999389629810485"/>
      <name val="Arial"/>
      <family val="2"/>
      <charset val="204"/>
    </font>
    <font>
      <b/>
      <sz val="12"/>
      <color theme="0"/>
      <name val="Bahnschrift SemiLight"/>
      <family val="2"/>
      <charset val="204"/>
    </font>
    <font>
      <sz val="11"/>
      <color theme="0"/>
      <name val="Bahnschrift SemiLight"/>
      <family val="2"/>
      <charset val="204"/>
    </font>
    <font>
      <b/>
      <sz val="14"/>
      <color theme="7" tint="0.59999389629810485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2"/>
      <color theme="7" tint="0.59999389629810485"/>
      <name val="Calibri"/>
      <family val="2"/>
      <charset val="204"/>
      <scheme val="minor"/>
    </font>
    <font>
      <sz val="10.5"/>
      <color theme="0"/>
      <name val="Arial"/>
      <family val="2"/>
    </font>
    <font>
      <b/>
      <sz val="10.5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  <charset val="204"/>
    </font>
    <font>
      <sz val="10.5"/>
      <color theme="1"/>
      <name val="Arial"/>
      <family val="2"/>
    </font>
    <font>
      <b/>
      <strike/>
      <sz val="10.5"/>
      <color theme="0" tint="-0.499984740745262"/>
      <name val="Arial"/>
      <family val="2"/>
    </font>
    <font>
      <b/>
      <sz val="10.5"/>
      <color rgb="FFFF0000"/>
      <name val="Arial"/>
      <family val="2"/>
    </font>
    <font>
      <sz val="8"/>
      <name val="Arial"/>
      <family val="2"/>
      <charset val="204"/>
    </font>
    <font>
      <b/>
      <sz val="10.5"/>
      <name val="Arial"/>
      <family val="2"/>
      <charset val="204"/>
    </font>
    <font>
      <b/>
      <sz val="10.5"/>
      <name val="Arial"/>
      <family val="2"/>
    </font>
    <font>
      <i/>
      <sz val="10.5"/>
      <color rgb="FF7030A0"/>
      <name val="Arial Black"/>
      <family val="2"/>
      <charset val="204"/>
    </font>
    <font>
      <sz val="10.5"/>
      <name val="Arial"/>
      <family val="2"/>
    </font>
    <font>
      <b/>
      <i/>
      <sz val="10.5"/>
      <color rgb="FF7030A0"/>
      <name val="Arial Black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2392F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20" fillId="0" borderId="0"/>
  </cellStyleXfs>
  <cellXfs count="98">
    <xf numFmtId="0" fontId="0" fillId="0" borderId="0" xfId="0"/>
    <xf numFmtId="0" fontId="7" fillId="2" borderId="1" xfId="0" applyFont="1" applyFill="1" applyBorder="1" applyAlignment="1">
      <alignment horizontal="justify" vertical="center"/>
    </xf>
    <xf numFmtId="0" fontId="1" fillId="2" borderId="0" xfId="0" applyFont="1" applyFill="1" applyBorder="1" applyAlignment="1">
      <alignment horizontal="justify"/>
    </xf>
    <xf numFmtId="0" fontId="1" fillId="2" borderId="2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justify" vertical="top" wrapText="1"/>
    </xf>
    <xf numFmtId="0" fontId="8" fillId="2" borderId="3" xfId="0" applyFont="1" applyFill="1" applyBorder="1" applyAlignment="1">
      <alignment horizontal="justify" vertical="center"/>
    </xf>
    <xf numFmtId="0" fontId="1" fillId="2" borderId="4" xfId="0" applyFont="1" applyFill="1" applyBorder="1" applyAlignment="1">
      <alignment horizontal="justify"/>
    </xf>
    <xf numFmtId="0" fontId="1" fillId="2" borderId="5" xfId="0" applyFont="1" applyFill="1" applyBorder="1" applyAlignment="1">
      <alignment horizontal="justify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0" fillId="0" borderId="0" xfId="0" applyFont="1"/>
    <xf numFmtId="0" fontId="0" fillId="0" borderId="1" xfId="0" applyBorder="1" applyAlignment="1"/>
    <xf numFmtId="0" fontId="0" fillId="0" borderId="0" xfId="0" applyBorder="1" applyAlignment="1"/>
    <xf numFmtId="0" fontId="0" fillId="0" borderId="0" xfId="0" applyAlignment="1"/>
    <xf numFmtId="0" fontId="12" fillId="2" borderId="11" xfId="0" applyFont="1" applyFill="1" applyBorder="1" applyAlignment="1" applyProtection="1">
      <alignment horizontal="center" vertical="top" wrapText="1"/>
      <protection locked="0"/>
    </xf>
    <xf numFmtId="0" fontId="12" fillId="2" borderId="12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16" xfId="0" applyFont="1" applyFill="1" applyBorder="1" applyAlignment="1" applyProtection="1">
      <alignment horizontal="center" vertical="top" wrapText="1"/>
      <protection locked="0"/>
    </xf>
    <xf numFmtId="0" fontId="16" fillId="0" borderId="11" xfId="1" applyFont="1" applyFill="1" applyBorder="1" applyAlignment="1">
      <alignment vertical="center"/>
    </xf>
    <xf numFmtId="0" fontId="17" fillId="0" borderId="15" xfId="1" applyFont="1" applyFill="1" applyBorder="1" applyAlignment="1">
      <alignment horizontal="center" vertical="center"/>
    </xf>
    <xf numFmtId="2" fontId="17" fillId="0" borderId="17" xfId="1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0" fontId="22" fillId="0" borderId="16" xfId="1" applyFont="1" applyFill="1" applyBorder="1" applyAlignment="1">
      <alignment horizontal="center" vertical="center"/>
    </xf>
    <xf numFmtId="0" fontId="16" fillId="0" borderId="18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center" vertical="center"/>
    </xf>
    <xf numFmtId="2" fontId="17" fillId="0" borderId="20" xfId="1" applyNumberFormat="1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9" fillId="0" borderId="19" xfId="1" applyFont="1" applyFill="1" applyBorder="1" applyAlignment="1">
      <alignment horizontal="center" vertical="center"/>
    </xf>
    <xf numFmtId="0" fontId="22" fillId="0" borderId="21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vertical="center"/>
    </xf>
    <xf numFmtId="2" fontId="19" fillId="0" borderId="15" xfId="1" applyNumberFormat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/>
    </xf>
    <xf numFmtId="2" fontId="19" fillId="0" borderId="19" xfId="1" applyNumberFormat="1" applyFont="1" applyFill="1" applyBorder="1" applyAlignment="1">
      <alignment horizontal="center" vertical="center"/>
    </xf>
    <xf numFmtId="2" fontId="18" fillId="0" borderId="19" xfId="1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2" fontId="18" fillId="0" borderId="15" xfId="1" applyNumberFormat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26" xfId="1" applyFont="1" applyFill="1" applyBorder="1" applyAlignment="1">
      <alignment vertical="center"/>
    </xf>
    <xf numFmtId="1" fontId="26" fillId="2" borderId="2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27" fillId="0" borderId="0" xfId="2" applyFont="1" applyProtection="1">
      <protection locked="0"/>
    </xf>
    <xf numFmtId="0" fontId="17" fillId="0" borderId="18" xfId="0" applyFont="1" applyFill="1" applyBorder="1" applyAlignment="1">
      <alignment horizontal="left" vertical="center" indent="1"/>
    </xf>
    <xf numFmtId="0" fontId="17" fillId="0" borderId="19" xfId="0" applyFont="1" applyFill="1" applyBorder="1" applyAlignment="1">
      <alignment horizontal="left" vertical="center" indent="1"/>
    </xf>
    <xf numFmtId="0" fontId="22" fillId="0" borderId="20" xfId="1" applyFont="1" applyFill="1" applyBorder="1" applyAlignment="1">
      <alignment horizontal="center" vertical="center"/>
    </xf>
    <xf numFmtId="0" fontId="22" fillId="0" borderId="25" xfId="1" applyFont="1" applyFill="1" applyBorder="1" applyAlignment="1">
      <alignment horizontal="center" vertical="center"/>
    </xf>
    <xf numFmtId="1" fontId="21" fillId="3" borderId="19" xfId="2" applyNumberFormat="1" applyFont="1" applyFill="1" applyBorder="1" applyAlignment="1" applyProtection="1">
      <alignment horizontal="center" vertical="top" wrapText="1"/>
      <protection locked="0"/>
    </xf>
    <xf numFmtId="164" fontId="17" fillId="0" borderId="19" xfId="1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164" fontId="6" fillId="2" borderId="27" xfId="1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 indent="1"/>
    </xf>
    <xf numFmtId="0" fontId="17" fillId="0" borderId="23" xfId="0" applyFont="1" applyFill="1" applyBorder="1" applyAlignment="1">
      <alignment horizontal="left" vertical="center" indent="1"/>
    </xf>
    <xf numFmtId="0" fontId="17" fillId="0" borderId="24" xfId="0" applyFont="1" applyFill="1" applyBorder="1" applyAlignment="1">
      <alignment horizontal="left" vertical="center" indent="1"/>
    </xf>
    <xf numFmtId="0" fontId="22" fillId="0" borderId="17" xfId="1" applyFont="1" applyFill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1" fontId="21" fillId="3" borderId="15" xfId="2" applyNumberFormat="1" applyFont="1" applyFill="1" applyBorder="1" applyAlignment="1" applyProtection="1">
      <alignment horizontal="center" vertical="top" wrapText="1"/>
      <protection locked="0"/>
    </xf>
    <xf numFmtId="164" fontId="17" fillId="0" borderId="15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4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7" fillId="0" borderId="11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center"/>
    </xf>
    <xf numFmtId="0" fontId="7" fillId="2" borderId="0" xfId="0" applyFont="1" applyFill="1" applyBorder="1" applyAlignment="1">
      <alignment horizontal="justify" vertical="center"/>
    </xf>
    <xf numFmtId="0" fontId="7" fillId="2" borderId="2" xfId="0" applyFont="1" applyFill="1" applyBorder="1" applyAlignment="1">
      <alignment horizontal="justify" vertical="center"/>
    </xf>
  </cellXfs>
  <cellStyles count="3">
    <cellStyle name="Обычный" xfId="0" builtinId="0"/>
    <cellStyle name="Обычный 2" xfId="1"/>
    <cellStyle name="Обычный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</xdr:colOff>
      <xdr:row>18</xdr:row>
      <xdr:rowOff>38100</xdr:rowOff>
    </xdr:from>
    <xdr:to>
      <xdr:col>6</xdr:col>
      <xdr:colOff>618565</xdr:colOff>
      <xdr:row>27</xdr:row>
      <xdr:rowOff>395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352"/>
        <a:stretch/>
      </xdr:blipFill>
      <xdr:spPr>
        <a:xfrm>
          <a:off x="195262" y="4391025"/>
          <a:ext cx="1823478" cy="1676795"/>
        </a:xfrm>
        <a:prstGeom prst="rect">
          <a:avLst/>
        </a:prstGeom>
      </xdr:spPr>
    </xdr:pic>
    <xdr:clientData/>
  </xdr:twoCellAnchor>
  <xdr:twoCellAnchor editAs="oneCell">
    <xdr:from>
      <xdr:col>7</xdr:col>
      <xdr:colOff>10491</xdr:colOff>
      <xdr:row>18</xdr:row>
      <xdr:rowOff>42656</xdr:rowOff>
    </xdr:from>
    <xdr:to>
      <xdr:col>9</xdr:col>
      <xdr:colOff>614363</xdr:colOff>
      <xdr:row>27</xdr:row>
      <xdr:rowOff>7360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9791" y="4395581"/>
          <a:ext cx="1842122" cy="167920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18</xdr:row>
      <xdr:rowOff>42863</xdr:rowOff>
    </xdr:from>
    <xdr:to>
      <xdr:col>13</xdr:col>
      <xdr:colOff>0</xdr:colOff>
      <xdr:row>27</xdr:row>
      <xdr:rowOff>9524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5725" y="4395788"/>
          <a:ext cx="1838325" cy="1681161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28576</xdr:colOff>
      <xdr:row>18</xdr:row>
      <xdr:rowOff>42861</xdr:rowOff>
    </xdr:from>
    <xdr:to>
      <xdr:col>15</xdr:col>
      <xdr:colOff>602674</xdr:colOff>
      <xdr:row>27</xdr:row>
      <xdr:rowOff>865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62626" y="4395786"/>
          <a:ext cx="1812348" cy="167250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</xdr:colOff>
      <xdr:row>37</xdr:row>
      <xdr:rowOff>42863</xdr:rowOff>
    </xdr:from>
    <xdr:to>
      <xdr:col>7</xdr:col>
      <xdr:colOff>13447</xdr:colOff>
      <xdr:row>46</xdr:row>
      <xdr:rowOff>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499" y="8424863"/>
          <a:ext cx="1842248" cy="1614488"/>
        </a:xfrm>
        <a:prstGeom prst="rect">
          <a:avLst/>
        </a:prstGeom>
      </xdr:spPr>
    </xdr:pic>
    <xdr:clientData/>
  </xdr:twoCellAnchor>
  <xdr:twoCellAnchor editAs="oneCell">
    <xdr:from>
      <xdr:col>13</xdr:col>
      <xdr:colOff>31378</xdr:colOff>
      <xdr:row>37</xdr:row>
      <xdr:rowOff>44823</xdr:rowOff>
    </xdr:from>
    <xdr:to>
      <xdr:col>15</xdr:col>
      <xdr:colOff>605119</xdr:colOff>
      <xdr:row>46</xdr:row>
      <xdr:rowOff>4483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65428" y="8426823"/>
          <a:ext cx="1811991" cy="1617010"/>
        </a:xfrm>
        <a:prstGeom prst="rect">
          <a:avLst/>
        </a:prstGeom>
      </xdr:spPr>
    </xdr:pic>
    <xdr:clientData/>
  </xdr:twoCellAnchor>
  <xdr:twoCellAnchor editAs="oneCell">
    <xdr:from>
      <xdr:col>10</xdr:col>
      <xdr:colOff>26895</xdr:colOff>
      <xdr:row>37</xdr:row>
      <xdr:rowOff>40341</xdr:rowOff>
    </xdr:from>
    <xdr:to>
      <xdr:col>13</xdr:col>
      <xdr:colOff>3666</xdr:colOff>
      <xdr:row>46</xdr:row>
      <xdr:rowOff>6165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03570" y="8422341"/>
          <a:ext cx="1834146" cy="1623174"/>
        </a:xfrm>
        <a:prstGeom prst="rect">
          <a:avLst/>
        </a:prstGeom>
      </xdr:spPr>
    </xdr:pic>
    <xdr:clientData/>
  </xdr:twoCellAnchor>
  <xdr:twoCellAnchor editAs="oneCell">
    <xdr:from>
      <xdr:col>7</xdr:col>
      <xdr:colOff>46633</xdr:colOff>
      <xdr:row>37</xdr:row>
      <xdr:rowOff>40341</xdr:rowOff>
    </xdr:from>
    <xdr:to>
      <xdr:col>10</xdr:col>
      <xdr:colOff>0</xdr:colOff>
      <xdr:row>46</xdr:row>
      <xdr:rowOff>511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65933" y="8422341"/>
          <a:ext cx="1810742" cy="1617520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56</xdr:row>
      <xdr:rowOff>40341</xdr:rowOff>
    </xdr:from>
    <xdr:to>
      <xdr:col>9</xdr:col>
      <xdr:colOff>617444</xdr:colOff>
      <xdr:row>65</xdr:row>
      <xdr:rowOff>1405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52917" y="12394266"/>
          <a:ext cx="1822077" cy="1618414"/>
        </a:xfrm>
        <a:prstGeom prst="rect">
          <a:avLst/>
        </a:prstGeom>
      </xdr:spPr>
    </xdr:pic>
    <xdr:clientData/>
  </xdr:twoCellAnchor>
  <xdr:twoCellAnchor editAs="oneCell">
    <xdr:from>
      <xdr:col>10</xdr:col>
      <xdr:colOff>30031</xdr:colOff>
      <xdr:row>56</xdr:row>
      <xdr:rowOff>44824</xdr:rowOff>
    </xdr:from>
    <xdr:to>
      <xdr:col>13</xdr:col>
      <xdr:colOff>3667</xdr:colOff>
      <xdr:row>65</xdr:row>
      <xdr:rowOff>2513</xdr:rowOff>
    </xdr:to>
    <xdr:pic>
      <xdr:nvPicPr>
        <xdr:cNvPr id="11" name="Рисунок 10" descr="https://plantmarket.pro/img/work/nomencl/57778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4" r="4077"/>
        <a:stretch/>
      </xdr:blipFill>
      <xdr:spPr bwMode="auto">
        <a:xfrm>
          <a:off x="3906706" y="12398749"/>
          <a:ext cx="1831011" cy="1615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33058</xdr:colOff>
      <xdr:row>56</xdr:row>
      <xdr:rowOff>35859</xdr:rowOff>
    </xdr:from>
    <xdr:to>
      <xdr:col>6</xdr:col>
      <xdr:colOff>617445</xdr:colOff>
      <xdr:row>64</xdr:row>
      <xdr:rowOff>128445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4983" y="12389784"/>
          <a:ext cx="1822637" cy="1616586"/>
        </a:xfrm>
        <a:prstGeom prst="rect">
          <a:avLst/>
        </a:prstGeom>
      </xdr:spPr>
    </xdr:pic>
    <xdr:clientData/>
  </xdr:twoCellAnchor>
  <xdr:twoCellAnchor editAs="oneCell">
    <xdr:from>
      <xdr:col>13</xdr:col>
      <xdr:colOff>36532</xdr:colOff>
      <xdr:row>56</xdr:row>
      <xdr:rowOff>49306</xdr:rowOff>
    </xdr:from>
    <xdr:to>
      <xdr:col>15</xdr:col>
      <xdr:colOff>609601</xdr:colOff>
      <xdr:row>65</xdr:row>
      <xdr:rowOff>7282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70582" y="12403231"/>
          <a:ext cx="1811319" cy="1615326"/>
        </a:xfrm>
        <a:prstGeom prst="rect">
          <a:avLst/>
        </a:prstGeom>
      </xdr:spPr>
    </xdr:pic>
    <xdr:clientData/>
  </xdr:twoCellAnchor>
  <xdr:twoCellAnchor editAs="oneCell">
    <xdr:from>
      <xdr:col>4</xdr:col>
      <xdr:colOff>33617</xdr:colOff>
      <xdr:row>76</xdr:row>
      <xdr:rowOff>35859</xdr:rowOff>
    </xdr:from>
    <xdr:to>
      <xdr:col>7</xdr:col>
      <xdr:colOff>3362</xdr:colOff>
      <xdr:row>85</xdr:row>
      <xdr:rowOff>10756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226" r="4032"/>
        <a:stretch/>
      </xdr:blipFill>
      <xdr:spPr>
        <a:xfrm>
          <a:off x="195542" y="16590309"/>
          <a:ext cx="1827120" cy="1632247"/>
        </a:xfrm>
        <a:prstGeom prst="rect">
          <a:avLst/>
        </a:prstGeom>
      </xdr:spPr>
    </xdr:pic>
    <xdr:clientData/>
  </xdr:twoCellAnchor>
  <xdr:twoCellAnchor editAs="oneCell">
    <xdr:from>
      <xdr:col>10</xdr:col>
      <xdr:colOff>27710</xdr:colOff>
      <xdr:row>76</xdr:row>
      <xdr:rowOff>47268</xdr:rowOff>
    </xdr:from>
    <xdr:to>
      <xdr:col>12</xdr:col>
      <xdr:colOff>609600</xdr:colOff>
      <xdr:row>85</xdr:row>
      <xdr:rowOff>4970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1567"/>
        <a:stretch/>
      </xdr:blipFill>
      <xdr:spPr>
        <a:xfrm>
          <a:off x="3904385" y="16601718"/>
          <a:ext cx="1820140" cy="1615052"/>
        </a:xfrm>
        <a:prstGeom prst="rect">
          <a:avLst/>
        </a:prstGeom>
      </xdr:spPr>
    </xdr:pic>
    <xdr:clientData/>
  </xdr:twoCellAnchor>
  <xdr:twoCellAnchor editAs="oneCell">
    <xdr:from>
      <xdr:col>4</xdr:col>
      <xdr:colOff>31377</xdr:colOff>
      <xdr:row>94</xdr:row>
      <xdr:rowOff>39612</xdr:rowOff>
    </xdr:from>
    <xdr:to>
      <xdr:col>6</xdr:col>
      <xdr:colOff>617444</xdr:colOff>
      <xdr:row>103</xdr:row>
      <xdr:rowOff>1122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3302" y="20394537"/>
          <a:ext cx="1824317" cy="1618860"/>
        </a:xfrm>
        <a:prstGeom prst="rect">
          <a:avLst/>
        </a:prstGeom>
      </xdr:spPr>
    </xdr:pic>
    <xdr:clientData/>
  </xdr:twoCellAnchor>
  <xdr:twoCellAnchor editAs="oneCell">
    <xdr:from>
      <xdr:col>7</xdr:col>
      <xdr:colOff>21986</xdr:colOff>
      <xdr:row>94</xdr:row>
      <xdr:rowOff>44094</xdr:rowOff>
    </xdr:from>
    <xdr:to>
      <xdr:col>10</xdr:col>
      <xdr:colOff>3360</xdr:colOff>
      <xdr:row>103</xdr:row>
      <xdr:rowOff>5604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41286" y="20399019"/>
          <a:ext cx="1838749" cy="1618860"/>
        </a:xfrm>
        <a:prstGeom prst="rect">
          <a:avLst/>
        </a:prstGeom>
      </xdr:spPr>
    </xdr:pic>
    <xdr:clientData/>
  </xdr:twoCellAnchor>
  <xdr:twoCellAnchor editAs="oneCell">
    <xdr:from>
      <xdr:col>10</xdr:col>
      <xdr:colOff>28015</xdr:colOff>
      <xdr:row>94</xdr:row>
      <xdr:rowOff>35859</xdr:rowOff>
    </xdr:from>
    <xdr:to>
      <xdr:col>13</xdr:col>
      <xdr:colOff>3667</xdr:colOff>
      <xdr:row>103</xdr:row>
      <xdr:rowOff>1121</xdr:rowOff>
    </xdr:to>
    <xdr:pic>
      <xdr:nvPicPr>
        <xdr:cNvPr id="18" name="Рисунок 17" descr="Пион Sonoma Kaleidoscope -itoh 2-3 eye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4690" y="20390784"/>
          <a:ext cx="1833027" cy="1622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21852</xdr:colOff>
      <xdr:row>94</xdr:row>
      <xdr:rowOff>27029</xdr:rowOff>
    </xdr:from>
    <xdr:to>
      <xdr:col>15</xdr:col>
      <xdr:colOff>609600</xdr:colOff>
      <xdr:row>103</xdr:row>
      <xdr:rowOff>284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55902" y="20381954"/>
          <a:ext cx="1825998" cy="1630605"/>
        </a:xfrm>
        <a:prstGeom prst="rect">
          <a:avLst/>
        </a:prstGeom>
      </xdr:spPr>
    </xdr:pic>
    <xdr:clientData/>
  </xdr:twoCellAnchor>
  <xdr:twoCellAnchor editAs="oneCell">
    <xdr:from>
      <xdr:col>10</xdr:col>
      <xdr:colOff>29176</xdr:colOff>
      <xdr:row>112</xdr:row>
      <xdr:rowOff>40341</xdr:rowOff>
    </xdr:from>
    <xdr:to>
      <xdr:col>12</xdr:col>
      <xdr:colOff>617444</xdr:colOff>
      <xdr:row>121</xdr:row>
      <xdr:rowOff>6831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905851" y="24205266"/>
          <a:ext cx="1826518" cy="1623840"/>
        </a:xfrm>
        <a:prstGeom prst="rect">
          <a:avLst/>
        </a:prstGeom>
      </xdr:spPr>
    </xdr:pic>
    <xdr:clientData/>
  </xdr:twoCellAnchor>
  <xdr:twoCellAnchor editAs="oneCell">
    <xdr:from>
      <xdr:col>13</xdr:col>
      <xdr:colOff>35858</xdr:colOff>
      <xdr:row>112</xdr:row>
      <xdr:rowOff>35858</xdr:rowOff>
    </xdr:from>
    <xdr:to>
      <xdr:col>15</xdr:col>
      <xdr:colOff>600636</xdr:colOff>
      <xdr:row>121</xdr:row>
      <xdr:rowOff>2881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10" t="9620" r="17721" b="11646"/>
        <a:stretch/>
      </xdr:blipFill>
      <xdr:spPr>
        <a:xfrm>
          <a:off x="5769908" y="24200783"/>
          <a:ext cx="1803028" cy="1624373"/>
        </a:xfrm>
        <a:prstGeom prst="rect">
          <a:avLst/>
        </a:prstGeom>
      </xdr:spPr>
    </xdr:pic>
    <xdr:clientData/>
  </xdr:twoCellAnchor>
  <xdr:twoCellAnchor editAs="oneCell">
    <xdr:from>
      <xdr:col>4</xdr:col>
      <xdr:colOff>31374</xdr:colOff>
      <xdr:row>112</xdr:row>
      <xdr:rowOff>40341</xdr:rowOff>
    </xdr:from>
    <xdr:to>
      <xdr:col>6</xdr:col>
      <xdr:colOff>617442</xdr:colOff>
      <xdr:row>121</xdr:row>
      <xdr:rowOff>389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10800000" flipV="1">
          <a:off x="193299" y="24205266"/>
          <a:ext cx="1824318" cy="1617398"/>
        </a:xfrm>
        <a:prstGeom prst="rect">
          <a:avLst/>
        </a:prstGeom>
      </xdr:spPr>
    </xdr:pic>
    <xdr:clientData/>
  </xdr:twoCellAnchor>
  <xdr:twoCellAnchor editAs="oneCell">
    <xdr:from>
      <xdr:col>7</xdr:col>
      <xdr:colOff>21851</xdr:colOff>
      <xdr:row>112</xdr:row>
      <xdr:rowOff>40900</xdr:rowOff>
    </xdr:from>
    <xdr:to>
      <xdr:col>10</xdr:col>
      <xdr:colOff>0</xdr:colOff>
      <xdr:row>121</xdr:row>
      <xdr:rowOff>6162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r="1870"/>
        <a:stretch/>
      </xdr:blipFill>
      <xdr:spPr>
        <a:xfrm>
          <a:off x="2041151" y="24205825"/>
          <a:ext cx="1835524" cy="1622612"/>
        </a:xfrm>
        <a:prstGeom prst="rect">
          <a:avLst/>
        </a:prstGeom>
      </xdr:spPr>
    </xdr:pic>
    <xdr:clientData/>
  </xdr:twoCellAnchor>
  <xdr:twoCellAnchor editAs="oneCell">
    <xdr:from>
      <xdr:col>4</xdr:col>
      <xdr:colOff>22413</xdr:colOff>
      <xdr:row>132</xdr:row>
      <xdr:rowOff>45549</xdr:rowOff>
    </xdr:from>
    <xdr:to>
      <xdr:col>6</xdr:col>
      <xdr:colOff>617444</xdr:colOff>
      <xdr:row>141</xdr:row>
      <xdr:rowOff>1285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84338" y="28401474"/>
          <a:ext cx="1833281" cy="1613086"/>
        </a:xfrm>
        <a:prstGeom prst="rect">
          <a:avLst/>
        </a:prstGeom>
      </xdr:spPr>
    </xdr:pic>
    <xdr:clientData/>
  </xdr:twoCellAnchor>
  <xdr:twoCellAnchor editAs="oneCell">
    <xdr:from>
      <xdr:col>7</xdr:col>
      <xdr:colOff>39780</xdr:colOff>
      <xdr:row>132</xdr:row>
      <xdr:rowOff>40341</xdr:rowOff>
    </xdr:from>
    <xdr:to>
      <xdr:col>10</xdr:col>
      <xdr:colOff>4482</xdr:colOff>
      <xdr:row>140</xdr:row>
      <xdr:rowOff>122868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1196"/>
        <a:stretch/>
      </xdr:blipFill>
      <xdr:spPr>
        <a:xfrm>
          <a:off x="2059080" y="28396266"/>
          <a:ext cx="1822077" cy="1606527"/>
        </a:xfrm>
        <a:prstGeom prst="rect">
          <a:avLst/>
        </a:prstGeom>
      </xdr:spPr>
    </xdr:pic>
    <xdr:clientData/>
  </xdr:twoCellAnchor>
  <xdr:twoCellAnchor editAs="oneCell">
    <xdr:from>
      <xdr:col>10</xdr:col>
      <xdr:colOff>39686</xdr:colOff>
      <xdr:row>132</xdr:row>
      <xdr:rowOff>44774</xdr:rowOff>
    </xdr:from>
    <xdr:to>
      <xdr:col>13</xdr:col>
      <xdr:colOff>912</xdr:colOff>
      <xdr:row>141</xdr:row>
      <xdr:rowOff>1285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6817"/>
        <a:stretch/>
      </xdr:blipFill>
      <xdr:spPr>
        <a:xfrm>
          <a:off x="3916361" y="28400699"/>
          <a:ext cx="1818601" cy="1613861"/>
        </a:xfrm>
        <a:prstGeom prst="rect">
          <a:avLst/>
        </a:prstGeom>
      </xdr:spPr>
    </xdr:pic>
    <xdr:clientData/>
  </xdr:twoCellAnchor>
  <xdr:twoCellAnchor editAs="oneCell">
    <xdr:from>
      <xdr:col>7</xdr:col>
      <xdr:colOff>27708</xdr:colOff>
      <xdr:row>76</xdr:row>
      <xdr:rowOff>48492</xdr:rowOff>
    </xdr:from>
    <xdr:to>
      <xdr:col>10</xdr:col>
      <xdr:colOff>0</xdr:colOff>
      <xdr:row>85</xdr:row>
      <xdr:rowOff>6928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47008" y="16602942"/>
          <a:ext cx="1829667" cy="1615786"/>
        </a:xfrm>
        <a:prstGeom prst="rect">
          <a:avLst/>
        </a:prstGeom>
      </xdr:spPr>
    </xdr:pic>
    <xdr:clientData/>
  </xdr:twoCellAnchor>
  <xdr:twoCellAnchor editAs="oneCell">
    <xdr:from>
      <xdr:col>13</xdr:col>
      <xdr:colOff>6927</xdr:colOff>
      <xdr:row>76</xdr:row>
      <xdr:rowOff>41564</xdr:rowOff>
    </xdr:from>
    <xdr:to>
      <xdr:col>15</xdr:col>
      <xdr:colOff>602673</xdr:colOff>
      <xdr:row>85</xdr:row>
      <xdr:rowOff>6926</xdr:rowOff>
    </xdr:to>
    <xdr:pic>
      <xdr:nvPicPr>
        <xdr:cNvPr id="28" name="Рисунок 27" descr="https://plantmarket.pro/img/work/nomencl/65386.jpg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977" y="16596014"/>
          <a:ext cx="1833996" cy="1622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34636</xdr:colOff>
      <xdr:row>132</xdr:row>
      <xdr:rowOff>42745</xdr:rowOff>
    </xdr:from>
    <xdr:to>
      <xdr:col>15</xdr:col>
      <xdr:colOff>602673</xdr:colOff>
      <xdr:row>141</xdr:row>
      <xdr:rowOff>8108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768686" y="28398670"/>
          <a:ext cx="1806287" cy="1622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69"/>
  <sheetViews>
    <sheetView showGridLines="0" tabSelected="1" zoomScaleNormal="100" workbookViewId="0">
      <selection activeCell="L31" sqref="L31:M31"/>
    </sheetView>
  </sheetViews>
  <sheetFormatPr defaultRowHeight="14.4" outlineLevelCol="1" x14ac:dyDescent="0.3"/>
  <cols>
    <col min="1" max="1" width="2.44140625" customWidth="1"/>
    <col min="2" max="2" width="13.5546875" hidden="1" customWidth="1" outlineLevel="1"/>
    <col min="3" max="4" width="9.109375" hidden="1" customWidth="1" outlineLevel="1"/>
    <col min="5" max="5" width="9.33203125" customWidth="1" collapsed="1"/>
    <col min="6" max="16" width="9.33203125" customWidth="1"/>
  </cols>
  <sheetData>
    <row r="1" spans="5:16" ht="10.5" customHeight="1" x14ac:dyDescent="0.3"/>
    <row r="2" spans="5:16" ht="33" customHeight="1" x14ac:dyDescent="0.3">
      <c r="E2" s="89" t="s">
        <v>0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5:16" ht="17.25" customHeight="1" x14ac:dyDescent="0.3">
      <c r="E3" s="83" t="s">
        <v>1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5:16" ht="31.5" customHeight="1" x14ac:dyDescent="0.3">
      <c r="E4" s="86" t="s">
        <v>127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8"/>
    </row>
    <row r="5" spans="5:16" ht="47.25" customHeight="1" x14ac:dyDescent="0.3">
      <c r="E5" s="92" t="s">
        <v>2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4"/>
    </row>
    <row r="6" spans="5:16" ht="7.5" customHeight="1" x14ac:dyDescent="0.3"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spans="5:16" ht="15" x14ac:dyDescent="0.3">
      <c r="E7" s="95" t="s">
        <v>3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5:16" ht="15" customHeight="1" x14ac:dyDescent="0.3">
      <c r="E8" s="83" t="s">
        <v>123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5"/>
    </row>
    <row r="9" spans="5:16" ht="15" customHeight="1" x14ac:dyDescent="0.3">
      <c r="E9" s="83" t="s">
        <v>4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5"/>
    </row>
    <row r="10" spans="5:16" ht="30" customHeight="1" x14ac:dyDescent="0.3">
      <c r="E10" s="83" t="s">
        <v>5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5"/>
    </row>
    <row r="11" spans="5:16" ht="9" customHeight="1" x14ac:dyDescent="0.3"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5:16" x14ac:dyDescent="0.3">
      <c r="E12" s="83" t="s">
        <v>6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5:16" x14ac:dyDescent="0.3">
      <c r="E13" s="83" t="s">
        <v>7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5:16" x14ac:dyDescent="0.3"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</row>
    <row r="15" spans="5:16" ht="33.75" customHeight="1" x14ac:dyDescent="0.3">
      <c r="E15" s="86" t="s">
        <v>124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8"/>
    </row>
    <row r="16" spans="5:16" ht="4.5" customHeight="1" x14ac:dyDescent="0.3"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</row>
    <row r="18" spans="2:18" ht="18" x14ac:dyDescent="0.3">
      <c r="B18" s="10"/>
      <c r="C18" s="11"/>
      <c r="D18" s="11"/>
      <c r="E18" s="70" t="s">
        <v>8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2"/>
    </row>
    <row r="19" spans="2:18" x14ac:dyDescent="0.3">
      <c r="B19" s="12"/>
      <c r="C19" s="13"/>
      <c r="D19" s="13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/>
    </row>
    <row r="20" spans="2:18" x14ac:dyDescent="0.3">
      <c r="B20" s="12"/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</row>
    <row r="21" spans="2:18" x14ac:dyDescent="0.3">
      <c r="B21" s="12"/>
      <c r="C21" s="13"/>
      <c r="D21" s="13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</row>
    <row r="22" spans="2:18" x14ac:dyDescent="0.3">
      <c r="B22" s="12"/>
      <c r="C22" s="13"/>
      <c r="D22" s="13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/>
    </row>
    <row r="23" spans="2:18" x14ac:dyDescent="0.3">
      <c r="B23" s="12"/>
      <c r="C23" s="13"/>
      <c r="D23" s="13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4"/>
    </row>
    <row r="24" spans="2:18" x14ac:dyDescent="0.3">
      <c r="B24" s="12"/>
      <c r="C24" s="13"/>
      <c r="D24" s="13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  <c r="R24" s="15"/>
    </row>
    <row r="25" spans="2:18" x14ac:dyDescent="0.3">
      <c r="B25" s="12"/>
      <c r="C25" s="13"/>
      <c r="D25" s="13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4"/>
    </row>
    <row r="26" spans="2:18" x14ac:dyDescent="0.3">
      <c r="B26" s="12"/>
      <c r="C26" s="13"/>
      <c r="D26" s="13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/>
    </row>
    <row r="27" spans="2:18" x14ac:dyDescent="0.3">
      <c r="B27" s="12"/>
      <c r="C27" s="13"/>
      <c r="D27" s="13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"/>
    </row>
    <row r="28" spans="2:18" s="18" customFormat="1" ht="15.75" customHeight="1" x14ac:dyDescent="0.3">
      <c r="B28" s="16"/>
      <c r="C28" s="17"/>
      <c r="D28" s="17"/>
      <c r="E28" s="78" t="s">
        <v>9</v>
      </c>
      <c r="F28" s="79"/>
      <c r="G28" s="80"/>
      <c r="H28" s="78" t="s">
        <v>10</v>
      </c>
      <c r="I28" s="79"/>
      <c r="J28" s="80"/>
      <c r="K28" s="78" t="s">
        <v>11</v>
      </c>
      <c r="L28" s="79"/>
      <c r="M28" s="80"/>
      <c r="N28" s="78" t="s">
        <v>12</v>
      </c>
      <c r="O28" s="79"/>
      <c r="P28" s="80"/>
    </row>
    <row r="29" spans="2:18" ht="3.75" customHeight="1" x14ac:dyDescent="0.3">
      <c r="B29" s="12"/>
      <c r="C29" s="13"/>
      <c r="D29" s="13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4"/>
    </row>
    <row r="30" spans="2:18" ht="53.25" customHeight="1" x14ac:dyDescent="0.3">
      <c r="B30" s="19" t="s">
        <v>13</v>
      </c>
      <c r="C30" s="19" t="s">
        <v>14</v>
      </c>
      <c r="D30" s="20" t="s">
        <v>15</v>
      </c>
      <c r="E30" s="73" t="s">
        <v>16</v>
      </c>
      <c r="F30" s="74"/>
      <c r="G30" s="74"/>
      <c r="H30" s="74"/>
      <c r="I30" s="21" t="s">
        <v>17</v>
      </c>
      <c r="J30" s="21" t="s">
        <v>18</v>
      </c>
      <c r="K30" s="22" t="s">
        <v>19</v>
      </c>
      <c r="L30" s="77" t="s">
        <v>20</v>
      </c>
      <c r="M30" s="77"/>
      <c r="N30" s="77" t="s">
        <v>21</v>
      </c>
      <c r="O30" s="77"/>
      <c r="P30" s="23" t="s">
        <v>22</v>
      </c>
    </row>
    <row r="31" spans="2:18" ht="15" customHeight="1" x14ac:dyDescent="0.3">
      <c r="B31" s="24" t="s">
        <v>23</v>
      </c>
      <c r="C31" s="25">
        <v>100</v>
      </c>
      <c r="D31" s="26" t="str">
        <f>IF(L31/C31=0,"-",L31/C31)</f>
        <v>-</v>
      </c>
      <c r="E31" s="81" t="s">
        <v>9</v>
      </c>
      <c r="F31" s="82"/>
      <c r="G31" s="82"/>
      <c r="H31" s="82"/>
      <c r="I31" s="27" t="s">
        <v>24</v>
      </c>
      <c r="J31" s="28">
        <v>5.2</v>
      </c>
      <c r="K31" s="29">
        <v>4.79</v>
      </c>
      <c r="L31" s="68"/>
      <c r="M31" s="68"/>
      <c r="N31" s="69">
        <f>IF(L31&gt;=15,K31*L31*0.93,K31*L31)</f>
        <v>0</v>
      </c>
      <c r="O31" s="69"/>
      <c r="P31" s="30" t="s">
        <v>25</v>
      </c>
    </row>
    <row r="32" spans="2:18" x14ac:dyDescent="0.3">
      <c r="B32" s="24" t="s">
        <v>26</v>
      </c>
      <c r="C32" s="25">
        <v>75</v>
      </c>
      <c r="D32" s="26" t="str">
        <f>IF(L32/C32=0,"-",L32/C32)</f>
        <v>-</v>
      </c>
      <c r="E32" s="81" t="s">
        <v>9</v>
      </c>
      <c r="F32" s="82"/>
      <c r="G32" s="82"/>
      <c r="H32" s="82"/>
      <c r="I32" s="27" t="s">
        <v>27</v>
      </c>
      <c r="J32" s="28">
        <v>7.02</v>
      </c>
      <c r="K32" s="29">
        <v>6.3</v>
      </c>
      <c r="L32" s="68"/>
      <c r="M32" s="68"/>
      <c r="N32" s="69">
        <f t="shared" ref="N32:N35" si="0">IF(L32&gt;=15,K32*L32*0.93,K32*L32)</f>
        <v>0</v>
      </c>
      <c r="O32" s="69"/>
      <c r="P32" s="30" t="s">
        <v>25</v>
      </c>
    </row>
    <row r="33" spans="2:16" ht="15" customHeight="1" x14ac:dyDescent="0.3">
      <c r="B33" s="24" t="s">
        <v>28</v>
      </c>
      <c r="C33" s="25">
        <v>50</v>
      </c>
      <c r="D33" s="26" t="str">
        <f>IF(L33/C33=0,"-",L33/C33)</f>
        <v>-</v>
      </c>
      <c r="E33" s="81" t="s">
        <v>10</v>
      </c>
      <c r="F33" s="82"/>
      <c r="G33" s="82"/>
      <c r="H33" s="82"/>
      <c r="I33" s="27" t="s">
        <v>27</v>
      </c>
      <c r="J33" s="28">
        <v>5.5699999999999994</v>
      </c>
      <c r="K33" s="29">
        <v>4.74</v>
      </c>
      <c r="L33" s="68"/>
      <c r="M33" s="68"/>
      <c r="N33" s="69">
        <f t="shared" si="0"/>
        <v>0</v>
      </c>
      <c r="O33" s="69"/>
      <c r="P33" s="30" t="s">
        <v>25</v>
      </c>
    </row>
    <row r="34" spans="2:16" ht="15" customHeight="1" x14ac:dyDescent="0.3">
      <c r="B34" s="24" t="s">
        <v>29</v>
      </c>
      <c r="C34" s="25">
        <v>50</v>
      </c>
      <c r="D34" s="26" t="str">
        <f>IF(L34/C34=0,"-",L34/C34)</f>
        <v>-</v>
      </c>
      <c r="E34" s="81" t="s">
        <v>11</v>
      </c>
      <c r="F34" s="82"/>
      <c r="G34" s="82"/>
      <c r="H34" s="82"/>
      <c r="I34" s="27" t="s">
        <v>27</v>
      </c>
      <c r="J34" s="28">
        <v>7.55</v>
      </c>
      <c r="K34" s="29">
        <v>6.49</v>
      </c>
      <c r="L34" s="68"/>
      <c r="M34" s="68"/>
      <c r="N34" s="69">
        <f t="shared" si="0"/>
        <v>0</v>
      </c>
      <c r="O34" s="69"/>
      <c r="P34" s="30">
        <v>42</v>
      </c>
    </row>
    <row r="35" spans="2:16" ht="15.75" customHeight="1" x14ac:dyDescent="0.3">
      <c r="B35" s="31" t="s">
        <v>30</v>
      </c>
      <c r="C35" s="32">
        <v>85</v>
      </c>
      <c r="D35" s="33" t="str">
        <f>IF(L35/C35=0,"-",L35/C35)</f>
        <v>-</v>
      </c>
      <c r="E35" s="54" t="s">
        <v>31</v>
      </c>
      <c r="F35" s="55"/>
      <c r="G35" s="55"/>
      <c r="H35" s="55"/>
      <c r="I35" s="34" t="s">
        <v>24</v>
      </c>
      <c r="J35" s="35">
        <v>12.25</v>
      </c>
      <c r="K35" s="36">
        <v>11.19</v>
      </c>
      <c r="L35" s="58"/>
      <c r="M35" s="58"/>
      <c r="N35" s="59">
        <f t="shared" si="0"/>
        <v>0</v>
      </c>
      <c r="O35" s="59"/>
      <c r="P35" s="37">
        <v>30</v>
      </c>
    </row>
    <row r="36" spans="2:16" ht="15" customHeight="1" x14ac:dyDescent="0.3">
      <c r="B36" s="38" t="s">
        <v>32</v>
      </c>
    </row>
    <row r="37" spans="2:16" ht="18.75" customHeight="1" x14ac:dyDescent="0.3">
      <c r="B37" s="10" t="s">
        <v>32</v>
      </c>
      <c r="C37" s="11"/>
      <c r="D37" s="11"/>
      <c r="E37" s="70" t="s">
        <v>33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2:16" ht="15" customHeight="1" x14ac:dyDescent="0.3">
      <c r="B38" s="12" t="s">
        <v>32</v>
      </c>
      <c r="C38" s="13"/>
      <c r="D38" s="13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4"/>
    </row>
    <row r="39" spans="2:16" ht="15" customHeight="1" x14ac:dyDescent="0.3">
      <c r="B39" s="12" t="s">
        <v>32</v>
      </c>
      <c r="C39" s="13"/>
      <c r="D39" s="13"/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4"/>
    </row>
    <row r="40" spans="2:16" ht="15" customHeight="1" x14ac:dyDescent="0.3">
      <c r="B40" s="12" t="s">
        <v>32</v>
      </c>
      <c r="C40" s="13"/>
      <c r="D40" s="13"/>
      <c r="E40" s="12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4"/>
    </row>
    <row r="41" spans="2:16" ht="15" customHeight="1" x14ac:dyDescent="0.3">
      <c r="B41" s="12" t="s">
        <v>32</v>
      </c>
      <c r="C41" s="13"/>
      <c r="D41" s="13"/>
      <c r="E41" s="12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</row>
    <row r="42" spans="2:16" ht="15" customHeight="1" x14ac:dyDescent="0.3">
      <c r="B42" s="12" t="s">
        <v>32</v>
      </c>
      <c r="C42" s="13"/>
      <c r="D42" s="13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</row>
    <row r="43" spans="2:16" ht="15" customHeight="1" x14ac:dyDescent="0.3">
      <c r="B43" s="12" t="s">
        <v>32</v>
      </c>
      <c r="C43" s="13"/>
      <c r="D43" s="13"/>
      <c r="E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</row>
    <row r="44" spans="2:16" ht="15" customHeight="1" x14ac:dyDescent="0.3">
      <c r="B44" s="12" t="s">
        <v>32</v>
      </c>
      <c r="C44" s="13"/>
      <c r="D44" s="13"/>
      <c r="E44" s="1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4"/>
    </row>
    <row r="45" spans="2:16" ht="15" customHeight="1" x14ac:dyDescent="0.3">
      <c r="B45" s="12" t="s">
        <v>32</v>
      </c>
      <c r="C45" s="13"/>
      <c r="D45" s="13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4"/>
    </row>
    <row r="46" spans="2:16" ht="10.5" customHeight="1" x14ac:dyDescent="0.3">
      <c r="B46" s="12" t="s">
        <v>32</v>
      </c>
      <c r="C46" s="13"/>
      <c r="D46" s="13"/>
      <c r="E46" s="12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4"/>
    </row>
    <row r="47" spans="2:16" ht="15.75" customHeight="1" x14ac:dyDescent="0.3">
      <c r="B47" s="12" t="s">
        <v>32</v>
      </c>
      <c r="C47" s="17"/>
      <c r="D47" s="17"/>
      <c r="E47" s="78" t="s">
        <v>34</v>
      </c>
      <c r="F47" s="79"/>
      <c r="G47" s="80"/>
      <c r="H47" s="78" t="s">
        <v>35</v>
      </c>
      <c r="I47" s="79"/>
      <c r="J47" s="80"/>
      <c r="K47" s="78" t="s">
        <v>36</v>
      </c>
      <c r="L47" s="79"/>
      <c r="M47" s="80"/>
      <c r="N47" s="78" t="s">
        <v>37</v>
      </c>
      <c r="O47" s="79"/>
      <c r="P47" s="80"/>
    </row>
    <row r="48" spans="2:16" ht="4.5" customHeight="1" x14ac:dyDescent="0.3">
      <c r="B48" s="12" t="s">
        <v>32</v>
      </c>
      <c r="C48" s="13"/>
      <c r="D48" s="13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4"/>
    </row>
    <row r="49" spans="2:16" ht="54" customHeight="1" x14ac:dyDescent="0.3">
      <c r="B49" s="19" t="s">
        <v>13</v>
      </c>
      <c r="C49" s="19" t="s">
        <v>14</v>
      </c>
      <c r="D49" s="20" t="s">
        <v>15</v>
      </c>
      <c r="E49" s="73" t="s">
        <v>16</v>
      </c>
      <c r="F49" s="74"/>
      <c r="G49" s="74"/>
      <c r="H49" s="74"/>
      <c r="I49" s="21" t="s">
        <v>17</v>
      </c>
      <c r="J49" s="21" t="s">
        <v>18</v>
      </c>
      <c r="K49" s="22" t="s">
        <v>19</v>
      </c>
      <c r="L49" s="77" t="s">
        <v>20</v>
      </c>
      <c r="M49" s="77"/>
      <c r="N49" s="77" t="s">
        <v>21</v>
      </c>
      <c r="O49" s="77"/>
      <c r="P49" s="23" t="s">
        <v>22</v>
      </c>
    </row>
    <row r="50" spans="2:16" ht="15" customHeight="1" x14ac:dyDescent="0.3">
      <c r="B50" s="24" t="s">
        <v>38</v>
      </c>
      <c r="C50" s="25">
        <v>75</v>
      </c>
      <c r="D50" s="26" t="str">
        <f>IF(L50/C50=0,"-",L50/C50)</f>
        <v>-</v>
      </c>
      <c r="E50" s="63" t="s">
        <v>34</v>
      </c>
      <c r="F50" s="64"/>
      <c r="G50" s="64"/>
      <c r="H50" s="65"/>
      <c r="I50" s="27" t="s">
        <v>24</v>
      </c>
      <c r="J50" s="28">
        <v>3.06</v>
      </c>
      <c r="K50" s="39">
        <v>2.5</v>
      </c>
      <c r="L50" s="68"/>
      <c r="M50" s="68"/>
      <c r="N50" s="69">
        <f>IF(L50&gt;=15,K50*L50*0.93,K50*L50)</f>
        <v>0</v>
      </c>
      <c r="O50" s="69"/>
      <c r="P50" s="30" t="s">
        <v>25</v>
      </c>
    </row>
    <row r="51" spans="2:16" ht="15" customHeight="1" x14ac:dyDescent="0.3">
      <c r="B51" s="24" t="s">
        <v>39</v>
      </c>
      <c r="C51" s="25">
        <v>50</v>
      </c>
      <c r="D51" s="26" t="str">
        <f t="shared" ref="D51:D54" si="1">IF(L51/C51=0,"-",L51/C51)</f>
        <v>-</v>
      </c>
      <c r="E51" s="63" t="s">
        <v>34</v>
      </c>
      <c r="F51" s="64"/>
      <c r="G51" s="64"/>
      <c r="H51" s="65"/>
      <c r="I51" s="27" t="s">
        <v>27</v>
      </c>
      <c r="J51" s="28">
        <v>4.08</v>
      </c>
      <c r="K51" s="39">
        <v>3.45</v>
      </c>
      <c r="L51" s="68"/>
      <c r="M51" s="68"/>
      <c r="N51" s="69">
        <f t="shared" ref="N51:N54" si="2">IF(L51&gt;=15,K51*L51*0.93,K51*L51)</f>
        <v>0</v>
      </c>
      <c r="O51" s="69"/>
      <c r="P51" s="30">
        <v>66</v>
      </c>
    </row>
    <row r="52" spans="2:16" ht="15" customHeight="1" x14ac:dyDescent="0.3">
      <c r="B52" s="24" t="s">
        <v>40</v>
      </c>
      <c r="C52" s="40">
        <v>75</v>
      </c>
      <c r="D52" s="26" t="str">
        <f t="shared" si="1"/>
        <v>-</v>
      </c>
      <c r="E52" s="63" t="s">
        <v>35</v>
      </c>
      <c r="F52" s="64"/>
      <c r="G52" s="64"/>
      <c r="H52" s="65"/>
      <c r="I52" s="41" t="s">
        <v>27</v>
      </c>
      <c r="J52" s="28">
        <v>6.56</v>
      </c>
      <c r="K52" s="39">
        <v>5.6899999999999995</v>
      </c>
      <c r="L52" s="68"/>
      <c r="M52" s="68"/>
      <c r="N52" s="69">
        <f t="shared" si="2"/>
        <v>0</v>
      </c>
      <c r="O52" s="69"/>
      <c r="P52" s="30">
        <v>55</v>
      </c>
    </row>
    <row r="53" spans="2:16" ht="15" customHeight="1" x14ac:dyDescent="0.3">
      <c r="B53" s="24" t="s">
        <v>41</v>
      </c>
      <c r="C53" s="25">
        <v>75</v>
      </c>
      <c r="D53" s="26" t="str">
        <f t="shared" si="1"/>
        <v>-</v>
      </c>
      <c r="E53" s="81" t="s">
        <v>36</v>
      </c>
      <c r="F53" s="82"/>
      <c r="G53" s="82"/>
      <c r="H53" s="82"/>
      <c r="I53" s="41" t="s">
        <v>27</v>
      </c>
      <c r="J53" s="28">
        <v>11.56</v>
      </c>
      <c r="K53" s="39">
        <v>10.029999999999999</v>
      </c>
      <c r="L53" s="68"/>
      <c r="M53" s="68"/>
      <c r="N53" s="69">
        <f t="shared" si="2"/>
        <v>0</v>
      </c>
      <c r="O53" s="69"/>
      <c r="P53" s="30">
        <v>45</v>
      </c>
    </row>
    <row r="54" spans="2:16" ht="15.75" customHeight="1" x14ac:dyDescent="0.3">
      <c r="B54" s="31" t="s">
        <v>42</v>
      </c>
      <c r="C54" s="32">
        <v>75</v>
      </c>
      <c r="D54" s="33" t="str">
        <f t="shared" si="1"/>
        <v>-</v>
      </c>
      <c r="E54" s="54" t="s">
        <v>37</v>
      </c>
      <c r="F54" s="55"/>
      <c r="G54" s="55"/>
      <c r="H54" s="55"/>
      <c r="I54" s="34" t="s">
        <v>27</v>
      </c>
      <c r="J54" s="35">
        <v>3.92</v>
      </c>
      <c r="K54" s="42">
        <v>3.6</v>
      </c>
      <c r="L54" s="58"/>
      <c r="M54" s="58"/>
      <c r="N54" s="59">
        <f t="shared" si="2"/>
        <v>0</v>
      </c>
      <c r="O54" s="59"/>
      <c r="P54" s="37">
        <v>55</v>
      </c>
    </row>
    <row r="55" spans="2:16" ht="13.5" customHeight="1" x14ac:dyDescent="0.3">
      <c r="B55" s="38" t="s">
        <v>32</v>
      </c>
    </row>
    <row r="56" spans="2:16" ht="18.75" customHeight="1" x14ac:dyDescent="0.3">
      <c r="B56" s="10" t="s">
        <v>32</v>
      </c>
      <c r="C56" s="11"/>
      <c r="D56" s="11"/>
      <c r="E56" s="70" t="s">
        <v>43</v>
      </c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2"/>
    </row>
    <row r="57" spans="2:16" ht="15" customHeight="1" x14ac:dyDescent="0.3">
      <c r="B57" s="12" t="s">
        <v>32</v>
      </c>
      <c r="C57" s="13"/>
      <c r="D57" s="13"/>
      <c r="E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4"/>
    </row>
    <row r="58" spans="2:16" ht="15" customHeight="1" x14ac:dyDescent="0.3">
      <c r="B58" s="12" t="s">
        <v>32</v>
      </c>
      <c r="C58" s="13"/>
      <c r="D58" s="13"/>
      <c r="E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4"/>
    </row>
    <row r="59" spans="2:16" ht="15" customHeight="1" x14ac:dyDescent="0.3">
      <c r="B59" s="12" t="s">
        <v>32</v>
      </c>
      <c r="C59" s="13"/>
      <c r="D59" s="13"/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4"/>
    </row>
    <row r="60" spans="2:16" ht="15" customHeight="1" x14ac:dyDescent="0.3">
      <c r="B60" s="12" t="s">
        <v>32</v>
      </c>
      <c r="C60" s="13"/>
      <c r="D60" s="13"/>
      <c r="E60" s="12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4"/>
    </row>
    <row r="61" spans="2:16" ht="15" customHeight="1" x14ac:dyDescent="0.3">
      <c r="B61" s="12" t="s">
        <v>32</v>
      </c>
      <c r="C61" s="13"/>
      <c r="D61" s="13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4"/>
    </row>
    <row r="62" spans="2:16" ht="15" customHeight="1" x14ac:dyDescent="0.3">
      <c r="B62" s="12" t="s">
        <v>32</v>
      </c>
      <c r="C62" s="13"/>
      <c r="D62" s="13"/>
      <c r="E62" s="12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4"/>
    </row>
    <row r="63" spans="2:16" ht="15" customHeight="1" x14ac:dyDescent="0.3">
      <c r="B63" s="12" t="s">
        <v>32</v>
      </c>
      <c r="C63" s="13"/>
      <c r="D63" s="13"/>
      <c r="E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4"/>
    </row>
    <row r="64" spans="2:16" ht="15" customHeight="1" x14ac:dyDescent="0.3">
      <c r="B64" s="12" t="s">
        <v>32</v>
      </c>
      <c r="C64" s="13"/>
      <c r="D64" s="13"/>
      <c r="E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4"/>
    </row>
    <row r="65" spans="2:16" ht="10.5" customHeight="1" x14ac:dyDescent="0.3">
      <c r="B65" s="12" t="s">
        <v>32</v>
      </c>
      <c r="C65" s="13"/>
      <c r="D65" s="13"/>
      <c r="E65" s="1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4"/>
    </row>
    <row r="66" spans="2:16" ht="15.75" customHeight="1" x14ac:dyDescent="0.3">
      <c r="B66" s="12" t="s">
        <v>32</v>
      </c>
      <c r="C66" s="17"/>
      <c r="D66" s="17"/>
      <c r="E66" s="78" t="s">
        <v>44</v>
      </c>
      <c r="F66" s="79"/>
      <c r="G66" s="80"/>
      <c r="H66" s="78" t="s">
        <v>45</v>
      </c>
      <c r="I66" s="79"/>
      <c r="J66" s="80"/>
      <c r="K66" s="78" t="s">
        <v>46</v>
      </c>
      <c r="L66" s="79"/>
      <c r="M66" s="80"/>
      <c r="N66" s="78" t="s">
        <v>47</v>
      </c>
      <c r="O66" s="79"/>
      <c r="P66" s="80"/>
    </row>
    <row r="67" spans="2:16" ht="4.5" customHeight="1" x14ac:dyDescent="0.3">
      <c r="B67" s="12" t="s">
        <v>32</v>
      </c>
      <c r="C67" s="13"/>
      <c r="D67" s="13"/>
      <c r="E67" s="12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4"/>
    </row>
    <row r="68" spans="2:16" ht="54" customHeight="1" x14ac:dyDescent="0.3">
      <c r="B68" s="19" t="s">
        <v>13</v>
      </c>
      <c r="C68" s="19" t="s">
        <v>14</v>
      </c>
      <c r="D68" s="20" t="s">
        <v>15</v>
      </c>
      <c r="E68" s="73" t="s">
        <v>16</v>
      </c>
      <c r="F68" s="74"/>
      <c r="G68" s="74"/>
      <c r="H68" s="74"/>
      <c r="I68" s="21" t="s">
        <v>17</v>
      </c>
      <c r="J68" s="21" t="s">
        <v>18</v>
      </c>
      <c r="K68" s="22" t="s">
        <v>19</v>
      </c>
      <c r="L68" s="77" t="s">
        <v>20</v>
      </c>
      <c r="M68" s="77"/>
      <c r="N68" s="77" t="s">
        <v>21</v>
      </c>
      <c r="O68" s="77"/>
      <c r="P68" s="23" t="s">
        <v>22</v>
      </c>
    </row>
    <row r="69" spans="2:16" ht="15" customHeight="1" x14ac:dyDescent="0.3">
      <c r="B69" s="24" t="s">
        <v>48</v>
      </c>
      <c r="C69" s="25">
        <v>100</v>
      </c>
      <c r="D69" s="26" t="str">
        <f>IF(L69/C69=0,"-",L69/C69)</f>
        <v>-</v>
      </c>
      <c r="E69" s="63" t="s">
        <v>44</v>
      </c>
      <c r="F69" s="64" t="s">
        <v>44</v>
      </c>
      <c r="G69" s="64" t="s">
        <v>44</v>
      </c>
      <c r="H69" s="65" t="s">
        <v>44</v>
      </c>
      <c r="I69" s="27" t="s">
        <v>24</v>
      </c>
      <c r="J69" s="28">
        <v>4.72</v>
      </c>
      <c r="K69" s="39">
        <v>4.25</v>
      </c>
      <c r="L69" s="68"/>
      <c r="M69" s="68"/>
      <c r="N69" s="69">
        <f>IF(L69&gt;=15,K69*L69*0.93,K69*L69)</f>
        <v>0</v>
      </c>
      <c r="O69" s="69"/>
      <c r="P69" s="30">
        <v>55</v>
      </c>
    </row>
    <row r="70" spans="2:16" ht="15" customHeight="1" x14ac:dyDescent="0.3">
      <c r="B70" s="24" t="s">
        <v>49</v>
      </c>
      <c r="C70" s="25">
        <v>75</v>
      </c>
      <c r="D70" s="26" t="str">
        <f t="shared" ref="D70:D74" si="3">IF(L70/C70=0,"-",L70/C70)</f>
        <v>-</v>
      </c>
      <c r="E70" s="63" t="s">
        <v>44</v>
      </c>
      <c r="F70" s="64" t="s">
        <v>44</v>
      </c>
      <c r="G70" s="64" t="s">
        <v>44</v>
      </c>
      <c r="H70" s="65" t="s">
        <v>44</v>
      </c>
      <c r="I70" s="27" t="s">
        <v>27</v>
      </c>
      <c r="J70" s="28">
        <v>5.9</v>
      </c>
      <c r="K70" s="39">
        <v>5.08</v>
      </c>
      <c r="L70" s="68"/>
      <c r="M70" s="68"/>
      <c r="N70" s="69">
        <f t="shared" ref="N70:N74" si="4">IF(L70&gt;=15,K70*L70*0.93,K70*L70)</f>
        <v>0</v>
      </c>
      <c r="O70" s="69"/>
      <c r="P70" s="30">
        <v>55</v>
      </c>
    </row>
    <row r="71" spans="2:16" ht="15" customHeight="1" x14ac:dyDescent="0.3">
      <c r="B71" s="24" t="s">
        <v>50</v>
      </c>
      <c r="C71" s="25">
        <v>50</v>
      </c>
      <c r="D71" s="26" t="str">
        <f t="shared" si="3"/>
        <v>-</v>
      </c>
      <c r="E71" s="63" t="s">
        <v>45</v>
      </c>
      <c r="F71" s="64" t="s">
        <v>45</v>
      </c>
      <c r="G71" s="64" t="s">
        <v>45</v>
      </c>
      <c r="H71" s="65" t="s">
        <v>45</v>
      </c>
      <c r="I71" s="27" t="s">
        <v>27</v>
      </c>
      <c r="J71" s="28">
        <v>8.34</v>
      </c>
      <c r="K71" s="39">
        <v>7.53</v>
      </c>
      <c r="L71" s="68"/>
      <c r="M71" s="68"/>
      <c r="N71" s="69">
        <f t="shared" si="4"/>
        <v>0</v>
      </c>
      <c r="O71" s="69"/>
      <c r="P71" s="30">
        <v>50</v>
      </c>
    </row>
    <row r="72" spans="2:16" ht="15.75" customHeight="1" x14ac:dyDescent="0.3">
      <c r="B72" s="24" t="s">
        <v>51</v>
      </c>
      <c r="C72" s="40">
        <v>50</v>
      </c>
      <c r="D72" s="26" t="str">
        <f t="shared" si="3"/>
        <v>-</v>
      </c>
      <c r="E72" s="63" t="s">
        <v>52</v>
      </c>
      <c r="F72" s="64" t="s">
        <v>52</v>
      </c>
      <c r="G72" s="64" t="s">
        <v>52</v>
      </c>
      <c r="H72" s="65" t="s">
        <v>52</v>
      </c>
      <c r="I72" s="41" t="s">
        <v>24</v>
      </c>
      <c r="J72" s="28">
        <v>15.2</v>
      </c>
      <c r="K72" s="39">
        <v>10.63</v>
      </c>
      <c r="L72" s="68"/>
      <c r="M72" s="68"/>
      <c r="N72" s="69">
        <f t="shared" si="4"/>
        <v>0</v>
      </c>
      <c r="O72" s="69"/>
      <c r="P72" s="30" t="s">
        <v>25</v>
      </c>
    </row>
    <row r="73" spans="2:16" ht="15.75" customHeight="1" x14ac:dyDescent="0.3">
      <c r="B73" s="24" t="s">
        <v>53</v>
      </c>
      <c r="C73" s="25">
        <v>30</v>
      </c>
      <c r="D73" s="26" t="str">
        <f t="shared" si="3"/>
        <v>-</v>
      </c>
      <c r="E73" s="63" t="s">
        <v>52</v>
      </c>
      <c r="F73" s="64" t="s">
        <v>52</v>
      </c>
      <c r="G73" s="64" t="s">
        <v>52</v>
      </c>
      <c r="H73" s="65" t="s">
        <v>52</v>
      </c>
      <c r="I73" s="41" t="s">
        <v>27</v>
      </c>
      <c r="J73" s="28">
        <v>17.670000000000002</v>
      </c>
      <c r="K73" s="39">
        <v>12.5</v>
      </c>
      <c r="L73" s="68"/>
      <c r="M73" s="68"/>
      <c r="N73" s="69">
        <f t="shared" si="4"/>
        <v>0</v>
      </c>
      <c r="O73" s="69"/>
      <c r="P73" s="30" t="s">
        <v>25</v>
      </c>
    </row>
    <row r="74" spans="2:16" ht="15.75" customHeight="1" x14ac:dyDescent="0.3">
      <c r="B74" s="31" t="s">
        <v>54</v>
      </c>
      <c r="C74" s="32">
        <v>75</v>
      </c>
      <c r="D74" s="33" t="str">
        <f t="shared" si="3"/>
        <v>-</v>
      </c>
      <c r="E74" s="54" t="s">
        <v>47</v>
      </c>
      <c r="F74" s="55" t="s">
        <v>47</v>
      </c>
      <c r="G74" s="55" t="s">
        <v>47</v>
      </c>
      <c r="H74" s="55" t="s">
        <v>47</v>
      </c>
      <c r="I74" s="34" t="s">
        <v>27</v>
      </c>
      <c r="J74" s="43">
        <v>5.9</v>
      </c>
      <c r="K74" s="42">
        <v>5.3</v>
      </c>
      <c r="L74" s="58"/>
      <c r="M74" s="58"/>
      <c r="N74" s="59">
        <f t="shared" si="4"/>
        <v>0</v>
      </c>
      <c r="O74" s="59"/>
      <c r="P74" s="37">
        <v>55</v>
      </c>
    </row>
    <row r="75" spans="2:16" ht="15" customHeight="1" x14ac:dyDescent="0.3">
      <c r="B75" s="38" t="s">
        <v>32</v>
      </c>
    </row>
    <row r="76" spans="2:16" ht="18.75" customHeight="1" x14ac:dyDescent="0.3">
      <c r="B76" s="10" t="s">
        <v>32</v>
      </c>
      <c r="C76" s="11"/>
      <c r="D76" s="11"/>
      <c r="E76" s="70" t="s">
        <v>55</v>
      </c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2"/>
    </row>
    <row r="77" spans="2:16" ht="15" customHeight="1" x14ac:dyDescent="0.3">
      <c r="B77" s="12" t="s">
        <v>32</v>
      </c>
      <c r="C77" s="13"/>
      <c r="D77" s="13"/>
      <c r="E77" s="12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4"/>
    </row>
    <row r="78" spans="2:16" ht="15" customHeight="1" x14ac:dyDescent="0.3">
      <c r="B78" s="12" t="s">
        <v>32</v>
      </c>
      <c r="C78" s="13"/>
      <c r="D78" s="13"/>
      <c r="E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4"/>
    </row>
    <row r="79" spans="2:16" ht="15" customHeight="1" x14ac:dyDescent="0.3">
      <c r="B79" s="12" t="s">
        <v>32</v>
      </c>
      <c r="C79" s="13"/>
      <c r="D79" s="13"/>
      <c r="E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4"/>
    </row>
    <row r="80" spans="2:16" ht="15" customHeight="1" x14ac:dyDescent="0.3">
      <c r="B80" s="12" t="s">
        <v>32</v>
      </c>
      <c r="C80" s="13"/>
      <c r="D80" s="13"/>
      <c r="E80" s="12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4"/>
    </row>
    <row r="81" spans="2:16" ht="15" customHeight="1" x14ac:dyDescent="0.3">
      <c r="B81" s="12" t="s">
        <v>32</v>
      </c>
      <c r="C81" s="13"/>
      <c r="D81" s="13"/>
      <c r="E81" s="12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4"/>
    </row>
    <row r="82" spans="2:16" ht="15" customHeight="1" x14ac:dyDescent="0.3">
      <c r="B82" s="12" t="s">
        <v>32</v>
      </c>
      <c r="C82" s="13"/>
      <c r="D82" s="13"/>
      <c r="E82" s="12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4"/>
    </row>
    <row r="83" spans="2:16" ht="15" customHeight="1" x14ac:dyDescent="0.3">
      <c r="B83" s="12" t="s">
        <v>32</v>
      </c>
      <c r="C83" s="13"/>
      <c r="D83" s="13"/>
      <c r="E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4"/>
    </row>
    <row r="84" spans="2:16" ht="15" customHeight="1" x14ac:dyDescent="0.3">
      <c r="B84" s="12" t="s">
        <v>32</v>
      </c>
      <c r="C84" s="13"/>
      <c r="D84" s="13"/>
      <c r="E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4"/>
    </row>
    <row r="85" spans="2:16" ht="10.5" customHeight="1" x14ac:dyDescent="0.3">
      <c r="B85" s="12" t="s">
        <v>32</v>
      </c>
      <c r="C85" s="13"/>
      <c r="D85" s="13"/>
      <c r="E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4"/>
    </row>
    <row r="86" spans="2:16" ht="15.75" customHeight="1" x14ac:dyDescent="0.3">
      <c r="B86" s="12" t="s">
        <v>32</v>
      </c>
      <c r="C86" s="17"/>
      <c r="D86" s="17"/>
      <c r="E86" s="78" t="s">
        <v>56</v>
      </c>
      <c r="F86" s="79"/>
      <c r="G86" s="80"/>
      <c r="H86" s="78" t="s">
        <v>57</v>
      </c>
      <c r="I86" s="79"/>
      <c r="J86" s="80"/>
      <c r="K86" s="78" t="s">
        <v>58</v>
      </c>
      <c r="L86" s="79"/>
      <c r="M86" s="80"/>
      <c r="N86" s="78" t="s">
        <v>59</v>
      </c>
      <c r="O86" s="79"/>
      <c r="P86" s="80"/>
    </row>
    <row r="87" spans="2:16" ht="4.5" customHeight="1" x14ac:dyDescent="0.3">
      <c r="B87" s="12" t="s">
        <v>32</v>
      </c>
      <c r="C87" s="13"/>
      <c r="D87" s="13"/>
      <c r="E87" s="12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4"/>
    </row>
    <row r="88" spans="2:16" ht="54" customHeight="1" x14ac:dyDescent="0.3">
      <c r="B88" s="19" t="s">
        <v>13</v>
      </c>
      <c r="C88" s="19" t="s">
        <v>14</v>
      </c>
      <c r="D88" s="20" t="s">
        <v>15</v>
      </c>
      <c r="E88" s="73" t="s">
        <v>16</v>
      </c>
      <c r="F88" s="74"/>
      <c r="G88" s="74"/>
      <c r="H88" s="74"/>
      <c r="I88" s="21" t="s">
        <v>17</v>
      </c>
      <c r="J88" s="21" t="s">
        <v>18</v>
      </c>
      <c r="K88" s="22" t="s">
        <v>19</v>
      </c>
      <c r="L88" s="77" t="s">
        <v>20</v>
      </c>
      <c r="M88" s="77"/>
      <c r="N88" s="77" t="s">
        <v>21</v>
      </c>
      <c r="O88" s="77"/>
      <c r="P88" s="23" t="s">
        <v>22</v>
      </c>
    </row>
    <row r="89" spans="2:16" ht="15" customHeight="1" x14ac:dyDescent="0.3">
      <c r="B89" s="24" t="s">
        <v>60</v>
      </c>
      <c r="C89" s="25">
        <v>100</v>
      </c>
      <c r="D89" s="26" t="str">
        <f>IF(L89/C89=0,"-",L89/C89)</f>
        <v>-</v>
      </c>
      <c r="E89" s="63" t="s">
        <v>56</v>
      </c>
      <c r="F89" s="64" t="s">
        <v>56</v>
      </c>
      <c r="G89" s="64" t="s">
        <v>56</v>
      </c>
      <c r="H89" s="65" t="s">
        <v>56</v>
      </c>
      <c r="I89" s="27" t="s">
        <v>24</v>
      </c>
      <c r="J89" s="28">
        <v>5.98</v>
      </c>
      <c r="K89" s="39">
        <v>5.26</v>
      </c>
      <c r="L89" s="68"/>
      <c r="M89" s="68"/>
      <c r="N89" s="69">
        <f>IF(L89&gt;=15,K89*L89*0.93,K89*L89)</f>
        <v>0</v>
      </c>
      <c r="O89" s="69"/>
      <c r="P89" s="30">
        <v>35</v>
      </c>
    </row>
    <row r="90" spans="2:16" ht="15" customHeight="1" x14ac:dyDescent="0.3">
      <c r="B90" s="24" t="s">
        <v>61</v>
      </c>
      <c r="C90" s="40">
        <v>75</v>
      </c>
      <c r="D90" s="26" t="str">
        <f t="shared" ref="D90:D92" si="5">IF(L90/C90=0,"-",L90/C90)</f>
        <v>-</v>
      </c>
      <c r="E90" s="63" t="s">
        <v>57</v>
      </c>
      <c r="F90" s="64" t="s">
        <v>59</v>
      </c>
      <c r="G90" s="64" t="s">
        <v>59</v>
      </c>
      <c r="H90" s="65" t="s">
        <v>59</v>
      </c>
      <c r="I90" s="41" t="s">
        <v>27</v>
      </c>
      <c r="J90" s="28">
        <v>27.1</v>
      </c>
      <c r="K90" s="39">
        <v>22.75</v>
      </c>
      <c r="L90" s="68"/>
      <c r="M90" s="68"/>
      <c r="N90" s="69">
        <f t="shared" ref="N90:N92" si="6">IF(L90&gt;=15,K90*L90*0.93,K90*L90)</f>
        <v>0</v>
      </c>
      <c r="O90" s="69"/>
      <c r="P90" s="30">
        <v>15</v>
      </c>
    </row>
    <row r="91" spans="2:16" ht="15" customHeight="1" x14ac:dyDescent="0.3">
      <c r="B91" s="24" t="s">
        <v>62</v>
      </c>
      <c r="C91" s="25">
        <v>100</v>
      </c>
      <c r="D91" s="26" t="str">
        <f t="shared" si="5"/>
        <v>-</v>
      </c>
      <c r="E91" s="63" t="s">
        <v>58</v>
      </c>
      <c r="F91" s="64" t="s">
        <v>58</v>
      </c>
      <c r="G91" s="64" t="s">
        <v>58</v>
      </c>
      <c r="H91" s="65" t="s">
        <v>58</v>
      </c>
      <c r="I91" s="41" t="s">
        <v>24</v>
      </c>
      <c r="J91" s="28">
        <v>10.62</v>
      </c>
      <c r="K91" s="39">
        <v>8.41</v>
      </c>
      <c r="L91" s="68"/>
      <c r="M91" s="68"/>
      <c r="N91" s="69">
        <f t="shared" si="6"/>
        <v>0</v>
      </c>
      <c r="O91" s="69"/>
      <c r="P91" s="30" t="s">
        <v>25</v>
      </c>
    </row>
    <row r="92" spans="2:16" ht="15.75" customHeight="1" x14ac:dyDescent="0.3">
      <c r="B92" s="31" t="s">
        <v>63</v>
      </c>
      <c r="C92" s="32">
        <v>50</v>
      </c>
      <c r="D92" s="33" t="str">
        <f t="shared" si="5"/>
        <v>-</v>
      </c>
      <c r="E92" s="54" t="s">
        <v>59</v>
      </c>
      <c r="F92" s="55"/>
      <c r="G92" s="55"/>
      <c r="H92" s="55"/>
      <c r="I92" s="34" t="s">
        <v>27</v>
      </c>
      <c r="J92" s="35">
        <v>9.2899999999999991</v>
      </c>
      <c r="K92" s="42">
        <v>8.56</v>
      </c>
      <c r="L92" s="58"/>
      <c r="M92" s="58"/>
      <c r="N92" s="59">
        <f t="shared" si="6"/>
        <v>0</v>
      </c>
      <c r="O92" s="59"/>
      <c r="P92" s="37">
        <v>15</v>
      </c>
    </row>
    <row r="93" spans="2:16" ht="15" customHeight="1" x14ac:dyDescent="0.3">
      <c r="B93" s="44" t="s">
        <v>32</v>
      </c>
    </row>
    <row r="94" spans="2:16" ht="18.75" customHeight="1" x14ac:dyDescent="0.3">
      <c r="B94" s="10" t="s">
        <v>32</v>
      </c>
      <c r="C94" s="11"/>
      <c r="D94" s="11"/>
      <c r="E94" s="70" t="s">
        <v>64</v>
      </c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2"/>
    </row>
    <row r="95" spans="2:16" ht="15" customHeight="1" x14ac:dyDescent="0.3">
      <c r="B95" s="12" t="s">
        <v>32</v>
      </c>
      <c r="C95" s="13"/>
      <c r="D95" s="13"/>
      <c r="E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4"/>
    </row>
    <row r="96" spans="2:16" ht="15" customHeight="1" x14ac:dyDescent="0.3">
      <c r="B96" s="12" t="s">
        <v>32</v>
      </c>
      <c r="C96" s="13"/>
      <c r="D96" s="13"/>
      <c r="E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4"/>
    </row>
    <row r="97" spans="2:16" ht="15" customHeight="1" x14ac:dyDescent="0.3">
      <c r="B97" s="12" t="s">
        <v>32</v>
      </c>
      <c r="C97" s="13"/>
      <c r="D97" s="13"/>
      <c r="E97" s="1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4"/>
    </row>
    <row r="98" spans="2:16" ht="15" customHeight="1" x14ac:dyDescent="0.3">
      <c r="B98" s="12" t="s">
        <v>32</v>
      </c>
      <c r="C98" s="13"/>
      <c r="D98" s="13"/>
      <c r="E98" s="12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4"/>
    </row>
    <row r="99" spans="2:16" ht="15" customHeight="1" x14ac:dyDescent="0.3">
      <c r="B99" s="12" t="s">
        <v>32</v>
      </c>
      <c r="C99" s="13"/>
      <c r="D99" s="13"/>
      <c r="E99" s="12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4"/>
    </row>
    <row r="100" spans="2:16" ht="15" customHeight="1" x14ac:dyDescent="0.3">
      <c r="B100" s="12" t="s">
        <v>32</v>
      </c>
      <c r="C100" s="13"/>
      <c r="D100" s="13"/>
      <c r="E100" s="12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4"/>
    </row>
    <row r="101" spans="2:16" ht="15" customHeight="1" x14ac:dyDescent="0.3">
      <c r="B101" s="12" t="s">
        <v>32</v>
      </c>
      <c r="C101" s="13"/>
      <c r="D101" s="13"/>
      <c r="E101" s="12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4"/>
    </row>
    <row r="102" spans="2:16" ht="15" customHeight="1" x14ac:dyDescent="0.3">
      <c r="B102" s="12" t="s">
        <v>32</v>
      </c>
      <c r="C102" s="13"/>
      <c r="D102" s="13"/>
      <c r="E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4"/>
    </row>
    <row r="103" spans="2:16" ht="10.5" customHeight="1" x14ac:dyDescent="0.3">
      <c r="B103" s="12" t="s">
        <v>32</v>
      </c>
      <c r="C103" s="13"/>
      <c r="D103" s="13"/>
      <c r="E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4"/>
    </row>
    <row r="104" spans="2:16" ht="15.75" customHeight="1" x14ac:dyDescent="0.3">
      <c r="B104" s="12" t="s">
        <v>32</v>
      </c>
      <c r="C104" s="17"/>
      <c r="D104" s="17"/>
      <c r="E104" s="78" t="s">
        <v>65</v>
      </c>
      <c r="F104" s="79"/>
      <c r="G104" s="80"/>
      <c r="H104" s="78" t="s">
        <v>66</v>
      </c>
      <c r="I104" s="79"/>
      <c r="J104" s="80"/>
      <c r="K104" s="78" t="s">
        <v>67</v>
      </c>
      <c r="L104" s="79"/>
      <c r="M104" s="80"/>
      <c r="N104" s="78" t="s">
        <v>68</v>
      </c>
      <c r="O104" s="79"/>
      <c r="P104" s="80"/>
    </row>
    <row r="105" spans="2:16" ht="4.5" customHeight="1" x14ac:dyDescent="0.3">
      <c r="B105" s="12" t="s">
        <v>32</v>
      </c>
      <c r="C105" s="13"/>
      <c r="D105" s="13"/>
      <c r="E105" s="12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4"/>
    </row>
    <row r="106" spans="2:16" ht="54" customHeight="1" x14ac:dyDescent="0.3">
      <c r="B106" s="19" t="s">
        <v>13</v>
      </c>
      <c r="C106" s="19" t="s">
        <v>14</v>
      </c>
      <c r="D106" s="20" t="s">
        <v>15</v>
      </c>
      <c r="E106" s="73" t="s">
        <v>16</v>
      </c>
      <c r="F106" s="74"/>
      <c r="G106" s="74"/>
      <c r="H106" s="74"/>
      <c r="I106" s="21" t="s">
        <v>17</v>
      </c>
      <c r="J106" s="21" t="s">
        <v>18</v>
      </c>
      <c r="K106" s="22" t="s">
        <v>19</v>
      </c>
      <c r="L106" s="77" t="s">
        <v>20</v>
      </c>
      <c r="M106" s="77"/>
      <c r="N106" s="77" t="s">
        <v>21</v>
      </c>
      <c r="O106" s="77"/>
      <c r="P106" s="23" t="s">
        <v>22</v>
      </c>
    </row>
    <row r="107" spans="2:16" ht="15" customHeight="1" x14ac:dyDescent="0.3">
      <c r="B107" s="24" t="s">
        <v>69</v>
      </c>
      <c r="C107" s="25">
        <v>75</v>
      </c>
      <c r="D107" s="26" t="str">
        <f>IF(L107/C107=0,"-",L107/C107)</f>
        <v>-</v>
      </c>
      <c r="E107" s="63" t="s">
        <v>65</v>
      </c>
      <c r="F107" s="64" t="s">
        <v>65</v>
      </c>
      <c r="G107" s="64" t="s">
        <v>65</v>
      </c>
      <c r="H107" s="65"/>
      <c r="I107" s="27" t="s">
        <v>27</v>
      </c>
      <c r="J107" s="45">
        <v>5.9</v>
      </c>
      <c r="K107" s="39">
        <v>5</v>
      </c>
      <c r="L107" s="68"/>
      <c r="M107" s="68"/>
      <c r="N107" s="69">
        <f>IF(L107&gt;=15,K107*L107*0.93,K107*L107)</f>
        <v>0</v>
      </c>
      <c r="O107" s="69"/>
      <c r="P107" s="30">
        <v>35</v>
      </c>
    </row>
    <row r="108" spans="2:16" ht="15" customHeight="1" x14ac:dyDescent="0.3">
      <c r="B108" s="24" t="s">
        <v>70</v>
      </c>
      <c r="C108" s="40">
        <v>75</v>
      </c>
      <c r="D108" s="26" t="str">
        <f t="shared" ref="D108:D110" si="7">IF(L108/C108=0,"-",L108/C108)</f>
        <v>-</v>
      </c>
      <c r="E108" s="63" t="s">
        <v>66</v>
      </c>
      <c r="F108" s="64" t="s">
        <v>66</v>
      </c>
      <c r="G108" s="64" t="s">
        <v>66</v>
      </c>
      <c r="H108" s="65"/>
      <c r="I108" s="41" t="s">
        <v>27</v>
      </c>
      <c r="J108" s="28">
        <v>8.3800000000000008</v>
      </c>
      <c r="K108" s="39">
        <v>7.27</v>
      </c>
      <c r="L108" s="68"/>
      <c r="M108" s="68"/>
      <c r="N108" s="69">
        <f t="shared" ref="N108:N110" si="8">IF(L108&gt;=15,K108*L108*0.93,K108*L108)</f>
        <v>0</v>
      </c>
      <c r="O108" s="69"/>
      <c r="P108" s="30">
        <v>55</v>
      </c>
    </row>
    <row r="109" spans="2:16" ht="15.75" customHeight="1" x14ac:dyDescent="0.3">
      <c r="B109" s="24" t="s">
        <v>71</v>
      </c>
      <c r="C109" s="25">
        <v>50</v>
      </c>
      <c r="D109" s="26" t="str">
        <f t="shared" si="7"/>
        <v>-</v>
      </c>
      <c r="E109" s="63" t="s">
        <v>72</v>
      </c>
      <c r="F109" s="64" t="s">
        <v>72</v>
      </c>
      <c r="G109" s="64" t="s">
        <v>72</v>
      </c>
      <c r="H109" s="65"/>
      <c r="I109" s="41" t="s">
        <v>27</v>
      </c>
      <c r="J109" s="28">
        <v>20.21</v>
      </c>
      <c r="K109" s="39">
        <v>17.829999999999998</v>
      </c>
      <c r="L109" s="68"/>
      <c r="M109" s="68"/>
      <c r="N109" s="69">
        <f t="shared" si="8"/>
        <v>0</v>
      </c>
      <c r="O109" s="69"/>
      <c r="P109" s="30">
        <v>40</v>
      </c>
    </row>
    <row r="110" spans="2:16" ht="15.75" customHeight="1" x14ac:dyDescent="0.3">
      <c r="B110" s="31" t="s">
        <v>73</v>
      </c>
      <c r="C110" s="32">
        <v>75</v>
      </c>
      <c r="D110" s="33" t="str">
        <f t="shared" si="7"/>
        <v>-</v>
      </c>
      <c r="E110" s="54" t="s">
        <v>68</v>
      </c>
      <c r="F110" s="55" t="s">
        <v>68</v>
      </c>
      <c r="G110" s="55" t="s">
        <v>68</v>
      </c>
      <c r="H110" s="55"/>
      <c r="I110" s="34" t="s">
        <v>27</v>
      </c>
      <c r="J110" s="35">
        <v>8.69</v>
      </c>
      <c r="K110" s="42">
        <v>7.53</v>
      </c>
      <c r="L110" s="58"/>
      <c r="M110" s="58"/>
      <c r="N110" s="59">
        <f t="shared" si="8"/>
        <v>0</v>
      </c>
      <c r="O110" s="59"/>
      <c r="P110" s="37">
        <v>50</v>
      </c>
    </row>
    <row r="111" spans="2:16" ht="15" customHeight="1" x14ac:dyDescent="0.3">
      <c r="B111" s="44" t="s">
        <v>32</v>
      </c>
    </row>
    <row r="112" spans="2:16" ht="18.75" customHeight="1" x14ac:dyDescent="0.3">
      <c r="B112" s="10" t="s">
        <v>32</v>
      </c>
      <c r="C112" s="11"/>
      <c r="D112" s="11"/>
      <c r="E112" s="70" t="s">
        <v>74</v>
      </c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2"/>
    </row>
    <row r="113" spans="2:16" ht="15" customHeight="1" x14ac:dyDescent="0.3">
      <c r="B113" s="12" t="s">
        <v>32</v>
      </c>
      <c r="C113" s="13"/>
      <c r="D113" s="13"/>
      <c r="E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4"/>
    </row>
    <row r="114" spans="2:16" ht="15" customHeight="1" x14ac:dyDescent="0.3">
      <c r="B114" s="12" t="s">
        <v>32</v>
      </c>
      <c r="C114" s="13"/>
      <c r="D114" s="13"/>
      <c r="E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4"/>
    </row>
    <row r="115" spans="2:16" ht="15" customHeight="1" x14ac:dyDescent="0.3">
      <c r="B115" s="12" t="s">
        <v>32</v>
      </c>
      <c r="C115" s="13"/>
      <c r="D115" s="13"/>
      <c r="E115" s="12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4"/>
    </row>
    <row r="116" spans="2:16" ht="15" customHeight="1" x14ac:dyDescent="0.3">
      <c r="B116" s="12" t="s">
        <v>32</v>
      </c>
      <c r="C116" s="13"/>
      <c r="D116" s="13"/>
      <c r="E116" s="12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4"/>
    </row>
    <row r="117" spans="2:16" ht="15" customHeight="1" x14ac:dyDescent="0.3">
      <c r="B117" s="12" t="s">
        <v>32</v>
      </c>
      <c r="C117" s="13"/>
      <c r="D117" s="13"/>
      <c r="E117" s="12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4"/>
    </row>
    <row r="118" spans="2:16" ht="15" customHeight="1" x14ac:dyDescent="0.3">
      <c r="B118" s="12" t="s">
        <v>32</v>
      </c>
      <c r="C118" s="13"/>
      <c r="D118" s="13"/>
      <c r="E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4"/>
    </row>
    <row r="119" spans="2:16" ht="15" customHeight="1" x14ac:dyDescent="0.3">
      <c r="B119" s="12" t="s">
        <v>32</v>
      </c>
      <c r="C119" s="13"/>
      <c r="D119" s="13"/>
      <c r="E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4"/>
    </row>
    <row r="120" spans="2:16" ht="15" customHeight="1" x14ac:dyDescent="0.3">
      <c r="B120" s="12" t="s">
        <v>32</v>
      </c>
      <c r="C120" s="13"/>
      <c r="D120" s="13"/>
      <c r="E120" s="1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4"/>
    </row>
    <row r="121" spans="2:16" ht="10.5" customHeight="1" x14ac:dyDescent="0.3">
      <c r="B121" s="12" t="s">
        <v>32</v>
      </c>
      <c r="C121" s="13"/>
      <c r="D121" s="13"/>
      <c r="E121" s="12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4"/>
    </row>
    <row r="122" spans="2:16" ht="15.75" customHeight="1" x14ac:dyDescent="0.3">
      <c r="B122" s="12" t="s">
        <v>32</v>
      </c>
      <c r="C122" s="17"/>
      <c r="D122" s="17"/>
      <c r="E122" s="78" t="s">
        <v>75</v>
      </c>
      <c r="F122" s="79"/>
      <c r="G122" s="80"/>
      <c r="H122" s="78" t="s">
        <v>76</v>
      </c>
      <c r="I122" s="79"/>
      <c r="J122" s="80"/>
      <c r="K122" s="78" t="s">
        <v>77</v>
      </c>
      <c r="L122" s="79"/>
      <c r="M122" s="80"/>
      <c r="N122" s="78" t="s">
        <v>78</v>
      </c>
      <c r="O122" s="79"/>
      <c r="P122" s="80"/>
    </row>
    <row r="123" spans="2:16" ht="4.5" customHeight="1" x14ac:dyDescent="0.3">
      <c r="B123" s="12" t="s">
        <v>32</v>
      </c>
      <c r="C123" s="13"/>
      <c r="D123" s="13"/>
      <c r="E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4"/>
    </row>
    <row r="124" spans="2:16" ht="54" customHeight="1" x14ac:dyDescent="0.3">
      <c r="B124" s="19" t="s">
        <v>13</v>
      </c>
      <c r="C124" s="19" t="s">
        <v>14</v>
      </c>
      <c r="D124" s="20" t="s">
        <v>15</v>
      </c>
      <c r="E124" s="73" t="s">
        <v>16</v>
      </c>
      <c r="F124" s="74"/>
      <c r="G124" s="74"/>
      <c r="H124" s="74"/>
      <c r="I124" s="21" t="s">
        <v>17</v>
      </c>
      <c r="J124" s="21" t="s">
        <v>18</v>
      </c>
      <c r="K124" s="22" t="s">
        <v>19</v>
      </c>
      <c r="L124" s="77" t="s">
        <v>20</v>
      </c>
      <c r="M124" s="77"/>
      <c r="N124" s="77" t="s">
        <v>21</v>
      </c>
      <c r="O124" s="77"/>
      <c r="P124" s="23" t="s">
        <v>22</v>
      </c>
    </row>
    <row r="125" spans="2:16" ht="15" customHeight="1" x14ac:dyDescent="0.3">
      <c r="B125" s="24" t="s">
        <v>79</v>
      </c>
      <c r="C125" s="25">
        <v>50</v>
      </c>
      <c r="D125" s="26" t="str">
        <f>IF(L125/C125=0,"-",L125/C125)</f>
        <v>-</v>
      </c>
      <c r="E125" s="63" t="s">
        <v>75</v>
      </c>
      <c r="F125" s="64"/>
      <c r="G125" s="64"/>
      <c r="H125" s="65"/>
      <c r="I125" s="27" t="s">
        <v>27</v>
      </c>
      <c r="J125" s="45">
        <v>4.62</v>
      </c>
      <c r="K125" s="39">
        <v>4.42</v>
      </c>
      <c r="L125" s="68"/>
      <c r="M125" s="68"/>
      <c r="N125" s="69">
        <f>IF(L125&gt;=15,K125*L125*0.93,K125*L125)</f>
        <v>0</v>
      </c>
      <c r="O125" s="69"/>
      <c r="P125" s="30">
        <v>40</v>
      </c>
    </row>
    <row r="126" spans="2:16" ht="15.75" customHeight="1" x14ac:dyDescent="0.3">
      <c r="B126" s="24" t="s">
        <v>80</v>
      </c>
      <c r="C126" s="25">
        <v>60</v>
      </c>
      <c r="D126" s="26" t="str">
        <f t="shared" ref="D126:D130" si="9">IF(L126/C126=0,"-",L126/C126)</f>
        <v>-</v>
      </c>
      <c r="E126" s="63" t="s">
        <v>81</v>
      </c>
      <c r="F126" s="64"/>
      <c r="G126" s="64"/>
      <c r="H126" s="65"/>
      <c r="I126" s="27" t="s">
        <v>27</v>
      </c>
      <c r="J126" s="28">
        <v>15.36</v>
      </c>
      <c r="K126" s="39">
        <v>12.1</v>
      </c>
      <c r="L126" s="68"/>
      <c r="M126" s="68"/>
      <c r="N126" s="69">
        <f t="shared" ref="N126:N130" si="10">IF(L126&gt;=15,K126*L126*0.93,K126*L126)</f>
        <v>0</v>
      </c>
      <c r="O126" s="69"/>
      <c r="P126" s="30">
        <v>45</v>
      </c>
    </row>
    <row r="127" spans="2:16" ht="15" customHeight="1" x14ac:dyDescent="0.3">
      <c r="B127" s="24" t="s">
        <v>82</v>
      </c>
      <c r="C127" s="25">
        <v>100</v>
      </c>
      <c r="D127" s="26" t="str">
        <f t="shared" si="9"/>
        <v>-</v>
      </c>
      <c r="E127" s="63" t="s">
        <v>77</v>
      </c>
      <c r="F127" s="64"/>
      <c r="G127" s="64"/>
      <c r="H127" s="65"/>
      <c r="I127" s="27" t="s">
        <v>24</v>
      </c>
      <c r="J127" s="28">
        <v>25.77</v>
      </c>
      <c r="K127" s="39">
        <v>22.14</v>
      </c>
      <c r="L127" s="68"/>
      <c r="M127" s="68"/>
      <c r="N127" s="69">
        <f t="shared" si="10"/>
        <v>0</v>
      </c>
      <c r="O127" s="69"/>
      <c r="P127" s="30" t="s">
        <v>25</v>
      </c>
    </row>
    <row r="128" spans="2:16" ht="15" customHeight="1" x14ac:dyDescent="0.3">
      <c r="B128" s="24" t="s">
        <v>83</v>
      </c>
      <c r="C128" s="40">
        <v>75</v>
      </c>
      <c r="D128" s="26" t="str">
        <f t="shared" si="9"/>
        <v>-</v>
      </c>
      <c r="E128" s="63" t="s">
        <v>77</v>
      </c>
      <c r="F128" s="64"/>
      <c r="G128" s="64"/>
      <c r="H128" s="65"/>
      <c r="I128" s="41" t="s">
        <v>27</v>
      </c>
      <c r="J128" s="28">
        <v>36.11</v>
      </c>
      <c r="K128" s="39">
        <v>31.03</v>
      </c>
      <c r="L128" s="68"/>
      <c r="M128" s="68"/>
      <c r="N128" s="69">
        <f t="shared" si="10"/>
        <v>0</v>
      </c>
      <c r="O128" s="69"/>
      <c r="P128" s="30">
        <v>5</v>
      </c>
    </row>
    <row r="129" spans="2:16" ht="15" customHeight="1" x14ac:dyDescent="0.3">
      <c r="B129" s="24" t="s">
        <v>84</v>
      </c>
      <c r="C129" s="25">
        <v>100</v>
      </c>
      <c r="D129" s="26" t="str">
        <f t="shared" si="9"/>
        <v>-</v>
      </c>
      <c r="E129" s="63" t="s">
        <v>76</v>
      </c>
      <c r="F129" s="64"/>
      <c r="G129" s="64"/>
      <c r="H129" s="65"/>
      <c r="I129" s="41" t="s">
        <v>24</v>
      </c>
      <c r="J129" s="28">
        <v>14.98</v>
      </c>
      <c r="K129" s="39">
        <v>14.03</v>
      </c>
      <c r="L129" s="68"/>
      <c r="M129" s="68"/>
      <c r="N129" s="69">
        <f t="shared" si="10"/>
        <v>0</v>
      </c>
      <c r="O129" s="69"/>
      <c r="P129" s="30">
        <v>10</v>
      </c>
    </row>
    <row r="130" spans="2:16" ht="15.75" customHeight="1" x14ac:dyDescent="0.3">
      <c r="B130" s="31" t="s">
        <v>85</v>
      </c>
      <c r="C130" s="32">
        <v>75</v>
      </c>
      <c r="D130" s="33" t="str">
        <f t="shared" si="9"/>
        <v>-</v>
      </c>
      <c r="E130" s="54" t="s">
        <v>76</v>
      </c>
      <c r="F130" s="55"/>
      <c r="G130" s="55"/>
      <c r="H130" s="55"/>
      <c r="I130" s="34" t="s">
        <v>27</v>
      </c>
      <c r="J130" s="35">
        <v>17.59</v>
      </c>
      <c r="K130" s="42">
        <v>16.420000000000002</v>
      </c>
      <c r="L130" s="58"/>
      <c r="M130" s="58"/>
      <c r="N130" s="59">
        <f t="shared" si="10"/>
        <v>0</v>
      </c>
      <c r="O130" s="59"/>
      <c r="P130" s="37">
        <v>15</v>
      </c>
    </row>
    <row r="131" spans="2:16" ht="15" customHeight="1" x14ac:dyDescent="0.3">
      <c r="B131" s="38" t="s">
        <v>32</v>
      </c>
    </row>
    <row r="132" spans="2:16" ht="18.75" customHeight="1" x14ac:dyDescent="0.3">
      <c r="B132" s="10" t="s">
        <v>32</v>
      </c>
      <c r="C132" s="11"/>
      <c r="D132" s="11"/>
      <c r="E132" s="70" t="s">
        <v>86</v>
      </c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2"/>
    </row>
    <row r="133" spans="2:16" ht="15" customHeight="1" x14ac:dyDescent="0.3">
      <c r="B133" s="12" t="s">
        <v>32</v>
      </c>
      <c r="C133" s="13"/>
      <c r="D133" s="13"/>
      <c r="E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4"/>
    </row>
    <row r="134" spans="2:16" ht="15" customHeight="1" x14ac:dyDescent="0.3">
      <c r="B134" s="12" t="s">
        <v>32</v>
      </c>
      <c r="C134" s="13"/>
      <c r="D134" s="13"/>
      <c r="E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4"/>
    </row>
    <row r="135" spans="2:16" ht="15" customHeight="1" x14ac:dyDescent="0.3">
      <c r="B135" s="12" t="s">
        <v>32</v>
      </c>
      <c r="C135" s="13"/>
      <c r="D135" s="13"/>
      <c r="E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4"/>
    </row>
    <row r="136" spans="2:16" ht="15" customHeight="1" x14ac:dyDescent="0.3">
      <c r="B136" s="12" t="s">
        <v>32</v>
      </c>
      <c r="C136" s="13"/>
      <c r="D136" s="13"/>
      <c r="E136" s="12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4"/>
    </row>
    <row r="137" spans="2:16" ht="15" customHeight="1" x14ac:dyDescent="0.3">
      <c r="B137" s="12" t="s">
        <v>32</v>
      </c>
      <c r="C137" s="13"/>
      <c r="D137" s="13"/>
      <c r="E137" s="12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4"/>
    </row>
    <row r="138" spans="2:16" ht="15" customHeight="1" x14ac:dyDescent="0.3">
      <c r="B138" s="12" t="s">
        <v>32</v>
      </c>
      <c r="C138" s="13"/>
      <c r="D138" s="13"/>
      <c r="E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4"/>
    </row>
    <row r="139" spans="2:16" ht="15" customHeight="1" x14ac:dyDescent="0.3">
      <c r="B139" s="12" t="s">
        <v>32</v>
      </c>
      <c r="C139" s="13"/>
      <c r="D139" s="13"/>
      <c r="E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4"/>
    </row>
    <row r="140" spans="2:16" ht="15" customHeight="1" x14ac:dyDescent="0.3">
      <c r="B140" s="12" t="s">
        <v>32</v>
      </c>
      <c r="C140" s="13"/>
      <c r="D140" s="13"/>
      <c r="E140" s="1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4"/>
    </row>
    <row r="141" spans="2:16" ht="10.5" customHeight="1" x14ac:dyDescent="0.3">
      <c r="B141" s="12" t="s">
        <v>32</v>
      </c>
      <c r="C141" s="13"/>
      <c r="D141" s="13"/>
      <c r="E141" s="12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4"/>
    </row>
    <row r="142" spans="2:16" ht="15.75" customHeight="1" x14ac:dyDescent="0.3">
      <c r="B142" s="12" t="s">
        <v>32</v>
      </c>
      <c r="C142" s="17"/>
      <c r="D142" s="17"/>
      <c r="E142" s="78" t="s">
        <v>87</v>
      </c>
      <c r="F142" s="79"/>
      <c r="G142" s="80"/>
      <c r="H142" s="78" t="s">
        <v>88</v>
      </c>
      <c r="I142" s="79"/>
      <c r="J142" s="80"/>
      <c r="K142" s="78" t="s">
        <v>89</v>
      </c>
      <c r="L142" s="79"/>
      <c r="M142" s="80"/>
      <c r="N142" s="78" t="s">
        <v>90</v>
      </c>
      <c r="O142" s="79"/>
      <c r="P142" s="80"/>
    </row>
    <row r="143" spans="2:16" ht="4.5" customHeight="1" x14ac:dyDescent="0.3">
      <c r="B143" s="12" t="s">
        <v>32</v>
      </c>
      <c r="C143" s="13"/>
      <c r="D143" s="13"/>
      <c r="E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4"/>
    </row>
    <row r="144" spans="2:16" ht="54" customHeight="1" x14ac:dyDescent="0.3">
      <c r="B144" s="19" t="s">
        <v>13</v>
      </c>
      <c r="C144" s="19" t="s">
        <v>14</v>
      </c>
      <c r="D144" s="20" t="s">
        <v>15</v>
      </c>
      <c r="E144" s="73" t="s">
        <v>16</v>
      </c>
      <c r="F144" s="74"/>
      <c r="G144" s="74"/>
      <c r="H144" s="74"/>
      <c r="I144" s="21" t="s">
        <v>17</v>
      </c>
      <c r="J144" s="21" t="s">
        <v>18</v>
      </c>
      <c r="K144" s="22" t="s">
        <v>19</v>
      </c>
      <c r="L144" s="77" t="s">
        <v>20</v>
      </c>
      <c r="M144" s="77"/>
      <c r="N144" s="77" t="s">
        <v>21</v>
      </c>
      <c r="O144" s="77"/>
      <c r="P144" s="23" t="s">
        <v>22</v>
      </c>
    </row>
    <row r="145" spans="2:16" ht="15" customHeight="1" x14ac:dyDescent="0.3">
      <c r="B145" s="24" t="s">
        <v>91</v>
      </c>
      <c r="C145" s="25">
        <v>50</v>
      </c>
      <c r="D145" s="26" t="str">
        <f>IF(L145/C145=0,"-",L145/C145)</f>
        <v>-</v>
      </c>
      <c r="E145" s="63" t="s">
        <v>87</v>
      </c>
      <c r="F145" s="64"/>
      <c r="G145" s="64"/>
      <c r="H145" s="65"/>
      <c r="I145" s="27" t="s">
        <v>27</v>
      </c>
      <c r="J145" s="28">
        <v>4.62</v>
      </c>
      <c r="K145" s="39">
        <v>4.0599999999999996</v>
      </c>
      <c r="L145" s="68"/>
      <c r="M145" s="68"/>
      <c r="N145" s="69">
        <f>IF(L145&gt;=15,K145*L145*0.93,K145*L145)</f>
        <v>0</v>
      </c>
      <c r="O145" s="69"/>
      <c r="P145" s="30">
        <v>5</v>
      </c>
    </row>
    <row r="146" spans="2:16" ht="15" customHeight="1" x14ac:dyDescent="0.3">
      <c r="B146" s="24" t="s">
        <v>92</v>
      </c>
      <c r="C146" s="40">
        <v>50</v>
      </c>
      <c r="D146" s="26" t="str">
        <f t="shared" ref="D146:D148" si="11">IF(L146/C146=0,"-",L146/C146)</f>
        <v>-</v>
      </c>
      <c r="E146" s="63" t="s">
        <v>88</v>
      </c>
      <c r="F146" s="64"/>
      <c r="G146" s="64"/>
      <c r="H146" s="65"/>
      <c r="I146" s="41" t="s">
        <v>27</v>
      </c>
      <c r="J146" s="28">
        <v>4.62</v>
      </c>
      <c r="K146" s="39">
        <v>4.0599999999999996</v>
      </c>
      <c r="L146" s="68"/>
      <c r="M146" s="68"/>
      <c r="N146" s="69">
        <f t="shared" ref="N146:N148" si="12">IF(L146&gt;=15,K146*L146*0.93,K146*L146)</f>
        <v>0</v>
      </c>
      <c r="O146" s="69"/>
      <c r="P146" s="30">
        <v>30</v>
      </c>
    </row>
    <row r="147" spans="2:16" ht="15" customHeight="1" x14ac:dyDescent="0.3">
      <c r="B147" s="24" t="s">
        <v>93</v>
      </c>
      <c r="C147" s="25">
        <v>75</v>
      </c>
      <c r="D147" s="26" t="str">
        <f t="shared" si="11"/>
        <v>-</v>
      </c>
      <c r="E147" s="63" t="s">
        <v>89</v>
      </c>
      <c r="F147" s="64"/>
      <c r="G147" s="64"/>
      <c r="H147" s="65"/>
      <c r="I147" s="41" t="s">
        <v>24</v>
      </c>
      <c r="J147" s="28">
        <v>3.5</v>
      </c>
      <c r="K147" s="39">
        <v>3.32</v>
      </c>
      <c r="L147" s="68"/>
      <c r="M147" s="68"/>
      <c r="N147" s="69">
        <f t="shared" si="12"/>
        <v>0</v>
      </c>
      <c r="O147" s="69"/>
      <c r="P147" s="30">
        <v>10</v>
      </c>
    </row>
    <row r="148" spans="2:16" ht="15.75" customHeight="1" x14ac:dyDescent="0.3">
      <c r="B148" s="31" t="s">
        <v>94</v>
      </c>
      <c r="C148" s="32">
        <v>50</v>
      </c>
      <c r="D148" s="33" t="str">
        <f t="shared" si="11"/>
        <v>-</v>
      </c>
      <c r="E148" s="54" t="s">
        <v>90</v>
      </c>
      <c r="F148" s="55"/>
      <c r="G148" s="55"/>
      <c r="H148" s="55"/>
      <c r="I148" s="34" t="s">
        <v>27</v>
      </c>
      <c r="J148" s="35">
        <v>5.98</v>
      </c>
      <c r="K148" s="42">
        <v>5.56</v>
      </c>
      <c r="L148" s="58"/>
      <c r="M148" s="58"/>
      <c r="N148" s="59">
        <f t="shared" si="12"/>
        <v>0</v>
      </c>
      <c r="O148" s="59"/>
      <c r="P148" s="37">
        <v>15</v>
      </c>
    </row>
    <row r="149" spans="2:16" ht="15" customHeight="1" x14ac:dyDescent="0.3">
      <c r="B149" s="44" t="s">
        <v>32</v>
      </c>
    </row>
    <row r="150" spans="2:16" ht="18.75" customHeight="1" x14ac:dyDescent="0.3">
      <c r="B150" s="10" t="s">
        <v>32</v>
      </c>
      <c r="C150" s="11"/>
      <c r="D150" s="11"/>
      <c r="E150" s="70" t="s">
        <v>95</v>
      </c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2"/>
    </row>
    <row r="151" spans="2:16" ht="4.5" customHeight="1" x14ac:dyDescent="0.3">
      <c r="B151" s="12" t="s">
        <v>32</v>
      </c>
      <c r="C151" s="13"/>
      <c r="D151" s="13"/>
      <c r="E151" s="12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4"/>
    </row>
    <row r="152" spans="2:16" ht="53.25" customHeight="1" x14ac:dyDescent="0.3">
      <c r="B152" s="19" t="s">
        <v>13</v>
      </c>
      <c r="C152" s="19" t="s">
        <v>14</v>
      </c>
      <c r="D152" s="20" t="s">
        <v>15</v>
      </c>
      <c r="E152" s="73" t="s">
        <v>16</v>
      </c>
      <c r="F152" s="74"/>
      <c r="G152" s="74"/>
      <c r="H152" s="74"/>
      <c r="I152" s="21" t="s">
        <v>17</v>
      </c>
      <c r="J152" s="75" t="s">
        <v>96</v>
      </c>
      <c r="K152" s="76"/>
      <c r="L152" s="77" t="s">
        <v>20</v>
      </c>
      <c r="M152" s="77"/>
      <c r="N152" s="77" t="s">
        <v>21</v>
      </c>
      <c r="O152" s="77"/>
      <c r="P152" s="23" t="s">
        <v>22</v>
      </c>
    </row>
    <row r="153" spans="2:16" ht="15" customHeight="1" x14ac:dyDescent="0.3">
      <c r="B153" s="46" t="s">
        <v>97</v>
      </c>
      <c r="C153" s="25">
        <v>100</v>
      </c>
      <c r="D153" s="26" t="str">
        <f>IF(L153/C153=0,"-",L153/C153)</f>
        <v>-</v>
      </c>
      <c r="E153" s="63" t="s">
        <v>98</v>
      </c>
      <c r="F153" s="64"/>
      <c r="G153" s="64"/>
      <c r="H153" s="65"/>
      <c r="I153" s="27" t="s">
        <v>24</v>
      </c>
      <c r="J153" s="66">
        <v>7.25</v>
      </c>
      <c r="K153" s="67"/>
      <c r="L153" s="68"/>
      <c r="M153" s="68"/>
      <c r="N153" s="69">
        <f>IF(L153&gt;=15,K153*L153*0.93,K153*L153)</f>
        <v>0</v>
      </c>
      <c r="O153" s="69"/>
      <c r="P153" s="30">
        <v>5</v>
      </c>
    </row>
    <row r="154" spans="2:16" ht="15" customHeight="1" x14ac:dyDescent="0.3">
      <c r="B154" s="46" t="s">
        <v>99</v>
      </c>
      <c r="C154" s="25">
        <v>100</v>
      </c>
      <c r="D154" s="26" t="str">
        <f t="shared" ref="D154:D164" si="13">IF(L154/C154=0,"-",L154/C154)</f>
        <v>-</v>
      </c>
      <c r="E154" s="63" t="s">
        <v>100</v>
      </c>
      <c r="F154" s="64"/>
      <c r="G154" s="64"/>
      <c r="H154" s="65"/>
      <c r="I154" s="27" t="s">
        <v>24</v>
      </c>
      <c r="J154" s="66">
        <v>3.21</v>
      </c>
      <c r="K154" s="67"/>
      <c r="L154" s="68"/>
      <c r="M154" s="68"/>
      <c r="N154" s="69">
        <f t="shared" ref="N154:N164" si="14">IF(L154&gt;=15,K154*L154*0.93,K154*L154)</f>
        <v>0</v>
      </c>
      <c r="O154" s="69"/>
      <c r="P154" s="30">
        <v>25</v>
      </c>
    </row>
    <row r="155" spans="2:16" ht="15" customHeight="1" x14ac:dyDescent="0.3">
      <c r="B155" s="46" t="s">
        <v>101</v>
      </c>
      <c r="C155" s="25">
        <v>75</v>
      </c>
      <c r="D155" s="26" t="str">
        <f t="shared" si="13"/>
        <v>-</v>
      </c>
      <c r="E155" s="63" t="s">
        <v>102</v>
      </c>
      <c r="F155" s="64"/>
      <c r="G155" s="64"/>
      <c r="H155" s="65"/>
      <c r="I155" s="27" t="s">
        <v>27</v>
      </c>
      <c r="J155" s="66">
        <v>5.5</v>
      </c>
      <c r="K155" s="67"/>
      <c r="L155" s="68"/>
      <c r="M155" s="68"/>
      <c r="N155" s="69">
        <f t="shared" si="14"/>
        <v>0</v>
      </c>
      <c r="O155" s="69"/>
      <c r="P155" s="30">
        <v>10</v>
      </c>
    </row>
    <row r="156" spans="2:16" ht="15" customHeight="1" x14ac:dyDescent="0.3">
      <c r="B156" s="46" t="s">
        <v>103</v>
      </c>
      <c r="C156" s="25">
        <v>75</v>
      </c>
      <c r="D156" s="26" t="str">
        <f t="shared" si="13"/>
        <v>-</v>
      </c>
      <c r="E156" s="63" t="s">
        <v>104</v>
      </c>
      <c r="F156" s="64"/>
      <c r="G156" s="64"/>
      <c r="H156" s="65"/>
      <c r="I156" s="27" t="s">
        <v>24</v>
      </c>
      <c r="J156" s="66">
        <v>5.92</v>
      </c>
      <c r="K156" s="67"/>
      <c r="L156" s="68"/>
      <c r="M156" s="68"/>
      <c r="N156" s="69">
        <f t="shared" si="14"/>
        <v>0</v>
      </c>
      <c r="O156" s="69"/>
      <c r="P156" s="30">
        <v>20</v>
      </c>
    </row>
    <row r="157" spans="2:16" ht="15" customHeight="1" x14ac:dyDescent="0.3">
      <c r="B157" s="46" t="s">
        <v>105</v>
      </c>
      <c r="C157" s="25">
        <v>50</v>
      </c>
      <c r="D157" s="26" t="str">
        <f t="shared" si="13"/>
        <v>-</v>
      </c>
      <c r="E157" s="63" t="s">
        <v>106</v>
      </c>
      <c r="F157" s="64"/>
      <c r="G157" s="64"/>
      <c r="H157" s="65"/>
      <c r="I157" s="27" t="s">
        <v>27</v>
      </c>
      <c r="J157" s="66">
        <v>4.25</v>
      </c>
      <c r="K157" s="67"/>
      <c r="L157" s="68"/>
      <c r="M157" s="68"/>
      <c r="N157" s="69">
        <f t="shared" si="14"/>
        <v>0</v>
      </c>
      <c r="O157" s="69"/>
      <c r="P157" s="30">
        <v>10</v>
      </c>
    </row>
    <row r="158" spans="2:16" ht="15" customHeight="1" x14ac:dyDescent="0.3">
      <c r="B158" s="46" t="s">
        <v>107</v>
      </c>
      <c r="C158" s="25">
        <v>50</v>
      </c>
      <c r="D158" s="26" t="str">
        <f t="shared" si="13"/>
        <v>-</v>
      </c>
      <c r="E158" s="63" t="s">
        <v>108</v>
      </c>
      <c r="F158" s="64"/>
      <c r="G158" s="64"/>
      <c r="H158" s="65"/>
      <c r="I158" s="27" t="s">
        <v>27</v>
      </c>
      <c r="J158" s="66">
        <v>5.21</v>
      </c>
      <c r="K158" s="67"/>
      <c r="L158" s="68"/>
      <c r="M158" s="68"/>
      <c r="N158" s="69">
        <f t="shared" si="14"/>
        <v>0</v>
      </c>
      <c r="O158" s="69"/>
      <c r="P158" s="30">
        <v>5</v>
      </c>
    </row>
    <row r="159" spans="2:16" ht="15" customHeight="1" x14ac:dyDescent="0.3">
      <c r="B159" s="46" t="s">
        <v>109</v>
      </c>
      <c r="C159" s="25">
        <v>50</v>
      </c>
      <c r="D159" s="26" t="str">
        <f t="shared" si="13"/>
        <v>-</v>
      </c>
      <c r="E159" s="63" t="s">
        <v>110</v>
      </c>
      <c r="F159" s="64"/>
      <c r="G159" s="64"/>
      <c r="H159" s="65"/>
      <c r="I159" s="27" t="s">
        <v>27</v>
      </c>
      <c r="J159" s="66">
        <v>9.81</v>
      </c>
      <c r="K159" s="67"/>
      <c r="L159" s="68"/>
      <c r="M159" s="68"/>
      <c r="N159" s="69">
        <f t="shared" si="14"/>
        <v>0</v>
      </c>
      <c r="O159" s="69"/>
      <c r="P159" s="30">
        <v>10</v>
      </c>
    </row>
    <row r="160" spans="2:16" ht="15" customHeight="1" x14ac:dyDescent="0.3">
      <c r="B160" s="46" t="s">
        <v>111</v>
      </c>
      <c r="C160" s="25">
        <v>50</v>
      </c>
      <c r="D160" s="26" t="str">
        <f t="shared" si="13"/>
        <v>-</v>
      </c>
      <c r="E160" s="63" t="s">
        <v>112</v>
      </c>
      <c r="F160" s="64"/>
      <c r="G160" s="64"/>
      <c r="H160" s="65"/>
      <c r="I160" s="27" t="s">
        <v>27</v>
      </c>
      <c r="J160" s="66">
        <v>3.18</v>
      </c>
      <c r="K160" s="67"/>
      <c r="L160" s="68"/>
      <c r="M160" s="68"/>
      <c r="N160" s="69">
        <f t="shared" si="14"/>
        <v>0</v>
      </c>
      <c r="O160" s="69"/>
      <c r="P160" s="30">
        <v>10</v>
      </c>
    </row>
    <row r="161" spans="2:16" ht="15" customHeight="1" x14ac:dyDescent="0.3">
      <c r="B161" s="47" t="s">
        <v>113</v>
      </c>
      <c r="C161" s="25">
        <v>75</v>
      </c>
      <c r="D161" s="26" t="str">
        <f t="shared" si="13"/>
        <v>-</v>
      </c>
      <c r="E161" s="63" t="s">
        <v>114</v>
      </c>
      <c r="F161" s="64"/>
      <c r="G161" s="64"/>
      <c r="H161" s="65"/>
      <c r="I161" s="27" t="s">
        <v>27</v>
      </c>
      <c r="J161" s="66">
        <v>4.0199999999999996</v>
      </c>
      <c r="K161" s="67"/>
      <c r="L161" s="68"/>
      <c r="M161" s="68"/>
      <c r="N161" s="69">
        <f t="shared" si="14"/>
        <v>0</v>
      </c>
      <c r="O161" s="69"/>
      <c r="P161" s="30">
        <v>10</v>
      </c>
    </row>
    <row r="162" spans="2:16" ht="15" customHeight="1" x14ac:dyDescent="0.3">
      <c r="B162" s="46" t="s">
        <v>115</v>
      </c>
      <c r="C162" s="25">
        <v>100</v>
      </c>
      <c r="D162" s="26" t="str">
        <f t="shared" si="13"/>
        <v>-</v>
      </c>
      <c r="E162" s="63" t="s">
        <v>75</v>
      </c>
      <c r="F162" s="64"/>
      <c r="G162" s="64"/>
      <c r="H162" s="65"/>
      <c r="I162" s="27" t="s">
        <v>24</v>
      </c>
      <c r="J162" s="66">
        <v>3.5</v>
      </c>
      <c r="K162" s="67"/>
      <c r="L162" s="68"/>
      <c r="M162" s="68"/>
      <c r="N162" s="69">
        <f t="shared" si="14"/>
        <v>0</v>
      </c>
      <c r="O162" s="69"/>
      <c r="P162" s="30">
        <v>10</v>
      </c>
    </row>
    <row r="163" spans="2:16" ht="15" customHeight="1" x14ac:dyDescent="0.3">
      <c r="B163" s="46" t="s">
        <v>116</v>
      </c>
      <c r="C163" s="25">
        <v>50</v>
      </c>
      <c r="D163" s="26" t="str">
        <f t="shared" si="13"/>
        <v>-</v>
      </c>
      <c r="E163" s="63" t="s">
        <v>117</v>
      </c>
      <c r="F163" s="64"/>
      <c r="G163" s="64"/>
      <c r="H163" s="65"/>
      <c r="I163" s="27" t="s">
        <v>27</v>
      </c>
      <c r="J163" s="66">
        <v>2.92</v>
      </c>
      <c r="K163" s="67"/>
      <c r="L163" s="68"/>
      <c r="M163" s="68"/>
      <c r="N163" s="69">
        <f t="shared" si="14"/>
        <v>0</v>
      </c>
      <c r="O163" s="69"/>
      <c r="P163" s="30">
        <v>40</v>
      </c>
    </row>
    <row r="164" spans="2:16" ht="15.75" customHeight="1" x14ac:dyDescent="0.3">
      <c r="B164" s="31" t="s">
        <v>118</v>
      </c>
      <c r="C164" s="32">
        <v>100</v>
      </c>
      <c r="D164" s="33" t="str">
        <f t="shared" si="13"/>
        <v>-</v>
      </c>
      <c r="E164" s="54" t="s">
        <v>119</v>
      </c>
      <c r="F164" s="55"/>
      <c r="G164" s="55"/>
      <c r="H164" s="55"/>
      <c r="I164" s="34" t="s">
        <v>24</v>
      </c>
      <c r="J164" s="56">
        <v>6.8</v>
      </c>
      <c r="K164" s="57"/>
      <c r="L164" s="58"/>
      <c r="M164" s="58"/>
      <c r="N164" s="59">
        <f t="shared" si="14"/>
        <v>0</v>
      </c>
      <c r="O164" s="59"/>
      <c r="P164" s="37">
        <v>30</v>
      </c>
    </row>
    <row r="165" spans="2:16" ht="10.5" customHeight="1" x14ac:dyDescent="0.3">
      <c r="B165" s="48" t="s">
        <v>32</v>
      </c>
    </row>
    <row r="166" spans="2:16" ht="18.75" customHeight="1" x14ac:dyDescent="0.3">
      <c r="B166" s="49" t="s">
        <v>120</v>
      </c>
      <c r="C166" s="49"/>
      <c r="D166" s="49">
        <f>SUM(D153:D164)+SUM(D145:D148)+SUM(D125:D130)+SUM(D107:D110)+SUM(D89:D92)+SUM(D69:D74)+SUM(D50:D54)+SUM(D31:D35)</f>
        <v>0</v>
      </c>
      <c r="E166" s="50" t="s">
        <v>121</v>
      </c>
      <c r="F166" s="51"/>
      <c r="G166" s="51"/>
      <c r="H166" s="51"/>
      <c r="I166" s="51"/>
      <c r="J166" s="51"/>
      <c r="K166" s="51"/>
      <c r="L166" s="60">
        <f>SUM(L153:M164)+SUM(L145:M148)+SUM(L125:M130)+SUM(L107:M110)+SUM(L89:M92)+SUM(L69:M74)+SUM(L50:M54)+SUM(L31:M35)</f>
        <v>0</v>
      </c>
      <c r="M166" s="61"/>
      <c r="N166" s="62">
        <f>SUM(N153:O164)+SUM(N145:O148)+SUM(N125:O130)+SUM(N107:O110)+SUM(N89:O92)+SUM(N69:O74)+SUM(N50:O54)+SUM(N31:O35)</f>
        <v>0</v>
      </c>
      <c r="O166" s="62"/>
      <c r="P166" s="52"/>
    </row>
    <row r="167" spans="2:16" ht="15" customHeight="1" x14ac:dyDescent="0.3">
      <c r="B167" s="49" t="s">
        <v>122</v>
      </c>
      <c r="C167" s="49"/>
      <c r="D167" s="49">
        <f>IF(D166&gt;5,ROUNDUP(D166/35,0),0)</f>
        <v>0</v>
      </c>
    </row>
    <row r="168" spans="2:16" x14ac:dyDescent="0.3">
      <c r="E168" t="s">
        <v>125</v>
      </c>
    </row>
    <row r="169" spans="2:16" x14ac:dyDescent="0.3">
      <c r="E169" s="53" t="s">
        <v>126</v>
      </c>
    </row>
  </sheetData>
  <autoFilter ref="B30:D167"/>
  <mergeCells count="224">
    <mergeCell ref="E9:P9"/>
    <mergeCell ref="E10:P10"/>
    <mergeCell ref="E12:P12"/>
    <mergeCell ref="E13:P13"/>
    <mergeCell ref="E15:P15"/>
    <mergeCell ref="E18:P18"/>
    <mergeCell ref="E2:P2"/>
    <mergeCell ref="E3:P3"/>
    <mergeCell ref="E4:P4"/>
    <mergeCell ref="E5:P5"/>
    <mergeCell ref="E7:P7"/>
    <mergeCell ref="E8:P8"/>
    <mergeCell ref="E31:H31"/>
    <mergeCell ref="L31:M31"/>
    <mergeCell ref="N31:O31"/>
    <mergeCell ref="E32:H32"/>
    <mergeCell ref="L32:M32"/>
    <mergeCell ref="N32:O32"/>
    <mergeCell ref="E28:G28"/>
    <mergeCell ref="H28:J28"/>
    <mergeCell ref="K28:M28"/>
    <mergeCell ref="N28:P28"/>
    <mergeCell ref="E30:H30"/>
    <mergeCell ref="L30:M30"/>
    <mergeCell ref="N30:O30"/>
    <mergeCell ref="E35:H35"/>
    <mergeCell ref="L35:M35"/>
    <mergeCell ref="N35:O35"/>
    <mergeCell ref="E37:P37"/>
    <mergeCell ref="E47:G47"/>
    <mergeCell ref="H47:J47"/>
    <mergeCell ref="K47:M47"/>
    <mergeCell ref="N47:P47"/>
    <mergeCell ref="E33:H33"/>
    <mergeCell ref="L33:M33"/>
    <mergeCell ref="N33:O33"/>
    <mergeCell ref="E34:H34"/>
    <mergeCell ref="L34:M34"/>
    <mergeCell ref="N34:O34"/>
    <mergeCell ref="E51:H51"/>
    <mergeCell ref="L51:M51"/>
    <mergeCell ref="N51:O51"/>
    <mergeCell ref="E52:H52"/>
    <mergeCell ref="L52:M52"/>
    <mergeCell ref="N52:O52"/>
    <mergeCell ref="E49:H49"/>
    <mergeCell ref="L49:M49"/>
    <mergeCell ref="N49:O49"/>
    <mergeCell ref="E50:H50"/>
    <mergeCell ref="L50:M50"/>
    <mergeCell ref="N50:O50"/>
    <mergeCell ref="E56:P56"/>
    <mergeCell ref="E66:G66"/>
    <mergeCell ref="H66:J66"/>
    <mergeCell ref="K66:M66"/>
    <mergeCell ref="N66:P66"/>
    <mergeCell ref="E68:H68"/>
    <mergeCell ref="L68:M68"/>
    <mergeCell ref="N68:O68"/>
    <mergeCell ref="E53:H53"/>
    <mergeCell ref="L53:M53"/>
    <mergeCell ref="N53:O53"/>
    <mergeCell ref="E54:H54"/>
    <mergeCell ref="L54:M54"/>
    <mergeCell ref="N54:O54"/>
    <mergeCell ref="E71:H71"/>
    <mergeCell ref="L71:M71"/>
    <mergeCell ref="N71:O71"/>
    <mergeCell ref="E72:H72"/>
    <mergeCell ref="L72:M72"/>
    <mergeCell ref="N72:O72"/>
    <mergeCell ref="E69:H69"/>
    <mergeCell ref="L69:M69"/>
    <mergeCell ref="N69:O69"/>
    <mergeCell ref="E70:H70"/>
    <mergeCell ref="L70:M70"/>
    <mergeCell ref="N70:O70"/>
    <mergeCell ref="E76:P76"/>
    <mergeCell ref="E86:G86"/>
    <mergeCell ref="H86:J86"/>
    <mergeCell ref="K86:M86"/>
    <mergeCell ref="N86:P86"/>
    <mergeCell ref="E88:H88"/>
    <mergeCell ref="L88:M88"/>
    <mergeCell ref="N88:O88"/>
    <mergeCell ref="E73:H73"/>
    <mergeCell ref="L73:M73"/>
    <mergeCell ref="N73:O73"/>
    <mergeCell ref="E74:H74"/>
    <mergeCell ref="L74:M74"/>
    <mergeCell ref="N74:O74"/>
    <mergeCell ref="E91:H91"/>
    <mergeCell ref="L91:M91"/>
    <mergeCell ref="N91:O91"/>
    <mergeCell ref="E92:H92"/>
    <mergeCell ref="L92:M92"/>
    <mergeCell ref="N92:O92"/>
    <mergeCell ref="E89:H89"/>
    <mergeCell ref="L89:M89"/>
    <mergeCell ref="N89:O89"/>
    <mergeCell ref="E90:H90"/>
    <mergeCell ref="L90:M90"/>
    <mergeCell ref="N90:O90"/>
    <mergeCell ref="E107:H107"/>
    <mergeCell ref="L107:M107"/>
    <mergeCell ref="N107:O107"/>
    <mergeCell ref="E108:H108"/>
    <mergeCell ref="L108:M108"/>
    <mergeCell ref="N108:O108"/>
    <mergeCell ref="E94:P94"/>
    <mergeCell ref="E104:G104"/>
    <mergeCell ref="H104:J104"/>
    <mergeCell ref="K104:M104"/>
    <mergeCell ref="N104:P104"/>
    <mergeCell ref="E106:H106"/>
    <mergeCell ref="L106:M106"/>
    <mergeCell ref="N106:O106"/>
    <mergeCell ref="E112:P112"/>
    <mergeCell ref="E122:G122"/>
    <mergeCell ref="H122:J122"/>
    <mergeCell ref="K122:M122"/>
    <mergeCell ref="N122:P122"/>
    <mergeCell ref="E124:H124"/>
    <mergeCell ref="L124:M124"/>
    <mergeCell ref="N124:O124"/>
    <mergeCell ref="E109:H109"/>
    <mergeCell ref="L109:M109"/>
    <mergeCell ref="N109:O109"/>
    <mergeCell ref="E110:H110"/>
    <mergeCell ref="L110:M110"/>
    <mergeCell ref="N110:O110"/>
    <mergeCell ref="E127:H127"/>
    <mergeCell ref="L127:M127"/>
    <mergeCell ref="N127:O127"/>
    <mergeCell ref="E128:H128"/>
    <mergeCell ref="L128:M128"/>
    <mergeCell ref="N128:O128"/>
    <mergeCell ref="E125:H125"/>
    <mergeCell ref="L125:M125"/>
    <mergeCell ref="N125:O125"/>
    <mergeCell ref="E126:H126"/>
    <mergeCell ref="L126:M126"/>
    <mergeCell ref="N126:O126"/>
    <mergeCell ref="E132:P132"/>
    <mergeCell ref="E142:G142"/>
    <mergeCell ref="H142:J142"/>
    <mergeCell ref="K142:M142"/>
    <mergeCell ref="N142:P142"/>
    <mergeCell ref="E144:H144"/>
    <mergeCell ref="L144:M144"/>
    <mergeCell ref="N144:O144"/>
    <mergeCell ref="E129:H129"/>
    <mergeCell ref="L129:M129"/>
    <mergeCell ref="N129:O129"/>
    <mergeCell ref="E130:H130"/>
    <mergeCell ref="L130:M130"/>
    <mergeCell ref="N130:O130"/>
    <mergeCell ref="E147:H147"/>
    <mergeCell ref="L147:M147"/>
    <mergeCell ref="N147:O147"/>
    <mergeCell ref="E148:H148"/>
    <mergeCell ref="L148:M148"/>
    <mergeCell ref="N148:O148"/>
    <mergeCell ref="E145:H145"/>
    <mergeCell ref="L145:M145"/>
    <mergeCell ref="N145:O145"/>
    <mergeCell ref="E146:H146"/>
    <mergeCell ref="L146:M146"/>
    <mergeCell ref="N146:O146"/>
    <mergeCell ref="E150:P150"/>
    <mergeCell ref="E152:H152"/>
    <mergeCell ref="J152:K152"/>
    <mergeCell ref="L152:M152"/>
    <mergeCell ref="N152:O152"/>
    <mergeCell ref="E153:H153"/>
    <mergeCell ref="J153:K153"/>
    <mergeCell ref="L153:M153"/>
    <mergeCell ref="N153:O153"/>
    <mergeCell ref="E156:H156"/>
    <mergeCell ref="J156:K156"/>
    <mergeCell ref="L156:M156"/>
    <mergeCell ref="N156:O156"/>
    <mergeCell ref="E157:H157"/>
    <mergeCell ref="J157:K157"/>
    <mergeCell ref="L157:M157"/>
    <mergeCell ref="N157:O157"/>
    <mergeCell ref="E154:H154"/>
    <mergeCell ref="J154:K154"/>
    <mergeCell ref="L154:M154"/>
    <mergeCell ref="N154:O154"/>
    <mergeCell ref="E155:H155"/>
    <mergeCell ref="J155:K155"/>
    <mergeCell ref="L155:M155"/>
    <mergeCell ref="N155:O155"/>
    <mergeCell ref="E160:H160"/>
    <mergeCell ref="J160:K160"/>
    <mergeCell ref="L160:M160"/>
    <mergeCell ref="N160:O160"/>
    <mergeCell ref="E161:H161"/>
    <mergeCell ref="J161:K161"/>
    <mergeCell ref="L161:M161"/>
    <mergeCell ref="N161:O161"/>
    <mergeCell ref="E158:H158"/>
    <mergeCell ref="J158:K158"/>
    <mergeCell ref="L158:M158"/>
    <mergeCell ref="N158:O158"/>
    <mergeCell ref="E159:H159"/>
    <mergeCell ref="J159:K159"/>
    <mergeCell ref="L159:M159"/>
    <mergeCell ref="N159:O159"/>
    <mergeCell ref="E164:H164"/>
    <mergeCell ref="J164:K164"/>
    <mergeCell ref="L164:M164"/>
    <mergeCell ref="N164:O164"/>
    <mergeCell ref="L166:M166"/>
    <mergeCell ref="N166:O166"/>
    <mergeCell ref="E162:H162"/>
    <mergeCell ref="J162:K162"/>
    <mergeCell ref="L162:M162"/>
    <mergeCell ref="N162:O162"/>
    <mergeCell ref="E163:H163"/>
    <mergeCell ref="J163:K163"/>
    <mergeCell ref="L163:M163"/>
    <mergeCell ref="N163:O163"/>
  </mergeCells>
  <dataValidations count="1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31:L35 L153:L163 L145:L147 L125:L129 L107:L109 L89:L91 L69:L73 L50:L53">
      <formula1>$M$34&lt;&gt;"нет"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Пионы 2021 - акция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2021-10-26T14:15:18Z</dcterms:created>
  <dcterms:modified xsi:type="dcterms:W3CDTF">2021-10-27T12:34:09Z</dcterms:modified>
</cp:coreProperties>
</file>