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\Desktop\"/>
    </mc:Choice>
  </mc:AlternateContent>
  <bookViews>
    <workbookView xWindow="0" yWindow="0" windowWidth="23040" windowHeight="9192"/>
  </bookViews>
  <sheets>
    <sheet name="all" sheetId="4" r:id="rId1"/>
    <sheet name="Условия работы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all!$A$16:$L$527</definedName>
    <definedName name="ALVPRX" localSheetId="0">#REF!</definedName>
    <definedName name="ALVPRX">#REF!</definedName>
    <definedName name="art">#REF!</definedName>
    <definedName name="ast">#REF!</definedName>
    <definedName name="bron">#REF!</definedName>
    <definedName name="cher">#REF!</definedName>
    <definedName name="cheras">#REF!</definedName>
    <definedName name="cherp">#REF!</definedName>
    <definedName name="chertab">#REF!</definedName>
    <definedName name="CHUR">#REF!</definedName>
    <definedName name="COMPALV" localSheetId="0">#REF!</definedName>
    <definedName name="COMPALV">#REF!</definedName>
    <definedName name="dost">#REF!</definedName>
    <definedName name="Excel_BuiltIn_Print_Area_2">#REF!</definedName>
    <definedName name="Excel_BuiltIn_Print_Area_2_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>#REF!</definedName>
    <definedName name="ger">#REF!</definedName>
    <definedName name="HYDNUM" localSheetId="0">#REF!</definedName>
    <definedName name="HYDNUM">#REF!</definedName>
    <definedName name="neg">#REF!</definedName>
    <definedName name="negot">#REF!</definedName>
    <definedName name="nl">#REF!</definedName>
    <definedName name="notready">#REF!</definedName>
    <definedName name="now">#REF!</definedName>
    <definedName name="otkaz">#REF!</definedName>
    <definedName name="PDXCOMP" localSheetId="0">#REF!</definedName>
    <definedName name="PDXCOMP">#REF!</definedName>
    <definedName name="PDXSPR" localSheetId="0">[2]PDX!#REF!</definedName>
    <definedName name="PDXSPR">[2]PDX!#REF!</definedName>
    <definedName name="peon">#REF!</definedName>
    <definedName name="peon2">#REF!</definedName>
    <definedName name="peonn">[3]Лист2!$A$1:$IV$65536</definedName>
    <definedName name="pion">#REF!</definedName>
    <definedName name="pionn">#REF!</definedName>
    <definedName name="pips">#REF!</definedName>
    <definedName name="piu">#REF!</definedName>
    <definedName name="ppp">#REF!</definedName>
    <definedName name="prov">#REF!</definedName>
    <definedName name="ROYAL" localSheetId="0">#REF!</definedName>
    <definedName name="ROYAL">#REF!</definedName>
    <definedName name="rus">#REF!</definedName>
    <definedName name="sklad">#REF!</definedName>
    <definedName name="stk">#REF!</definedName>
    <definedName name="stok">#REF!</definedName>
    <definedName name="stst">#REF!</definedName>
    <definedName name="tab">#REF!</definedName>
    <definedName name="table">#REF!</definedName>
    <definedName name="tabt">#REF!</definedName>
    <definedName name="tabtab">#REF!</definedName>
    <definedName name="tabtabt">#REF!</definedName>
    <definedName name="threefive">#REF!</definedName>
    <definedName name="twothree">#REF!</definedName>
    <definedName name="зкщмм">#REF!</definedName>
    <definedName name="Склады">#REF!</definedName>
    <definedName name="ылдфв">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4" l="1"/>
  <c r="M523" i="4" l="1"/>
  <c r="K523" i="4"/>
  <c r="J523" i="4"/>
  <c r="G523" i="4"/>
  <c r="L523" i="4" s="1"/>
  <c r="M522" i="4"/>
  <c r="K522" i="4"/>
  <c r="J522" i="4"/>
  <c r="G522" i="4"/>
  <c r="L522" i="4" s="1"/>
  <c r="M521" i="4"/>
  <c r="K521" i="4"/>
  <c r="J521" i="4"/>
  <c r="G521" i="4"/>
  <c r="L521" i="4" s="1"/>
  <c r="M520" i="4"/>
  <c r="K520" i="4"/>
  <c r="J520" i="4"/>
  <c r="G520" i="4"/>
  <c r="L520" i="4" s="1"/>
  <c r="M519" i="4"/>
  <c r="L519" i="4"/>
  <c r="J519" i="4"/>
  <c r="F519" i="4"/>
  <c r="K519" i="4" s="1"/>
  <c r="M518" i="4"/>
  <c r="L518" i="4"/>
  <c r="J518" i="4"/>
  <c r="F518" i="4"/>
  <c r="K518" i="4" s="1"/>
  <c r="M517" i="4"/>
  <c r="L517" i="4"/>
  <c r="J517" i="4"/>
  <c r="F517" i="4"/>
  <c r="K517" i="4" s="1"/>
  <c r="M516" i="4"/>
  <c r="L516" i="4"/>
  <c r="J516" i="4"/>
  <c r="F516" i="4"/>
  <c r="K516" i="4" s="1"/>
  <c r="M515" i="4"/>
  <c r="L515" i="4"/>
  <c r="J515" i="4"/>
  <c r="F515" i="4"/>
  <c r="K515" i="4" s="1"/>
  <c r="M514" i="4"/>
  <c r="K514" i="4"/>
  <c r="J514" i="4"/>
  <c r="G514" i="4"/>
  <c r="L514" i="4" s="1"/>
  <c r="M513" i="4"/>
  <c r="K513" i="4"/>
  <c r="J513" i="4"/>
  <c r="G513" i="4"/>
  <c r="L513" i="4" s="1"/>
  <c r="M512" i="4"/>
  <c r="K512" i="4"/>
  <c r="J512" i="4"/>
  <c r="G512" i="4"/>
  <c r="L512" i="4" s="1"/>
  <c r="M511" i="4"/>
  <c r="K511" i="4"/>
  <c r="J511" i="4"/>
  <c r="G511" i="4"/>
  <c r="L511" i="4" s="1"/>
  <c r="M510" i="4"/>
  <c r="K510" i="4"/>
  <c r="J510" i="4"/>
  <c r="G510" i="4"/>
  <c r="L510" i="4" s="1"/>
  <c r="M509" i="4"/>
  <c r="K509" i="4"/>
  <c r="J509" i="4"/>
  <c r="G509" i="4"/>
  <c r="L509" i="4" s="1"/>
  <c r="M508" i="4"/>
  <c r="K508" i="4"/>
  <c r="J508" i="4"/>
  <c r="G508" i="4"/>
  <c r="L508" i="4" s="1"/>
  <c r="M507" i="4"/>
  <c r="K507" i="4"/>
  <c r="J507" i="4"/>
  <c r="G507" i="4"/>
  <c r="L507" i="4" s="1"/>
  <c r="M506" i="4"/>
  <c r="K506" i="4"/>
  <c r="J506" i="4"/>
  <c r="G506" i="4"/>
  <c r="L506" i="4" s="1"/>
  <c r="M505" i="4"/>
  <c r="K505" i="4"/>
  <c r="J505" i="4"/>
  <c r="G505" i="4"/>
  <c r="L505" i="4" s="1"/>
  <c r="M504" i="4"/>
  <c r="K504" i="4"/>
  <c r="J504" i="4"/>
  <c r="G504" i="4"/>
  <c r="L504" i="4" s="1"/>
  <c r="M503" i="4"/>
  <c r="K503" i="4"/>
  <c r="J503" i="4"/>
  <c r="G503" i="4"/>
  <c r="L503" i="4" s="1"/>
  <c r="M502" i="4"/>
  <c r="L502" i="4"/>
  <c r="J502" i="4"/>
  <c r="F502" i="4"/>
  <c r="K502" i="4" s="1"/>
  <c r="M501" i="4"/>
  <c r="K501" i="4"/>
  <c r="J501" i="4"/>
  <c r="G501" i="4"/>
  <c r="L501" i="4" s="1"/>
  <c r="M500" i="4"/>
  <c r="L500" i="4"/>
  <c r="J500" i="4"/>
  <c r="F500" i="4"/>
  <c r="K500" i="4" s="1"/>
  <c r="M499" i="4"/>
  <c r="K499" i="4"/>
  <c r="J499" i="4"/>
  <c r="G499" i="4"/>
  <c r="L499" i="4" s="1"/>
  <c r="M498" i="4"/>
  <c r="K498" i="4"/>
  <c r="J498" i="4"/>
  <c r="G498" i="4"/>
  <c r="L498" i="4" s="1"/>
  <c r="M497" i="4"/>
  <c r="K497" i="4"/>
  <c r="J497" i="4"/>
  <c r="G497" i="4"/>
  <c r="L497" i="4" s="1"/>
  <c r="M496" i="4"/>
  <c r="K496" i="4"/>
  <c r="J496" i="4"/>
  <c r="G496" i="4"/>
  <c r="L496" i="4" s="1"/>
  <c r="M495" i="4"/>
  <c r="K495" i="4"/>
  <c r="J495" i="4"/>
  <c r="G495" i="4"/>
  <c r="L495" i="4" s="1"/>
  <c r="M494" i="4"/>
  <c r="K494" i="4"/>
  <c r="J494" i="4"/>
  <c r="G494" i="4"/>
  <c r="L494" i="4" s="1"/>
  <c r="M493" i="4"/>
  <c r="K493" i="4"/>
  <c r="J493" i="4"/>
  <c r="G493" i="4"/>
  <c r="L493" i="4" s="1"/>
  <c r="M492" i="4"/>
  <c r="K492" i="4"/>
  <c r="J492" i="4"/>
  <c r="G492" i="4"/>
  <c r="L492" i="4" s="1"/>
  <c r="M491" i="4"/>
  <c r="K491" i="4"/>
  <c r="J491" i="4"/>
  <c r="G491" i="4"/>
  <c r="L491" i="4" s="1"/>
  <c r="M490" i="4"/>
  <c r="K490" i="4"/>
  <c r="J490" i="4"/>
  <c r="G490" i="4"/>
  <c r="L490" i="4" s="1"/>
  <c r="M489" i="4"/>
  <c r="K489" i="4"/>
  <c r="J489" i="4"/>
  <c r="G489" i="4"/>
  <c r="L489" i="4" s="1"/>
  <c r="M488" i="4"/>
  <c r="K488" i="4"/>
  <c r="J488" i="4"/>
  <c r="G488" i="4"/>
  <c r="L488" i="4" s="1"/>
  <c r="M487" i="4"/>
  <c r="K487" i="4"/>
  <c r="J487" i="4"/>
  <c r="G487" i="4"/>
  <c r="L487" i="4" s="1"/>
  <c r="M486" i="4"/>
  <c r="K486" i="4"/>
  <c r="J486" i="4"/>
  <c r="G486" i="4"/>
  <c r="L486" i="4" s="1"/>
  <c r="M485" i="4"/>
  <c r="K485" i="4"/>
  <c r="J485" i="4"/>
  <c r="G485" i="4"/>
  <c r="L485" i="4" s="1"/>
  <c r="M484" i="4"/>
  <c r="K484" i="4"/>
  <c r="J484" i="4"/>
  <c r="G484" i="4"/>
  <c r="L484" i="4" s="1"/>
  <c r="M483" i="4"/>
  <c r="K483" i="4"/>
  <c r="J483" i="4"/>
  <c r="G483" i="4"/>
  <c r="L483" i="4" s="1"/>
  <c r="M482" i="4"/>
  <c r="L482" i="4"/>
  <c r="J482" i="4"/>
  <c r="F482" i="4"/>
  <c r="K482" i="4" s="1"/>
  <c r="M481" i="4"/>
  <c r="K481" i="4"/>
  <c r="J481" i="4"/>
  <c r="G481" i="4"/>
  <c r="L481" i="4" s="1"/>
  <c r="M480" i="4"/>
  <c r="K480" i="4"/>
  <c r="J480" i="4"/>
  <c r="G480" i="4"/>
  <c r="L480" i="4" s="1"/>
  <c r="M479" i="4"/>
  <c r="L479" i="4"/>
  <c r="J479" i="4"/>
  <c r="F479" i="4"/>
  <c r="K479" i="4" s="1"/>
  <c r="M478" i="4"/>
  <c r="K478" i="4"/>
  <c r="J478" i="4"/>
  <c r="G478" i="4"/>
  <c r="L478" i="4" s="1"/>
  <c r="M477" i="4"/>
  <c r="K477" i="4"/>
  <c r="J477" i="4"/>
  <c r="G477" i="4"/>
  <c r="L477" i="4" s="1"/>
  <c r="M476" i="4"/>
  <c r="K476" i="4"/>
  <c r="J476" i="4"/>
  <c r="G476" i="4"/>
  <c r="L476" i="4" s="1"/>
  <c r="M475" i="4"/>
  <c r="L475" i="4"/>
  <c r="J475" i="4"/>
  <c r="F475" i="4"/>
  <c r="K475" i="4" s="1"/>
  <c r="M474" i="4"/>
  <c r="L474" i="4"/>
  <c r="J474" i="4"/>
  <c r="F474" i="4"/>
  <c r="K474" i="4" s="1"/>
  <c r="M473" i="4"/>
  <c r="K473" i="4"/>
  <c r="J473" i="4"/>
  <c r="G473" i="4"/>
  <c r="L473" i="4" s="1"/>
  <c r="M472" i="4"/>
  <c r="L472" i="4"/>
  <c r="J472" i="4"/>
  <c r="F472" i="4"/>
  <c r="K472" i="4" s="1"/>
  <c r="M471" i="4"/>
  <c r="K471" i="4"/>
  <c r="J471" i="4"/>
  <c r="G471" i="4"/>
  <c r="L471" i="4" s="1"/>
  <c r="M470" i="4"/>
  <c r="L470" i="4"/>
  <c r="J470" i="4"/>
  <c r="F470" i="4"/>
  <c r="K470" i="4" s="1"/>
  <c r="M469" i="4"/>
  <c r="L469" i="4"/>
  <c r="J469" i="4"/>
  <c r="F469" i="4"/>
  <c r="K469" i="4" s="1"/>
  <c r="M468" i="4"/>
  <c r="L468" i="4"/>
  <c r="J468" i="4"/>
  <c r="F468" i="4"/>
  <c r="K468" i="4" s="1"/>
  <c r="M467" i="4"/>
  <c r="K467" i="4"/>
  <c r="J467" i="4"/>
  <c r="G467" i="4"/>
  <c r="L467" i="4" s="1"/>
  <c r="M466" i="4"/>
  <c r="L466" i="4"/>
  <c r="J466" i="4"/>
  <c r="F466" i="4"/>
  <c r="K466" i="4" s="1"/>
  <c r="M465" i="4"/>
  <c r="K465" i="4"/>
  <c r="J465" i="4"/>
  <c r="G465" i="4"/>
  <c r="L465" i="4" s="1"/>
  <c r="M464" i="4"/>
  <c r="L464" i="4"/>
  <c r="J464" i="4"/>
  <c r="F464" i="4"/>
  <c r="K464" i="4" s="1"/>
  <c r="M463" i="4"/>
  <c r="K463" i="4"/>
  <c r="J463" i="4"/>
  <c r="G463" i="4"/>
  <c r="L463" i="4" s="1"/>
  <c r="M462" i="4"/>
  <c r="L462" i="4"/>
  <c r="J462" i="4"/>
  <c r="F462" i="4"/>
  <c r="K462" i="4" s="1"/>
  <c r="M461" i="4"/>
  <c r="K461" i="4"/>
  <c r="J461" i="4"/>
  <c r="G461" i="4"/>
  <c r="L461" i="4" s="1"/>
  <c r="M460" i="4"/>
  <c r="L460" i="4"/>
  <c r="J460" i="4"/>
  <c r="F460" i="4"/>
  <c r="K460" i="4" s="1"/>
  <c r="M459" i="4"/>
  <c r="K459" i="4"/>
  <c r="J459" i="4"/>
  <c r="G459" i="4"/>
  <c r="L459" i="4" s="1"/>
  <c r="M458" i="4"/>
  <c r="K458" i="4"/>
  <c r="J458" i="4"/>
  <c r="G458" i="4"/>
  <c r="L458" i="4" s="1"/>
  <c r="M457" i="4"/>
  <c r="K457" i="4"/>
  <c r="J457" i="4"/>
  <c r="G457" i="4"/>
  <c r="L457" i="4" s="1"/>
  <c r="M456" i="4"/>
  <c r="L456" i="4"/>
  <c r="J456" i="4"/>
  <c r="F456" i="4"/>
  <c r="K456" i="4" s="1"/>
  <c r="M455" i="4"/>
  <c r="K455" i="4"/>
  <c r="J455" i="4"/>
  <c r="G455" i="4"/>
  <c r="L455" i="4" s="1"/>
  <c r="M454" i="4"/>
  <c r="L454" i="4"/>
  <c r="J454" i="4"/>
  <c r="F454" i="4"/>
  <c r="K454" i="4" s="1"/>
  <c r="M453" i="4"/>
  <c r="K453" i="4"/>
  <c r="J453" i="4"/>
  <c r="G453" i="4"/>
  <c r="L453" i="4" s="1"/>
  <c r="M452" i="4"/>
  <c r="L452" i="4"/>
  <c r="J452" i="4"/>
  <c r="F452" i="4"/>
  <c r="K452" i="4" s="1"/>
  <c r="M451" i="4"/>
  <c r="K451" i="4"/>
  <c r="J451" i="4"/>
  <c r="G451" i="4"/>
  <c r="L451" i="4" s="1"/>
  <c r="M450" i="4"/>
  <c r="L450" i="4"/>
  <c r="J450" i="4"/>
  <c r="F450" i="4"/>
  <c r="K450" i="4" s="1"/>
  <c r="M449" i="4"/>
  <c r="L449" i="4"/>
  <c r="J449" i="4"/>
  <c r="F449" i="4"/>
  <c r="K449" i="4" s="1"/>
  <c r="M448" i="4"/>
  <c r="K448" i="4"/>
  <c r="J448" i="4"/>
  <c r="G448" i="4"/>
  <c r="L448" i="4" s="1"/>
  <c r="M447" i="4"/>
  <c r="L447" i="4"/>
  <c r="J447" i="4"/>
  <c r="F447" i="4"/>
  <c r="K447" i="4" s="1"/>
  <c r="M446" i="4"/>
  <c r="L446" i="4"/>
  <c r="J446" i="4"/>
  <c r="F446" i="4"/>
  <c r="K446" i="4" s="1"/>
  <c r="M445" i="4"/>
  <c r="K445" i="4"/>
  <c r="J445" i="4"/>
  <c r="G445" i="4"/>
  <c r="L445" i="4" s="1"/>
  <c r="M444" i="4"/>
  <c r="L444" i="4"/>
  <c r="J444" i="4"/>
  <c r="F444" i="4"/>
  <c r="K444" i="4" s="1"/>
  <c r="M443" i="4"/>
  <c r="K443" i="4"/>
  <c r="J443" i="4"/>
  <c r="G443" i="4"/>
  <c r="L443" i="4" s="1"/>
  <c r="M442" i="4"/>
  <c r="L442" i="4"/>
  <c r="J442" i="4"/>
  <c r="F442" i="4"/>
  <c r="K442" i="4" s="1"/>
  <c r="M441" i="4"/>
  <c r="K441" i="4"/>
  <c r="J441" i="4"/>
  <c r="G441" i="4"/>
  <c r="L441" i="4" s="1"/>
  <c r="M440" i="4"/>
  <c r="K440" i="4"/>
  <c r="J440" i="4"/>
  <c r="G440" i="4"/>
  <c r="L440" i="4" s="1"/>
  <c r="M439" i="4"/>
  <c r="L439" i="4"/>
  <c r="J439" i="4"/>
  <c r="F439" i="4"/>
  <c r="K439" i="4" s="1"/>
  <c r="M438" i="4"/>
  <c r="L438" i="4"/>
  <c r="J438" i="4"/>
  <c r="F438" i="4"/>
  <c r="K438" i="4" s="1"/>
  <c r="M437" i="4"/>
  <c r="K437" i="4"/>
  <c r="J437" i="4"/>
  <c r="G437" i="4"/>
  <c r="L437" i="4" s="1"/>
  <c r="M436" i="4"/>
  <c r="K436" i="4"/>
  <c r="J436" i="4"/>
  <c r="G436" i="4"/>
  <c r="L436" i="4" s="1"/>
  <c r="M435" i="4"/>
  <c r="K435" i="4"/>
  <c r="J435" i="4"/>
  <c r="G435" i="4"/>
  <c r="L435" i="4" s="1"/>
  <c r="M434" i="4"/>
  <c r="K434" i="4"/>
  <c r="J434" i="4"/>
  <c r="G434" i="4"/>
  <c r="L434" i="4" s="1"/>
  <c r="M433" i="4"/>
  <c r="L433" i="4"/>
  <c r="J433" i="4"/>
  <c r="F433" i="4"/>
  <c r="K433" i="4" s="1"/>
  <c r="M432" i="4"/>
  <c r="K432" i="4"/>
  <c r="J432" i="4"/>
  <c r="G432" i="4"/>
  <c r="L432" i="4" s="1"/>
  <c r="M431" i="4"/>
  <c r="K431" i="4"/>
  <c r="J431" i="4"/>
  <c r="G431" i="4"/>
  <c r="L431" i="4" s="1"/>
  <c r="M430" i="4"/>
  <c r="K430" i="4"/>
  <c r="J430" i="4"/>
  <c r="G430" i="4"/>
  <c r="L430" i="4" s="1"/>
  <c r="M429" i="4"/>
  <c r="K429" i="4"/>
  <c r="J429" i="4"/>
  <c r="G429" i="4"/>
  <c r="L429" i="4" s="1"/>
  <c r="M428" i="4"/>
  <c r="L428" i="4"/>
  <c r="J428" i="4"/>
  <c r="F428" i="4"/>
  <c r="K428" i="4" s="1"/>
  <c r="M427" i="4"/>
  <c r="K427" i="4"/>
  <c r="J427" i="4"/>
  <c r="G427" i="4"/>
  <c r="L427" i="4" s="1"/>
  <c r="M426" i="4"/>
  <c r="K426" i="4"/>
  <c r="J426" i="4"/>
  <c r="G426" i="4"/>
  <c r="L426" i="4" s="1"/>
  <c r="M425" i="4"/>
  <c r="L425" i="4"/>
  <c r="J425" i="4"/>
  <c r="F425" i="4"/>
  <c r="K425" i="4" s="1"/>
  <c r="M424" i="4"/>
  <c r="L424" i="4"/>
  <c r="J424" i="4"/>
  <c r="F424" i="4"/>
  <c r="K424" i="4" s="1"/>
  <c r="M423" i="4"/>
  <c r="K423" i="4"/>
  <c r="J423" i="4"/>
  <c r="G423" i="4"/>
  <c r="L423" i="4" s="1"/>
  <c r="M422" i="4"/>
  <c r="K422" i="4"/>
  <c r="J422" i="4"/>
  <c r="G422" i="4"/>
  <c r="L422" i="4" s="1"/>
  <c r="M421" i="4"/>
  <c r="K421" i="4"/>
  <c r="J421" i="4"/>
  <c r="G421" i="4"/>
  <c r="L421" i="4" s="1"/>
  <c r="M420" i="4"/>
  <c r="K420" i="4"/>
  <c r="J420" i="4"/>
  <c r="G420" i="4"/>
  <c r="L420" i="4" s="1"/>
  <c r="M419" i="4"/>
  <c r="L419" i="4"/>
  <c r="J419" i="4"/>
  <c r="F419" i="4"/>
  <c r="K419" i="4" s="1"/>
  <c r="M418" i="4"/>
  <c r="L418" i="4"/>
  <c r="J418" i="4"/>
  <c r="F418" i="4"/>
  <c r="K418" i="4" s="1"/>
  <c r="M417" i="4"/>
  <c r="L417" i="4"/>
  <c r="J417" i="4"/>
  <c r="F417" i="4"/>
  <c r="K417" i="4" s="1"/>
  <c r="M416" i="4"/>
  <c r="L416" i="4"/>
  <c r="J416" i="4"/>
  <c r="F416" i="4"/>
  <c r="K416" i="4" s="1"/>
  <c r="M415" i="4"/>
  <c r="L415" i="4"/>
  <c r="J415" i="4"/>
  <c r="F415" i="4"/>
  <c r="K415" i="4" s="1"/>
  <c r="M414" i="4"/>
  <c r="L414" i="4"/>
  <c r="J414" i="4"/>
  <c r="F414" i="4"/>
  <c r="K414" i="4" s="1"/>
  <c r="M413" i="4"/>
  <c r="L413" i="4"/>
  <c r="J413" i="4"/>
  <c r="F413" i="4"/>
  <c r="K413" i="4" s="1"/>
  <c r="M412" i="4"/>
  <c r="K412" i="4"/>
  <c r="J412" i="4"/>
  <c r="G412" i="4"/>
  <c r="L412" i="4" s="1"/>
  <c r="M411" i="4"/>
  <c r="L411" i="4"/>
  <c r="J411" i="4"/>
  <c r="F411" i="4"/>
  <c r="K411" i="4" s="1"/>
  <c r="M410" i="4"/>
  <c r="L410" i="4"/>
  <c r="J410" i="4"/>
  <c r="F410" i="4"/>
  <c r="K410" i="4" s="1"/>
  <c r="M409" i="4"/>
  <c r="L409" i="4"/>
  <c r="J409" i="4"/>
  <c r="F409" i="4"/>
  <c r="K409" i="4" s="1"/>
  <c r="M408" i="4"/>
  <c r="L408" i="4"/>
  <c r="J408" i="4"/>
  <c r="F408" i="4"/>
  <c r="K408" i="4" s="1"/>
  <c r="M407" i="4"/>
  <c r="K407" i="4"/>
  <c r="J407" i="4"/>
  <c r="G407" i="4"/>
  <c r="L407" i="4" s="1"/>
  <c r="M406" i="4"/>
  <c r="L406" i="4"/>
  <c r="J406" i="4"/>
  <c r="F406" i="4"/>
  <c r="K406" i="4" s="1"/>
  <c r="M405" i="4"/>
  <c r="L405" i="4"/>
  <c r="J405" i="4"/>
  <c r="F405" i="4"/>
  <c r="K405" i="4" s="1"/>
  <c r="M404" i="4"/>
  <c r="K404" i="4"/>
  <c r="J404" i="4"/>
  <c r="G404" i="4"/>
  <c r="L404" i="4" s="1"/>
  <c r="M403" i="4"/>
  <c r="K403" i="4"/>
  <c r="J403" i="4"/>
  <c r="G403" i="4"/>
  <c r="L403" i="4" s="1"/>
  <c r="M402" i="4"/>
  <c r="K402" i="4"/>
  <c r="J402" i="4"/>
  <c r="G402" i="4"/>
  <c r="L402" i="4" s="1"/>
  <c r="M401" i="4"/>
  <c r="L401" i="4"/>
  <c r="J401" i="4"/>
  <c r="F401" i="4"/>
  <c r="K401" i="4" s="1"/>
  <c r="M400" i="4"/>
  <c r="L400" i="4"/>
  <c r="J400" i="4"/>
  <c r="F400" i="4"/>
  <c r="K400" i="4" s="1"/>
  <c r="M399" i="4"/>
  <c r="L399" i="4"/>
  <c r="J399" i="4"/>
  <c r="F399" i="4"/>
  <c r="K399" i="4" s="1"/>
  <c r="M398" i="4"/>
  <c r="L398" i="4"/>
  <c r="J398" i="4"/>
  <c r="F398" i="4"/>
  <c r="K398" i="4" s="1"/>
  <c r="M397" i="4"/>
  <c r="L397" i="4"/>
  <c r="J397" i="4"/>
  <c r="F397" i="4"/>
  <c r="K397" i="4" s="1"/>
  <c r="M396" i="4"/>
  <c r="K396" i="4"/>
  <c r="J396" i="4"/>
  <c r="G396" i="4"/>
  <c r="L396" i="4" s="1"/>
  <c r="M395" i="4"/>
  <c r="K395" i="4"/>
  <c r="J395" i="4"/>
  <c r="G395" i="4"/>
  <c r="L395" i="4" s="1"/>
  <c r="M394" i="4"/>
  <c r="K394" i="4"/>
  <c r="J394" i="4"/>
  <c r="G394" i="4"/>
  <c r="L394" i="4" s="1"/>
  <c r="M393" i="4"/>
  <c r="L393" i="4"/>
  <c r="J393" i="4"/>
  <c r="F393" i="4"/>
  <c r="K393" i="4" s="1"/>
  <c r="M392" i="4"/>
  <c r="L392" i="4"/>
  <c r="J392" i="4"/>
  <c r="F392" i="4"/>
  <c r="K392" i="4" s="1"/>
  <c r="M391" i="4"/>
  <c r="L391" i="4"/>
  <c r="J391" i="4"/>
  <c r="F391" i="4"/>
  <c r="K391" i="4" s="1"/>
  <c r="M390" i="4"/>
  <c r="L390" i="4"/>
  <c r="J390" i="4"/>
  <c r="F390" i="4"/>
  <c r="K390" i="4" s="1"/>
  <c r="M389" i="4"/>
  <c r="K389" i="4"/>
  <c r="J389" i="4"/>
  <c r="G389" i="4"/>
  <c r="L389" i="4" s="1"/>
  <c r="M388" i="4"/>
  <c r="L388" i="4"/>
  <c r="J388" i="4"/>
  <c r="F388" i="4"/>
  <c r="K388" i="4" s="1"/>
  <c r="M387" i="4"/>
  <c r="K387" i="4"/>
  <c r="J387" i="4"/>
  <c r="G387" i="4"/>
  <c r="L387" i="4" s="1"/>
  <c r="M386" i="4"/>
  <c r="L386" i="4"/>
  <c r="J386" i="4"/>
  <c r="F386" i="4"/>
  <c r="K386" i="4" s="1"/>
  <c r="M385" i="4"/>
  <c r="L385" i="4"/>
  <c r="J385" i="4"/>
  <c r="F385" i="4"/>
  <c r="K385" i="4" s="1"/>
  <c r="M384" i="4"/>
  <c r="K384" i="4"/>
  <c r="J384" i="4"/>
  <c r="G384" i="4"/>
  <c r="L384" i="4" s="1"/>
  <c r="M383" i="4"/>
  <c r="K383" i="4"/>
  <c r="J383" i="4"/>
  <c r="G383" i="4"/>
  <c r="L383" i="4" s="1"/>
  <c r="M382" i="4"/>
  <c r="K382" i="4"/>
  <c r="J382" i="4"/>
  <c r="G382" i="4"/>
  <c r="L382" i="4" s="1"/>
  <c r="M381" i="4"/>
  <c r="L381" i="4"/>
  <c r="J381" i="4"/>
  <c r="F381" i="4"/>
  <c r="K381" i="4" s="1"/>
  <c r="M380" i="4"/>
  <c r="K380" i="4"/>
  <c r="J380" i="4"/>
  <c r="G380" i="4"/>
  <c r="L380" i="4" s="1"/>
  <c r="M379" i="4"/>
  <c r="K379" i="4"/>
  <c r="J379" i="4"/>
  <c r="G379" i="4"/>
  <c r="L379" i="4" s="1"/>
  <c r="M378" i="4"/>
  <c r="K378" i="4"/>
  <c r="J378" i="4"/>
  <c r="G378" i="4"/>
  <c r="L378" i="4" s="1"/>
  <c r="M377" i="4"/>
  <c r="K377" i="4"/>
  <c r="J377" i="4"/>
  <c r="G377" i="4"/>
  <c r="L377" i="4" s="1"/>
  <c r="M376" i="4"/>
  <c r="L376" i="4"/>
  <c r="J376" i="4"/>
  <c r="F376" i="4"/>
  <c r="K376" i="4" s="1"/>
  <c r="M375" i="4"/>
  <c r="L375" i="4"/>
  <c r="J375" i="4"/>
  <c r="F375" i="4"/>
  <c r="K375" i="4" s="1"/>
  <c r="M374" i="4"/>
  <c r="K374" i="4"/>
  <c r="J374" i="4"/>
  <c r="G374" i="4"/>
  <c r="L374" i="4" s="1"/>
  <c r="M373" i="4"/>
  <c r="K373" i="4"/>
  <c r="J373" i="4"/>
  <c r="G373" i="4"/>
  <c r="L373" i="4" s="1"/>
  <c r="M372" i="4"/>
  <c r="K372" i="4"/>
  <c r="J372" i="4"/>
  <c r="G372" i="4"/>
  <c r="L372" i="4" s="1"/>
  <c r="M371" i="4"/>
  <c r="K371" i="4"/>
  <c r="J371" i="4"/>
  <c r="G371" i="4"/>
  <c r="L371" i="4" s="1"/>
  <c r="M370" i="4"/>
  <c r="K370" i="4"/>
  <c r="J370" i="4"/>
  <c r="G370" i="4"/>
  <c r="L370" i="4" s="1"/>
  <c r="M369" i="4"/>
  <c r="L369" i="4"/>
  <c r="J369" i="4"/>
  <c r="F369" i="4"/>
  <c r="K369" i="4" s="1"/>
  <c r="M368" i="4"/>
  <c r="K368" i="4"/>
  <c r="J368" i="4"/>
  <c r="G368" i="4"/>
  <c r="L368" i="4" s="1"/>
  <c r="M367" i="4"/>
  <c r="K367" i="4"/>
  <c r="J367" i="4"/>
  <c r="G367" i="4"/>
  <c r="L367" i="4" s="1"/>
  <c r="M366" i="4"/>
  <c r="L366" i="4"/>
  <c r="J366" i="4"/>
  <c r="F366" i="4"/>
  <c r="K366" i="4" s="1"/>
  <c r="M365" i="4"/>
  <c r="L365" i="4"/>
  <c r="J365" i="4"/>
  <c r="F365" i="4"/>
  <c r="K365" i="4" s="1"/>
  <c r="M364" i="4"/>
  <c r="K364" i="4"/>
  <c r="J364" i="4"/>
  <c r="G364" i="4"/>
  <c r="L364" i="4" s="1"/>
  <c r="M363" i="4"/>
  <c r="L363" i="4"/>
  <c r="J363" i="4"/>
  <c r="F363" i="4"/>
  <c r="K363" i="4" s="1"/>
  <c r="M362" i="4"/>
  <c r="K362" i="4"/>
  <c r="J362" i="4"/>
  <c r="G362" i="4"/>
  <c r="L362" i="4" s="1"/>
  <c r="M361" i="4"/>
  <c r="K361" i="4"/>
  <c r="J361" i="4"/>
  <c r="G361" i="4"/>
  <c r="L361" i="4" s="1"/>
  <c r="M360" i="4"/>
  <c r="K360" i="4"/>
  <c r="J360" i="4"/>
  <c r="G360" i="4"/>
  <c r="L360" i="4" s="1"/>
  <c r="M359" i="4"/>
  <c r="K359" i="4"/>
  <c r="J359" i="4"/>
  <c r="G359" i="4"/>
  <c r="L359" i="4" s="1"/>
  <c r="M358" i="4"/>
  <c r="K358" i="4"/>
  <c r="J358" i="4"/>
  <c r="G358" i="4"/>
  <c r="L358" i="4" s="1"/>
  <c r="M357" i="4"/>
  <c r="K357" i="4"/>
  <c r="J357" i="4"/>
  <c r="G357" i="4"/>
  <c r="L357" i="4" s="1"/>
  <c r="M356" i="4"/>
  <c r="K356" i="4"/>
  <c r="J356" i="4"/>
  <c r="G356" i="4"/>
  <c r="L356" i="4" s="1"/>
  <c r="M355" i="4"/>
  <c r="K355" i="4"/>
  <c r="J355" i="4"/>
  <c r="G355" i="4"/>
  <c r="L355" i="4" s="1"/>
  <c r="M354" i="4"/>
  <c r="K354" i="4"/>
  <c r="J354" i="4"/>
  <c r="G354" i="4"/>
  <c r="L354" i="4" s="1"/>
  <c r="M353" i="4"/>
  <c r="K353" i="4"/>
  <c r="J353" i="4"/>
  <c r="G353" i="4"/>
  <c r="L353" i="4" s="1"/>
  <c r="M352" i="4"/>
  <c r="K352" i="4"/>
  <c r="J352" i="4"/>
  <c r="G352" i="4"/>
  <c r="L352" i="4" s="1"/>
  <c r="M351" i="4"/>
  <c r="K351" i="4"/>
  <c r="J351" i="4"/>
  <c r="G351" i="4"/>
  <c r="L351" i="4" s="1"/>
  <c r="M350" i="4"/>
  <c r="K350" i="4"/>
  <c r="J350" i="4"/>
  <c r="G350" i="4"/>
  <c r="L350" i="4" s="1"/>
  <c r="M349" i="4"/>
  <c r="K349" i="4"/>
  <c r="J349" i="4"/>
  <c r="G349" i="4"/>
  <c r="L349" i="4" s="1"/>
  <c r="M348" i="4"/>
  <c r="K348" i="4"/>
  <c r="J348" i="4"/>
  <c r="G348" i="4"/>
  <c r="L348" i="4" s="1"/>
  <c r="M347" i="4"/>
  <c r="K347" i="4"/>
  <c r="J347" i="4"/>
  <c r="G347" i="4"/>
  <c r="L347" i="4" s="1"/>
  <c r="M346" i="4"/>
  <c r="K346" i="4"/>
  <c r="J346" i="4"/>
  <c r="G346" i="4"/>
  <c r="L346" i="4" s="1"/>
  <c r="M345" i="4"/>
  <c r="K345" i="4"/>
  <c r="J345" i="4"/>
  <c r="G345" i="4"/>
  <c r="L345" i="4" s="1"/>
  <c r="M344" i="4"/>
  <c r="K344" i="4"/>
  <c r="J344" i="4"/>
  <c r="G344" i="4"/>
  <c r="L344" i="4" s="1"/>
  <c r="M343" i="4"/>
  <c r="K343" i="4"/>
  <c r="J343" i="4"/>
  <c r="G343" i="4"/>
  <c r="L343" i="4" s="1"/>
  <c r="M342" i="4"/>
  <c r="K342" i="4"/>
  <c r="J342" i="4"/>
  <c r="G342" i="4"/>
  <c r="L342" i="4" s="1"/>
  <c r="M341" i="4"/>
  <c r="K341" i="4"/>
  <c r="J341" i="4"/>
  <c r="G341" i="4"/>
  <c r="L341" i="4" s="1"/>
  <c r="M340" i="4"/>
  <c r="K340" i="4"/>
  <c r="J340" i="4"/>
  <c r="G340" i="4"/>
  <c r="L340" i="4" s="1"/>
  <c r="M339" i="4"/>
  <c r="K339" i="4"/>
  <c r="J339" i="4"/>
  <c r="G339" i="4"/>
  <c r="L339" i="4" s="1"/>
  <c r="M338" i="4"/>
  <c r="K338" i="4"/>
  <c r="J338" i="4"/>
  <c r="G338" i="4"/>
  <c r="L338" i="4" s="1"/>
  <c r="M337" i="4"/>
  <c r="K337" i="4"/>
  <c r="J337" i="4"/>
  <c r="G337" i="4"/>
  <c r="L337" i="4" s="1"/>
  <c r="M336" i="4"/>
  <c r="K336" i="4"/>
  <c r="J336" i="4"/>
  <c r="G336" i="4"/>
  <c r="L336" i="4" s="1"/>
  <c r="M335" i="4"/>
  <c r="K335" i="4"/>
  <c r="J335" i="4"/>
  <c r="G335" i="4"/>
  <c r="L335" i="4" s="1"/>
  <c r="M334" i="4"/>
  <c r="K334" i="4"/>
  <c r="J334" i="4"/>
  <c r="G334" i="4"/>
  <c r="L334" i="4" s="1"/>
  <c r="M333" i="4"/>
  <c r="K333" i="4"/>
  <c r="J333" i="4"/>
  <c r="G333" i="4"/>
  <c r="L333" i="4" s="1"/>
  <c r="M332" i="4"/>
  <c r="K332" i="4"/>
  <c r="J332" i="4"/>
  <c r="G332" i="4"/>
  <c r="L332" i="4" s="1"/>
  <c r="M331" i="4"/>
  <c r="K331" i="4"/>
  <c r="J331" i="4"/>
  <c r="G331" i="4"/>
  <c r="L331" i="4" s="1"/>
  <c r="M330" i="4"/>
  <c r="K330" i="4"/>
  <c r="J330" i="4"/>
  <c r="G330" i="4"/>
  <c r="L330" i="4" s="1"/>
  <c r="M329" i="4"/>
  <c r="K329" i="4"/>
  <c r="J329" i="4"/>
  <c r="G329" i="4"/>
  <c r="L329" i="4" s="1"/>
  <c r="M328" i="4"/>
  <c r="K328" i="4"/>
  <c r="J328" i="4"/>
  <c r="G328" i="4"/>
  <c r="L328" i="4" s="1"/>
  <c r="M327" i="4"/>
  <c r="K327" i="4"/>
  <c r="J327" i="4"/>
  <c r="G327" i="4"/>
  <c r="L327" i="4" s="1"/>
  <c r="M326" i="4"/>
  <c r="K326" i="4"/>
  <c r="J326" i="4"/>
  <c r="G326" i="4"/>
  <c r="L326" i="4" s="1"/>
  <c r="M325" i="4"/>
  <c r="K325" i="4"/>
  <c r="J325" i="4"/>
  <c r="G325" i="4"/>
  <c r="L325" i="4" s="1"/>
  <c r="M324" i="4"/>
  <c r="K324" i="4"/>
  <c r="J324" i="4"/>
  <c r="G324" i="4"/>
  <c r="L324" i="4" s="1"/>
  <c r="M323" i="4"/>
  <c r="K323" i="4"/>
  <c r="J323" i="4"/>
  <c r="G323" i="4"/>
  <c r="L323" i="4" s="1"/>
  <c r="M322" i="4"/>
  <c r="K322" i="4"/>
  <c r="J322" i="4"/>
  <c r="G322" i="4"/>
  <c r="L322" i="4" s="1"/>
  <c r="M321" i="4"/>
  <c r="K321" i="4"/>
  <c r="J321" i="4"/>
  <c r="G321" i="4"/>
  <c r="L321" i="4" s="1"/>
  <c r="M320" i="4"/>
  <c r="K320" i="4"/>
  <c r="J320" i="4"/>
  <c r="G320" i="4"/>
  <c r="L320" i="4" s="1"/>
  <c r="M319" i="4"/>
  <c r="K319" i="4"/>
  <c r="J319" i="4"/>
  <c r="G319" i="4"/>
  <c r="L319" i="4" s="1"/>
  <c r="M318" i="4"/>
  <c r="K318" i="4"/>
  <c r="J318" i="4"/>
  <c r="G318" i="4"/>
  <c r="L318" i="4" s="1"/>
  <c r="M317" i="4"/>
  <c r="K317" i="4"/>
  <c r="J317" i="4"/>
  <c r="G317" i="4"/>
  <c r="L317" i="4" s="1"/>
  <c r="M316" i="4"/>
  <c r="K316" i="4"/>
  <c r="J316" i="4"/>
  <c r="G316" i="4"/>
  <c r="L316" i="4" s="1"/>
  <c r="M315" i="4"/>
  <c r="K315" i="4"/>
  <c r="J315" i="4"/>
  <c r="G315" i="4"/>
  <c r="L315" i="4" s="1"/>
  <c r="M314" i="4"/>
  <c r="K314" i="4"/>
  <c r="J314" i="4"/>
  <c r="G314" i="4"/>
  <c r="L314" i="4" s="1"/>
  <c r="M313" i="4"/>
  <c r="K313" i="4"/>
  <c r="J313" i="4"/>
  <c r="G313" i="4"/>
  <c r="L313" i="4" s="1"/>
  <c r="M312" i="4"/>
  <c r="K312" i="4"/>
  <c r="J312" i="4"/>
  <c r="G312" i="4"/>
  <c r="L312" i="4" s="1"/>
  <c r="M311" i="4"/>
  <c r="K311" i="4"/>
  <c r="J311" i="4"/>
  <c r="G311" i="4"/>
  <c r="L311" i="4" s="1"/>
  <c r="M310" i="4"/>
  <c r="K310" i="4"/>
  <c r="J310" i="4"/>
  <c r="G310" i="4"/>
  <c r="L310" i="4" s="1"/>
  <c r="M309" i="4"/>
  <c r="K309" i="4"/>
  <c r="J309" i="4"/>
  <c r="G309" i="4"/>
  <c r="L309" i="4" s="1"/>
  <c r="M308" i="4"/>
  <c r="K308" i="4"/>
  <c r="J308" i="4"/>
  <c r="G308" i="4"/>
  <c r="L308" i="4" s="1"/>
  <c r="M307" i="4"/>
  <c r="K307" i="4"/>
  <c r="J307" i="4"/>
  <c r="G307" i="4"/>
  <c r="L307" i="4" s="1"/>
  <c r="M306" i="4"/>
  <c r="K306" i="4"/>
  <c r="J306" i="4"/>
  <c r="G306" i="4"/>
  <c r="L306" i="4" s="1"/>
  <c r="M305" i="4"/>
  <c r="K305" i="4"/>
  <c r="J305" i="4"/>
  <c r="G305" i="4"/>
  <c r="L305" i="4" s="1"/>
  <c r="M304" i="4"/>
  <c r="K304" i="4"/>
  <c r="J304" i="4"/>
  <c r="G304" i="4"/>
  <c r="L304" i="4" s="1"/>
  <c r="M303" i="4"/>
  <c r="K303" i="4"/>
  <c r="J303" i="4"/>
  <c r="G303" i="4"/>
  <c r="L303" i="4" s="1"/>
  <c r="M302" i="4"/>
  <c r="K302" i="4"/>
  <c r="J302" i="4"/>
  <c r="G302" i="4"/>
  <c r="L302" i="4" s="1"/>
  <c r="M301" i="4"/>
  <c r="K301" i="4"/>
  <c r="J301" i="4"/>
  <c r="G301" i="4"/>
  <c r="L301" i="4" s="1"/>
  <c r="M300" i="4"/>
  <c r="K300" i="4"/>
  <c r="J300" i="4"/>
  <c r="G300" i="4"/>
  <c r="L300" i="4" s="1"/>
  <c r="M299" i="4"/>
  <c r="K299" i="4"/>
  <c r="J299" i="4"/>
  <c r="G299" i="4"/>
  <c r="L299" i="4" s="1"/>
  <c r="M298" i="4"/>
  <c r="K298" i="4"/>
  <c r="J298" i="4"/>
  <c r="G298" i="4"/>
  <c r="L298" i="4" s="1"/>
  <c r="M297" i="4"/>
  <c r="K297" i="4"/>
  <c r="J297" i="4"/>
  <c r="G297" i="4"/>
  <c r="L297" i="4" s="1"/>
  <c r="M296" i="4"/>
  <c r="K296" i="4"/>
  <c r="J296" i="4"/>
  <c r="G296" i="4"/>
  <c r="L296" i="4" s="1"/>
  <c r="M295" i="4"/>
  <c r="K295" i="4"/>
  <c r="J295" i="4"/>
  <c r="G295" i="4"/>
  <c r="L295" i="4" s="1"/>
  <c r="M294" i="4"/>
  <c r="K294" i="4"/>
  <c r="J294" i="4"/>
  <c r="G294" i="4"/>
  <c r="L294" i="4" s="1"/>
  <c r="M293" i="4"/>
  <c r="K293" i="4"/>
  <c r="J293" i="4"/>
  <c r="G293" i="4"/>
  <c r="L293" i="4" s="1"/>
  <c r="M292" i="4"/>
  <c r="K292" i="4"/>
  <c r="J292" i="4"/>
  <c r="G292" i="4"/>
  <c r="L292" i="4" s="1"/>
  <c r="M291" i="4"/>
  <c r="K291" i="4"/>
  <c r="J291" i="4"/>
  <c r="G291" i="4"/>
  <c r="L291" i="4" s="1"/>
  <c r="M290" i="4"/>
  <c r="L290" i="4"/>
  <c r="J290" i="4"/>
  <c r="F290" i="4"/>
  <c r="K290" i="4" s="1"/>
  <c r="M289" i="4"/>
  <c r="K289" i="4"/>
  <c r="J289" i="4"/>
  <c r="G289" i="4"/>
  <c r="L289" i="4" s="1"/>
  <c r="M288" i="4"/>
  <c r="K288" i="4"/>
  <c r="J288" i="4"/>
  <c r="G288" i="4"/>
  <c r="L288" i="4" s="1"/>
  <c r="M287" i="4"/>
  <c r="L287" i="4"/>
  <c r="J287" i="4"/>
  <c r="F287" i="4"/>
  <c r="K287" i="4" s="1"/>
  <c r="M286" i="4"/>
  <c r="K286" i="4"/>
  <c r="J286" i="4"/>
  <c r="G286" i="4"/>
  <c r="L286" i="4" s="1"/>
  <c r="M285" i="4"/>
  <c r="K285" i="4"/>
  <c r="J285" i="4"/>
  <c r="G285" i="4"/>
  <c r="L285" i="4" s="1"/>
  <c r="M284" i="4"/>
  <c r="L284" i="4"/>
  <c r="J284" i="4"/>
  <c r="F284" i="4"/>
  <c r="K284" i="4" s="1"/>
  <c r="M283" i="4"/>
  <c r="K283" i="4"/>
  <c r="J283" i="4"/>
  <c r="G283" i="4"/>
  <c r="L283" i="4" s="1"/>
  <c r="M282" i="4"/>
  <c r="K282" i="4"/>
  <c r="J282" i="4"/>
  <c r="G282" i="4"/>
  <c r="L282" i="4" s="1"/>
  <c r="M281" i="4"/>
  <c r="L281" i="4"/>
  <c r="J281" i="4"/>
  <c r="F281" i="4"/>
  <c r="K281" i="4" s="1"/>
  <c r="M280" i="4"/>
  <c r="K280" i="4"/>
  <c r="J280" i="4"/>
  <c r="G280" i="4"/>
  <c r="L280" i="4" s="1"/>
  <c r="M279" i="4"/>
  <c r="K279" i="4"/>
  <c r="J279" i="4"/>
  <c r="G279" i="4"/>
  <c r="L279" i="4" s="1"/>
  <c r="M278" i="4"/>
  <c r="K278" i="4"/>
  <c r="J278" i="4"/>
  <c r="G278" i="4"/>
  <c r="L278" i="4" s="1"/>
  <c r="M277" i="4"/>
  <c r="K277" i="4"/>
  <c r="J277" i="4"/>
  <c r="G277" i="4"/>
  <c r="L277" i="4" s="1"/>
  <c r="M276" i="4"/>
  <c r="K276" i="4"/>
  <c r="J276" i="4"/>
  <c r="G276" i="4"/>
  <c r="L276" i="4" s="1"/>
  <c r="M275" i="4"/>
  <c r="L275" i="4"/>
  <c r="J275" i="4"/>
  <c r="F275" i="4"/>
  <c r="K275" i="4" s="1"/>
  <c r="M274" i="4"/>
  <c r="K274" i="4"/>
  <c r="J274" i="4"/>
  <c r="G274" i="4"/>
  <c r="L274" i="4" s="1"/>
  <c r="M273" i="4"/>
  <c r="K273" i="4"/>
  <c r="J273" i="4"/>
  <c r="G273" i="4"/>
  <c r="L273" i="4" s="1"/>
  <c r="M272" i="4"/>
  <c r="K272" i="4"/>
  <c r="J272" i="4"/>
  <c r="G272" i="4"/>
  <c r="L272" i="4" s="1"/>
  <c r="M271" i="4"/>
  <c r="K271" i="4"/>
  <c r="J271" i="4"/>
  <c r="G271" i="4"/>
  <c r="L271" i="4" s="1"/>
  <c r="M270" i="4"/>
  <c r="L270" i="4"/>
  <c r="J270" i="4"/>
  <c r="F270" i="4"/>
  <c r="K270" i="4" s="1"/>
  <c r="M269" i="4"/>
  <c r="K269" i="4"/>
  <c r="J269" i="4"/>
  <c r="G269" i="4"/>
  <c r="L269" i="4" s="1"/>
  <c r="M268" i="4"/>
  <c r="K268" i="4"/>
  <c r="J268" i="4"/>
  <c r="G268" i="4"/>
  <c r="L268" i="4" s="1"/>
  <c r="M267" i="4"/>
  <c r="L267" i="4"/>
  <c r="J267" i="4"/>
  <c r="F267" i="4"/>
  <c r="K267" i="4" s="1"/>
  <c r="M266" i="4"/>
  <c r="K266" i="4"/>
  <c r="J266" i="4"/>
  <c r="G266" i="4"/>
  <c r="L266" i="4" s="1"/>
  <c r="M265" i="4"/>
  <c r="K265" i="4"/>
  <c r="J265" i="4"/>
  <c r="G265" i="4"/>
  <c r="L265" i="4" s="1"/>
  <c r="M264" i="4"/>
  <c r="L264" i="4"/>
  <c r="J264" i="4"/>
  <c r="F264" i="4"/>
  <c r="K264" i="4" s="1"/>
  <c r="M263" i="4"/>
  <c r="K263" i="4"/>
  <c r="J263" i="4"/>
  <c r="G263" i="4"/>
  <c r="L263" i="4" s="1"/>
  <c r="M262" i="4"/>
  <c r="K262" i="4"/>
  <c r="J262" i="4"/>
  <c r="G262" i="4"/>
  <c r="L262" i="4" s="1"/>
  <c r="M261" i="4"/>
  <c r="K261" i="4"/>
  <c r="J261" i="4"/>
  <c r="G261" i="4"/>
  <c r="L261" i="4" s="1"/>
  <c r="M260" i="4"/>
  <c r="L260" i="4"/>
  <c r="J260" i="4"/>
  <c r="F260" i="4"/>
  <c r="K260" i="4" s="1"/>
  <c r="M259" i="4"/>
  <c r="K259" i="4"/>
  <c r="J259" i="4"/>
  <c r="G259" i="4"/>
  <c r="L259" i="4" s="1"/>
  <c r="M258" i="4"/>
  <c r="K258" i="4"/>
  <c r="J258" i="4"/>
  <c r="G258" i="4"/>
  <c r="L258" i="4" s="1"/>
  <c r="M257" i="4"/>
  <c r="K257" i="4"/>
  <c r="J257" i="4"/>
  <c r="G257" i="4"/>
  <c r="L257" i="4" s="1"/>
  <c r="M256" i="4"/>
  <c r="K256" i="4"/>
  <c r="J256" i="4"/>
  <c r="G256" i="4"/>
  <c r="L256" i="4" s="1"/>
  <c r="M255" i="4"/>
  <c r="K255" i="4"/>
  <c r="J255" i="4"/>
  <c r="G255" i="4"/>
  <c r="L255" i="4" s="1"/>
  <c r="M254" i="4"/>
  <c r="K254" i="4"/>
  <c r="J254" i="4"/>
  <c r="G254" i="4"/>
  <c r="L254" i="4" s="1"/>
  <c r="M253" i="4"/>
  <c r="K253" i="4"/>
  <c r="J253" i="4"/>
  <c r="G253" i="4"/>
  <c r="L253" i="4" s="1"/>
  <c r="M252" i="4"/>
  <c r="K252" i="4"/>
  <c r="J252" i="4"/>
  <c r="G252" i="4"/>
  <c r="L252" i="4" s="1"/>
  <c r="M251" i="4"/>
  <c r="K251" i="4"/>
  <c r="J251" i="4"/>
  <c r="G251" i="4"/>
  <c r="L251" i="4" s="1"/>
  <c r="M250" i="4"/>
  <c r="K250" i="4"/>
  <c r="J250" i="4"/>
  <c r="G250" i="4"/>
  <c r="L250" i="4" s="1"/>
  <c r="M249" i="4"/>
  <c r="K249" i="4"/>
  <c r="J249" i="4"/>
  <c r="G249" i="4"/>
  <c r="L249" i="4" s="1"/>
  <c r="M248" i="4"/>
  <c r="K248" i="4"/>
  <c r="J248" i="4"/>
  <c r="G248" i="4"/>
  <c r="L248" i="4" s="1"/>
  <c r="M247" i="4"/>
  <c r="K247" i="4"/>
  <c r="J247" i="4"/>
  <c r="G247" i="4"/>
  <c r="L247" i="4" s="1"/>
  <c r="M246" i="4"/>
  <c r="K246" i="4"/>
  <c r="J246" i="4"/>
  <c r="G246" i="4"/>
  <c r="L246" i="4" s="1"/>
  <c r="M245" i="4"/>
  <c r="K245" i="4"/>
  <c r="J245" i="4"/>
  <c r="G245" i="4"/>
  <c r="L245" i="4" s="1"/>
  <c r="M244" i="4"/>
  <c r="K244" i="4"/>
  <c r="J244" i="4"/>
  <c r="G244" i="4"/>
  <c r="L244" i="4" s="1"/>
  <c r="M243" i="4"/>
  <c r="K243" i="4"/>
  <c r="J243" i="4"/>
  <c r="G243" i="4"/>
  <c r="L243" i="4" s="1"/>
  <c r="M242" i="4"/>
  <c r="K242" i="4"/>
  <c r="J242" i="4"/>
  <c r="G242" i="4"/>
  <c r="L242" i="4" s="1"/>
  <c r="M241" i="4"/>
  <c r="K241" i="4"/>
  <c r="J241" i="4"/>
  <c r="G241" i="4"/>
  <c r="L241" i="4" s="1"/>
  <c r="M240" i="4"/>
  <c r="K240" i="4"/>
  <c r="J240" i="4"/>
  <c r="G240" i="4"/>
  <c r="L240" i="4" s="1"/>
  <c r="M239" i="4"/>
  <c r="K239" i="4"/>
  <c r="J239" i="4"/>
  <c r="G239" i="4"/>
  <c r="L239" i="4" s="1"/>
  <c r="M238" i="4"/>
  <c r="K238" i="4"/>
  <c r="J238" i="4"/>
  <c r="G238" i="4"/>
  <c r="L238" i="4" s="1"/>
  <c r="M237" i="4"/>
  <c r="K237" i="4"/>
  <c r="J237" i="4"/>
  <c r="G237" i="4"/>
  <c r="L237" i="4" s="1"/>
  <c r="M236" i="4"/>
  <c r="K236" i="4"/>
  <c r="J236" i="4"/>
  <c r="G236" i="4"/>
  <c r="L236" i="4" s="1"/>
  <c r="M235" i="4"/>
  <c r="K235" i="4"/>
  <c r="J235" i="4"/>
  <c r="G235" i="4"/>
  <c r="L235" i="4" s="1"/>
  <c r="M234" i="4"/>
  <c r="K234" i="4"/>
  <c r="J234" i="4"/>
  <c r="G234" i="4"/>
  <c r="L234" i="4" s="1"/>
  <c r="M233" i="4"/>
  <c r="K233" i="4"/>
  <c r="J233" i="4"/>
  <c r="G233" i="4"/>
  <c r="L233" i="4" s="1"/>
  <c r="M232" i="4"/>
  <c r="K232" i="4"/>
  <c r="J232" i="4"/>
  <c r="G232" i="4"/>
  <c r="L232" i="4" s="1"/>
  <c r="M231" i="4"/>
  <c r="K231" i="4"/>
  <c r="J231" i="4"/>
  <c r="G231" i="4"/>
  <c r="L231" i="4" s="1"/>
  <c r="M230" i="4"/>
  <c r="K230" i="4"/>
  <c r="J230" i="4"/>
  <c r="G230" i="4"/>
  <c r="L230" i="4" s="1"/>
  <c r="M229" i="4"/>
  <c r="K229" i="4"/>
  <c r="J229" i="4"/>
  <c r="G229" i="4"/>
  <c r="L229" i="4" s="1"/>
  <c r="M228" i="4"/>
  <c r="K228" i="4"/>
  <c r="J228" i="4"/>
  <c r="G228" i="4"/>
  <c r="L228" i="4" s="1"/>
  <c r="M227" i="4"/>
  <c r="L227" i="4"/>
  <c r="J227" i="4"/>
  <c r="F227" i="4"/>
  <c r="K227" i="4" s="1"/>
  <c r="M226" i="4"/>
  <c r="K226" i="4"/>
  <c r="J226" i="4"/>
  <c r="G226" i="4"/>
  <c r="L226" i="4" s="1"/>
  <c r="M225" i="4"/>
  <c r="K225" i="4"/>
  <c r="J225" i="4"/>
  <c r="G225" i="4"/>
  <c r="L225" i="4" s="1"/>
  <c r="M224" i="4"/>
  <c r="K224" i="4"/>
  <c r="J224" i="4"/>
  <c r="G224" i="4"/>
  <c r="L224" i="4" s="1"/>
  <c r="M223" i="4"/>
  <c r="K223" i="4"/>
  <c r="J223" i="4"/>
  <c r="G223" i="4"/>
  <c r="L223" i="4" s="1"/>
  <c r="M222" i="4"/>
  <c r="K222" i="4"/>
  <c r="J222" i="4"/>
  <c r="G222" i="4"/>
  <c r="L222" i="4" s="1"/>
  <c r="M221" i="4"/>
  <c r="K221" i="4"/>
  <c r="J221" i="4"/>
  <c r="G221" i="4"/>
  <c r="L221" i="4" s="1"/>
  <c r="M220" i="4"/>
  <c r="K220" i="4"/>
  <c r="J220" i="4"/>
  <c r="G220" i="4"/>
  <c r="L220" i="4" s="1"/>
  <c r="M219" i="4"/>
  <c r="K219" i="4"/>
  <c r="J219" i="4"/>
  <c r="G219" i="4"/>
  <c r="L219" i="4" s="1"/>
  <c r="M218" i="4"/>
  <c r="K218" i="4"/>
  <c r="J218" i="4"/>
  <c r="G218" i="4"/>
  <c r="L218" i="4" s="1"/>
  <c r="M217" i="4"/>
  <c r="K217" i="4"/>
  <c r="J217" i="4"/>
  <c r="G217" i="4"/>
  <c r="L217" i="4" s="1"/>
  <c r="M216" i="4"/>
  <c r="K216" i="4"/>
  <c r="J216" i="4"/>
  <c r="G216" i="4"/>
  <c r="L216" i="4" s="1"/>
  <c r="M215" i="4"/>
  <c r="K215" i="4"/>
  <c r="J215" i="4"/>
  <c r="G215" i="4"/>
  <c r="L215" i="4" s="1"/>
  <c r="M214" i="4"/>
  <c r="L214" i="4"/>
  <c r="J214" i="4"/>
  <c r="F214" i="4"/>
  <c r="K214" i="4" s="1"/>
  <c r="M213" i="4"/>
  <c r="K213" i="4"/>
  <c r="J213" i="4"/>
  <c r="G213" i="4"/>
  <c r="L213" i="4" s="1"/>
  <c r="M212" i="4"/>
  <c r="K212" i="4"/>
  <c r="J212" i="4"/>
  <c r="G212" i="4"/>
  <c r="L212" i="4" s="1"/>
  <c r="M211" i="4"/>
  <c r="K211" i="4"/>
  <c r="J211" i="4"/>
  <c r="G211" i="4"/>
  <c r="L211" i="4" s="1"/>
  <c r="M210" i="4"/>
  <c r="K210" i="4"/>
  <c r="J210" i="4"/>
  <c r="G210" i="4"/>
  <c r="L210" i="4" s="1"/>
  <c r="M209" i="4"/>
  <c r="K209" i="4"/>
  <c r="J209" i="4"/>
  <c r="G209" i="4"/>
  <c r="L209" i="4" s="1"/>
  <c r="M208" i="4"/>
  <c r="K208" i="4"/>
  <c r="J208" i="4"/>
  <c r="G208" i="4"/>
  <c r="L208" i="4" s="1"/>
  <c r="M207" i="4"/>
  <c r="K207" i="4"/>
  <c r="J207" i="4"/>
  <c r="G207" i="4"/>
  <c r="L207" i="4" s="1"/>
  <c r="M206" i="4"/>
  <c r="K206" i="4"/>
  <c r="J206" i="4"/>
  <c r="G206" i="4"/>
  <c r="L206" i="4" s="1"/>
  <c r="M205" i="4"/>
  <c r="K205" i="4"/>
  <c r="J205" i="4"/>
  <c r="G205" i="4"/>
  <c r="L205" i="4" s="1"/>
  <c r="M204" i="4"/>
  <c r="K204" i="4"/>
  <c r="J204" i="4"/>
  <c r="G204" i="4"/>
  <c r="L204" i="4" s="1"/>
  <c r="M203" i="4"/>
  <c r="K203" i="4"/>
  <c r="J203" i="4"/>
  <c r="G203" i="4"/>
  <c r="L203" i="4" s="1"/>
  <c r="M202" i="4"/>
  <c r="K202" i="4"/>
  <c r="J202" i="4"/>
  <c r="G202" i="4"/>
  <c r="L202" i="4" s="1"/>
  <c r="M201" i="4"/>
  <c r="K201" i="4"/>
  <c r="J201" i="4"/>
  <c r="G201" i="4"/>
  <c r="L201" i="4" s="1"/>
  <c r="M200" i="4"/>
  <c r="K200" i="4"/>
  <c r="J200" i="4"/>
  <c r="G200" i="4"/>
  <c r="L200" i="4" s="1"/>
  <c r="M199" i="4"/>
  <c r="K199" i="4"/>
  <c r="J199" i="4"/>
  <c r="G199" i="4"/>
  <c r="L199" i="4" s="1"/>
  <c r="M198" i="4"/>
  <c r="K198" i="4"/>
  <c r="J198" i="4"/>
  <c r="G198" i="4"/>
  <c r="L198" i="4" s="1"/>
  <c r="M197" i="4"/>
  <c r="K197" i="4"/>
  <c r="J197" i="4"/>
  <c r="G197" i="4"/>
  <c r="L197" i="4" s="1"/>
  <c r="M196" i="4"/>
  <c r="K196" i="4"/>
  <c r="J196" i="4"/>
  <c r="G196" i="4"/>
  <c r="L196" i="4" s="1"/>
  <c r="M195" i="4"/>
  <c r="L195" i="4"/>
  <c r="J195" i="4"/>
  <c r="F195" i="4"/>
  <c r="K195" i="4" s="1"/>
  <c r="M194" i="4"/>
  <c r="K194" i="4"/>
  <c r="J194" i="4"/>
  <c r="G194" i="4"/>
  <c r="L194" i="4" s="1"/>
  <c r="M193" i="4"/>
  <c r="K193" i="4"/>
  <c r="J193" i="4"/>
  <c r="G193" i="4"/>
  <c r="L193" i="4" s="1"/>
  <c r="M192" i="4"/>
  <c r="K192" i="4"/>
  <c r="J192" i="4"/>
  <c r="G192" i="4"/>
  <c r="L192" i="4" s="1"/>
  <c r="M191" i="4"/>
  <c r="K191" i="4"/>
  <c r="J191" i="4"/>
  <c r="G191" i="4"/>
  <c r="L191" i="4" s="1"/>
  <c r="M190" i="4"/>
  <c r="K190" i="4"/>
  <c r="J190" i="4"/>
  <c r="G190" i="4"/>
  <c r="L190" i="4" s="1"/>
  <c r="M189" i="4"/>
  <c r="L189" i="4"/>
  <c r="J189" i="4"/>
  <c r="F189" i="4"/>
  <c r="K189" i="4" s="1"/>
  <c r="M188" i="4"/>
  <c r="K188" i="4"/>
  <c r="J188" i="4"/>
  <c r="G188" i="4"/>
  <c r="L188" i="4" s="1"/>
  <c r="M187" i="4"/>
  <c r="L187" i="4"/>
  <c r="J187" i="4"/>
  <c r="F187" i="4"/>
  <c r="K187" i="4" s="1"/>
  <c r="M186" i="4"/>
  <c r="K186" i="4"/>
  <c r="J186" i="4"/>
  <c r="G186" i="4"/>
  <c r="L186" i="4" s="1"/>
  <c r="M185" i="4"/>
  <c r="K185" i="4"/>
  <c r="J185" i="4"/>
  <c r="G185" i="4"/>
  <c r="L185" i="4" s="1"/>
  <c r="M184" i="4"/>
  <c r="K184" i="4"/>
  <c r="J184" i="4"/>
  <c r="G184" i="4"/>
  <c r="L184" i="4" s="1"/>
  <c r="M183" i="4"/>
  <c r="K183" i="4"/>
  <c r="J183" i="4"/>
  <c r="G183" i="4"/>
  <c r="L183" i="4" s="1"/>
  <c r="M182" i="4"/>
  <c r="K182" i="4"/>
  <c r="J182" i="4"/>
  <c r="G182" i="4"/>
  <c r="L182" i="4" s="1"/>
  <c r="M181" i="4"/>
  <c r="L181" i="4"/>
  <c r="J181" i="4"/>
  <c r="F181" i="4"/>
  <c r="K181" i="4" s="1"/>
  <c r="M180" i="4"/>
  <c r="K180" i="4"/>
  <c r="J180" i="4"/>
  <c r="G180" i="4"/>
  <c r="L180" i="4" s="1"/>
  <c r="M179" i="4"/>
  <c r="K179" i="4"/>
  <c r="J179" i="4"/>
  <c r="G179" i="4"/>
  <c r="L179" i="4" s="1"/>
  <c r="M178" i="4"/>
  <c r="L178" i="4"/>
  <c r="J178" i="4"/>
  <c r="F178" i="4"/>
  <c r="K178" i="4" s="1"/>
  <c r="M177" i="4"/>
  <c r="L177" i="4"/>
  <c r="J177" i="4"/>
  <c r="F177" i="4"/>
  <c r="K177" i="4" s="1"/>
  <c r="M176" i="4"/>
  <c r="K176" i="4"/>
  <c r="J176" i="4"/>
  <c r="G176" i="4"/>
  <c r="L176" i="4" s="1"/>
  <c r="M175" i="4"/>
  <c r="L175" i="4"/>
  <c r="J175" i="4"/>
  <c r="F175" i="4"/>
  <c r="K175" i="4" s="1"/>
  <c r="M174" i="4"/>
  <c r="K174" i="4"/>
  <c r="J174" i="4"/>
  <c r="G174" i="4"/>
  <c r="L174" i="4" s="1"/>
  <c r="M173" i="4"/>
  <c r="L173" i="4"/>
  <c r="J173" i="4"/>
  <c r="F173" i="4"/>
  <c r="K173" i="4" s="1"/>
  <c r="M172" i="4"/>
  <c r="K172" i="4"/>
  <c r="J172" i="4"/>
  <c r="G172" i="4"/>
  <c r="L172" i="4" s="1"/>
  <c r="M171" i="4"/>
  <c r="K171" i="4"/>
  <c r="J171" i="4"/>
  <c r="G171" i="4"/>
  <c r="L171" i="4" s="1"/>
  <c r="M170" i="4"/>
  <c r="L170" i="4"/>
  <c r="J170" i="4"/>
  <c r="F170" i="4"/>
  <c r="K170" i="4" s="1"/>
  <c r="M169" i="4"/>
  <c r="L169" i="4"/>
  <c r="J169" i="4"/>
  <c r="F169" i="4"/>
  <c r="K169" i="4" s="1"/>
  <c r="M168" i="4"/>
  <c r="L168" i="4"/>
  <c r="J168" i="4"/>
  <c r="F168" i="4"/>
  <c r="K168" i="4" s="1"/>
  <c r="M167" i="4"/>
  <c r="K167" i="4"/>
  <c r="J167" i="4"/>
  <c r="G167" i="4"/>
  <c r="L167" i="4" s="1"/>
  <c r="M166" i="4"/>
  <c r="K166" i="4"/>
  <c r="J166" i="4"/>
  <c r="G166" i="4"/>
  <c r="L166" i="4" s="1"/>
  <c r="M165" i="4"/>
  <c r="K165" i="4"/>
  <c r="J165" i="4"/>
  <c r="G165" i="4"/>
  <c r="L165" i="4" s="1"/>
  <c r="M164" i="4"/>
  <c r="K164" i="4"/>
  <c r="J164" i="4"/>
  <c r="G164" i="4"/>
  <c r="L164" i="4" s="1"/>
  <c r="M163" i="4"/>
  <c r="L163" i="4"/>
  <c r="J163" i="4"/>
  <c r="F163" i="4"/>
  <c r="K163" i="4" s="1"/>
  <c r="M162" i="4"/>
  <c r="L162" i="4"/>
  <c r="J162" i="4"/>
  <c r="F162" i="4"/>
  <c r="K162" i="4" s="1"/>
  <c r="M161" i="4"/>
  <c r="K161" i="4"/>
  <c r="J161" i="4"/>
  <c r="G161" i="4"/>
  <c r="L161" i="4" s="1"/>
  <c r="M160" i="4"/>
  <c r="L160" i="4"/>
  <c r="J160" i="4"/>
  <c r="F160" i="4"/>
  <c r="K160" i="4" s="1"/>
  <c r="M159" i="4"/>
  <c r="K159" i="4"/>
  <c r="J159" i="4"/>
  <c r="G159" i="4"/>
  <c r="L159" i="4" s="1"/>
  <c r="M158" i="4"/>
  <c r="K158" i="4"/>
  <c r="J158" i="4"/>
  <c r="G158" i="4"/>
  <c r="L158" i="4" s="1"/>
  <c r="M157" i="4"/>
  <c r="K157" i="4"/>
  <c r="J157" i="4"/>
  <c r="G157" i="4"/>
  <c r="L157" i="4" s="1"/>
  <c r="M156" i="4"/>
  <c r="K156" i="4"/>
  <c r="J156" i="4"/>
  <c r="G156" i="4"/>
  <c r="L156" i="4" s="1"/>
  <c r="M155" i="4"/>
  <c r="L155" i="4"/>
  <c r="J155" i="4"/>
  <c r="F155" i="4"/>
  <c r="K155" i="4" s="1"/>
  <c r="M154" i="4"/>
  <c r="K154" i="4"/>
  <c r="J154" i="4"/>
  <c r="G154" i="4"/>
  <c r="L154" i="4" s="1"/>
  <c r="M153" i="4"/>
  <c r="L153" i="4"/>
  <c r="J153" i="4"/>
  <c r="F153" i="4"/>
  <c r="K153" i="4" s="1"/>
  <c r="M152" i="4"/>
  <c r="K152" i="4"/>
  <c r="J152" i="4"/>
  <c r="G152" i="4"/>
  <c r="L152" i="4" s="1"/>
  <c r="M151" i="4"/>
  <c r="K151" i="4"/>
  <c r="J151" i="4"/>
  <c r="G151" i="4"/>
  <c r="L151" i="4" s="1"/>
  <c r="M150" i="4"/>
  <c r="L150" i="4"/>
  <c r="J150" i="4"/>
  <c r="F150" i="4"/>
  <c r="K150" i="4" s="1"/>
  <c r="M149" i="4"/>
  <c r="L149" i="4"/>
  <c r="J149" i="4"/>
  <c r="F149" i="4"/>
  <c r="K149" i="4" s="1"/>
  <c r="M148" i="4"/>
  <c r="K148" i="4"/>
  <c r="J148" i="4"/>
  <c r="G148" i="4"/>
  <c r="L148" i="4" s="1"/>
  <c r="M147" i="4"/>
  <c r="K147" i="4"/>
  <c r="J147" i="4"/>
  <c r="G147" i="4"/>
  <c r="L147" i="4" s="1"/>
  <c r="M146" i="4"/>
  <c r="L146" i="4"/>
  <c r="J146" i="4"/>
  <c r="F146" i="4"/>
  <c r="K146" i="4" s="1"/>
  <c r="M145" i="4"/>
  <c r="K145" i="4"/>
  <c r="J145" i="4"/>
  <c r="G145" i="4"/>
  <c r="L145" i="4" s="1"/>
  <c r="M144" i="4"/>
  <c r="L144" i="4"/>
  <c r="J144" i="4"/>
  <c r="F144" i="4"/>
  <c r="K144" i="4" s="1"/>
  <c r="M143" i="4"/>
  <c r="K143" i="4"/>
  <c r="J143" i="4"/>
  <c r="G143" i="4"/>
  <c r="L143" i="4" s="1"/>
  <c r="M142" i="4"/>
  <c r="K142" i="4"/>
  <c r="J142" i="4"/>
  <c r="G142" i="4"/>
  <c r="L142" i="4" s="1"/>
  <c r="M141" i="4"/>
  <c r="L141" i="4"/>
  <c r="J141" i="4"/>
  <c r="F141" i="4"/>
  <c r="K141" i="4" s="1"/>
  <c r="M140" i="4"/>
  <c r="K140" i="4"/>
  <c r="J140" i="4"/>
  <c r="G140" i="4"/>
  <c r="L140" i="4" s="1"/>
  <c r="M139" i="4"/>
  <c r="K139" i="4"/>
  <c r="J139" i="4"/>
  <c r="G139" i="4"/>
  <c r="L139" i="4" s="1"/>
  <c r="M138" i="4"/>
  <c r="K138" i="4"/>
  <c r="J138" i="4"/>
  <c r="G138" i="4"/>
  <c r="L138" i="4" s="1"/>
  <c r="M137" i="4"/>
  <c r="K137" i="4"/>
  <c r="J137" i="4"/>
  <c r="G137" i="4"/>
  <c r="L137" i="4" s="1"/>
  <c r="M136" i="4"/>
  <c r="K136" i="4"/>
  <c r="J136" i="4"/>
  <c r="G136" i="4"/>
  <c r="L136" i="4" s="1"/>
  <c r="M135" i="4"/>
  <c r="L135" i="4"/>
  <c r="J135" i="4"/>
  <c r="F135" i="4"/>
  <c r="K135" i="4" s="1"/>
  <c r="M134" i="4"/>
  <c r="K134" i="4"/>
  <c r="J134" i="4"/>
  <c r="G134" i="4"/>
  <c r="L134" i="4" s="1"/>
  <c r="M133" i="4"/>
  <c r="L133" i="4"/>
  <c r="J133" i="4"/>
  <c r="F133" i="4"/>
  <c r="K133" i="4" s="1"/>
  <c r="M132" i="4"/>
  <c r="L132" i="4"/>
  <c r="J132" i="4"/>
  <c r="F132" i="4"/>
  <c r="K132" i="4" s="1"/>
  <c r="M131" i="4"/>
  <c r="K131" i="4"/>
  <c r="J131" i="4"/>
  <c r="G131" i="4"/>
  <c r="L131" i="4" s="1"/>
  <c r="M130" i="4"/>
  <c r="L130" i="4"/>
  <c r="J130" i="4"/>
  <c r="F130" i="4"/>
  <c r="K130" i="4" s="1"/>
  <c r="M129" i="4"/>
  <c r="K129" i="4"/>
  <c r="J129" i="4"/>
  <c r="G129" i="4"/>
  <c r="L129" i="4" s="1"/>
  <c r="M128" i="4"/>
  <c r="K128" i="4"/>
  <c r="J128" i="4"/>
  <c r="G128" i="4"/>
  <c r="L128" i="4" s="1"/>
  <c r="M127" i="4"/>
  <c r="L127" i="4"/>
  <c r="J127" i="4"/>
  <c r="F127" i="4"/>
  <c r="K127" i="4" s="1"/>
  <c r="M126" i="4"/>
  <c r="L126" i="4"/>
  <c r="J126" i="4"/>
  <c r="F126" i="4"/>
  <c r="K126" i="4" s="1"/>
  <c r="M125" i="4"/>
  <c r="L125" i="4"/>
  <c r="J125" i="4"/>
  <c r="F125" i="4"/>
  <c r="K125" i="4" s="1"/>
  <c r="M124" i="4"/>
  <c r="K124" i="4"/>
  <c r="J124" i="4"/>
  <c r="G124" i="4"/>
  <c r="L124" i="4" s="1"/>
  <c r="M123" i="4"/>
  <c r="L123" i="4"/>
  <c r="J123" i="4"/>
  <c r="F123" i="4"/>
  <c r="K123" i="4" s="1"/>
  <c r="M122" i="4"/>
  <c r="K122" i="4"/>
  <c r="J122" i="4"/>
  <c r="G122" i="4"/>
  <c r="L122" i="4" s="1"/>
  <c r="M121" i="4"/>
  <c r="K121" i="4"/>
  <c r="J121" i="4"/>
  <c r="G121" i="4"/>
  <c r="L121" i="4" s="1"/>
  <c r="M120" i="4"/>
  <c r="K120" i="4"/>
  <c r="J120" i="4"/>
  <c r="G120" i="4"/>
  <c r="L120" i="4" s="1"/>
  <c r="M119" i="4"/>
  <c r="K119" i="4"/>
  <c r="J119" i="4"/>
  <c r="G119" i="4"/>
  <c r="L119" i="4" s="1"/>
  <c r="M118" i="4"/>
  <c r="K118" i="4"/>
  <c r="J118" i="4"/>
  <c r="G118" i="4"/>
  <c r="L118" i="4" s="1"/>
  <c r="M117" i="4"/>
  <c r="K117" i="4"/>
  <c r="J117" i="4"/>
  <c r="G117" i="4"/>
  <c r="L117" i="4" s="1"/>
  <c r="M116" i="4"/>
  <c r="K116" i="4"/>
  <c r="J116" i="4"/>
  <c r="G116" i="4"/>
  <c r="L116" i="4" s="1"/>
  <c r="M115" i="4"/>
  <c r="K115" i="4"/>
  <c r="J115" i="4"/>
  <c r="G115" i="4"/>
  <c r="L115" i="4" s="1"/>
  <c r="M114" i="4"/>
  <c r="K114" i="4"/>
  <c r="J114" i="4"/>
  <c r="G114" i="4"/>
  <c r="L114" i="4" s="1"/>
  <c r="M113" i="4"/>
  <c r="K113" i="4"/>
  <c r="J113" i="4"/>
  <c r="G113" i="4"/>
  <c r="L113" i="4" s="1"/>
  <c r="M112" i="4"/>
  <c r="K112" i="4"/>
  <c r="J112" i="4"/>
  <c r="G112" i="4"/>
  <c r="L112" i="4" s="1"/>
  <c r="M111" i="4"/>
  <c r="K111" i="4"/>
  <c r="J111" i="4"/>
  <c r="G111" i="4"/>
  <c r="L111" i="4" s="1"/>
  <c r="M110" i="4"/>
  <c r="K110" i="4"/>
  <c r="J110" i="4"/>
  <c r="G110" i="4"/>
  <c r="L110" i="4" s="1"/>
  <c r="M109" i="4"/>
  <c r="K109" i="4"/>
  <c r="J109" i="4"/>
  <c r="G109" i="4"/>
  <c r="L109" i="4" s="1"/>
  <c r="M108" i="4"/>
  <c r="K108" i="4"/>
  <c r="J108" i="4"/>
  <c r="G108" i="4"/>
  <c r="L108" i="4" s="1"/>
  <c r="M107" i="4"/>
  <c r="K107" i="4"/>
  <c r="J107" i="4"/>
  <c r="G107" i="4"/>
  <c r="L107" i="4" s="1"/>
  <c r="M106" i="4"/>
  <c r="K106" i="4"/>
  <c r="J106" i="4"/>
  <c r="G106" i="4"/>
  <c r="L106" i="4" s="1"/>
  <c r="M105" i="4"/>
  <c r="K105" i="4"/>
  <c r="J105" i="4"/>
  <c r="G105" i="4"/>
  <c r="L105" i="4" s="1"/>
  <c r="M104" i="4"/>
  <c r="K104" i="4"/>
  <c r="J104" i="4"/>
  <c r="G104" i="4"/>
  <c r="L104" i="4" s="1"/>
  <c r="M103" i="4"/>
  <c r="K103" i="4"/>
  <c r="J103" i="4"/>
  <c r="G103" i="4"/>
  <c r="L103" i="4" s="1"/>
  <c r="M102" i="4"/>
  <c r="K102" i="4"/>
  <c r="J102" i="4"/>
  <c r="G102" i="4"/>
  <c r="L102" i="4" s="1"/>
  <c r="M101" i="4"/>
  <c r="K101" i="4"/>
  <c r="J101" i="4"/>
  <c r="G101" i="4"/>
  <c r="L101" i="4" s="1"/>
  <c r="M100" i="4"/>
  <c r="K100" i="4"/>
  <c r="J100" i="4"/>
  <c r="G100" i="4"/>
  <c r="L100" i="4" s="1"/>
  <c r="M99" i="4"/>
  <c r="K99" i="4"/>
  <c r="J99" i="4"/>
  <c r="G99" i="4"/>
  <c r="L99" i="4" s="1"/>
  <c r="M98" i="4"/>
  <c r="K98" i="4"/>
  <c r="J98" i="4"/>
  <c r="G98" i="4"/>
  <c r="L98" i="4" s="1"/>
  <c r="M97" i="4"/>
  <c r="K97" i="4"/>
  <c r="J97" i="4"/>
  <c r="G97" i="4"/>
  <c r="L97" i="4" s="1"/>
  <c r="M96" i="4"/>
  <c r="K96" i="4"/>
  <c r="J96" i="4"/>
  <c r="G96" i="4"/>
  <c r="L96" i="4" s="1"/>
  <c r="M95" i="4"/>
  <c r="K95" i="4"/>
  <c r="J95" i="4"/>
  <c r="G95" i="4"/>
  <c r="L95" i="4" s="1"/>
  <c r="M94" i="4"/>
  <c r="K94" i="4"/>
  <c r="J94" i="4"/>
  <c r="G94" i="4"/>
  <c r="L94" i="4" s="1"/>
  <c r="M93" i="4"/>
  <c r="K93" i="4"/>
  <c r="J93" i="4"/>
  <c r="G93" i="4"/>
  <c r="L93" i="4" s="1"/>
  <c r="M92" i="4"/>
  <c r="K92" i="4"/>
  <c r="J92" i="4"/>
  <c r="G92" i="4"/>
  <c r="L92" i="4" s="1"/>
  <c r="M91" i="4"/>
  <c r="K91" i="4"/>
  <c r="J91" i="4"/>
  <c r="G91" i="4"/>
  <c r="L91" i="4" s="1"/>
  <c r="M90" i="4"/>
  <c r="K90" i="4"/>
  <c r="J90" i="4"/>
  <c r="G90" i="4"/>
  <c r="L90" i="4" s="1"/>
  <c r="M89" i="4"/>
  <c r="K89" i="4"/>
  <c r="J89" i="4"/>
  <c r="G89" i="4"/>
  <c r="L89" i="4" s="1"/>
  <c r="M88" i="4"/>
  <c r="K88" i="4"/>
  <c r="J88" i="4"/>
  <c r="G88" i="4"/>
  <c r="L88" i="4" s="1"/>
  <c r="M87" i="4"/>
  <c r="K87" i="4"/>
  <c r="J87" i="4"/>
  <c r="G87" i="4"/>
  <c r="L87" i="4" s="1"/>
  <c r="M86" i="4"/>
  <c r="K86" i="4"/>
  <c r="J86" i="4"/>
  <c r="G86" i="4"/>
  <c r="L86" i="4" s="1"/>
  <c r="M85" i="4"/>
  <c r="K85" i="4"/>
  <c r="J85" i="4"/>
  <c r="G85" i="4"/>
  <c r="L85" i="4" s="1"/>
  <c r="M84" i="4"/>
  <c r="K84" i="4"/>
  <c r="J84" i="4"/>
  <c r="G84" i="4"/>
  <c r="L84" i="4" s="1"/>
  <c r="M83" i="4"/>
  <c r="K83" i="4"/>
  <c r="J83" i="4"/>
  <c r="G83" i="4"/>
  <c r="L83" i="4" s="1"/>
  <c r="M82" i="4"/>
  <c r="K82" i="4"/>
  <c r="J82" i="4"/>
  <c r="G82" i="4"/>
  <c r="L82" i="4" s="1"/>
  <c r="M81" i="4"/>
  <c r="K81" i="4"/>
  <c r="J81" i="4"/>
  <c r="G81" i="4"/>
  <c r="L81" i="4" s="1"/>
  <c r="M80" i="4"/>
  <c r="K80" i="4"/>
  <c r="J80" i="4"/>
  <c r="G80" i="4"/>
  <c r="L80" i="4" s="1"/>
  <c r="M79" i="4"/>
  <c r="K79" i="4"/>
  <c r="J79" i="4"/>
  <c r="G79" i="4"/>
  <c r="L79" i="4" s="1"/>
  <c r="M78" i="4"/>
  <c r="K78" i="4"/>
  <c r="J78" i="4"/>
  <c r="G78" i="4"/>
  <c r="L78" i="4" s="1"/>
  <c r="M77" i="4"/>
  <c r="K77" i="4"/>
  <c r="J77" i="4"/>
  <c r="G77" i="4"/>
  <c r="L77" i="4" s="1"/>
  <c r="M76" i="4"/>
  <c r="K76" i="4"/>
  <c r="J76" i="4"/>
  <c r="G76" i="4"/>
  <c r="L76" i="4" s="1"/>
  <c r="M75" i="4"/>
  <c r="K75" i="4"/>
  <c r="J75" i="4"/>
  <c r="G75" i="4"/>
  <c r="L75" i="4" s="1"/>
  <c r="M74" i="4"/>
  <c r="K74" i="4"/>
  <c r="J74" i="4"/>
  <c r="G74" i="4"/>
  <c r="L74" i="4" s="1"/>
  <c r="M73" i="4"/>
  <c r="K73" i="4"/>
  <c r="J73" i="4"/>
  <c r="G73" i="4"/>
  <c r="L73" i="4" s="1"/>
  <c r="M72" i="4"/>
  <c r="K72" i="4"/>
  <c r="J72" i="4"/>
  <c r="G72" i="4"/>
  <c r="L72" i="4" s="1"/>
  <c r="M71" i="4"/>
  <c r="K71" i="4"/>
  <c r="J71" i="4"/>
  <c r="G71" i="4"/>
  <c r="L71" i="4" s="1"/>
  <c r="M70" i="4"/>
  <c r="K70" i="4"/>
  <c r="J70" i="4"/>
  <c r="G70" i="4"/>
  <c r="L70" i="4" s="1"/>
  <c r="M69" i="4"/>
  <c r="K69" i="4"/>
  <c r="J69" i="4"/>
  <c r="G69" i="4"/>
  <c r="L69" i="4" s="1"/>
  <c r="M68" i="4"/>
  <c r="K68" i="4"/>
  <c r="J68" i="4"/>
  <c r="G68" i="4"/>
  <c r="L68" i="4" s="1"/>
  <c r="M67" i="4"/>
  <c r="K67" i="4"/>
  <c r="J67" i="4"/>
  <c r="G67" i="4"/>
  <c r="L67" i="4" s="1"/>
  <c r="M66" i="4"/>
  <c r="K66" i="4"/>
  <c r="J66" i="4"/>
  <c r="G66" i="4"/>
  <c r="L66" i="4" s="1"/>
  <c r="M65" i="4"/>
  <c r="K65" i="4"/>
  <c r="J65" i="4"/>
  <c r="G65" i="4"/>
  <c r="L65" i="4" s="1"/>
  <c r="M64" i="4"/>
  <c r="K64" i="4"/>
  <c r="J64" i="4"/>
  <c r="G64" i="4"/>
  <c r="L64" i="4" s="1"/>
  <c r="M63" i="4"/>
  <c r="K63" i="4"/>
  <c r="J63" i="4"/>
  <c r="G63" i="4"/>
  <c r="L63" i="4" s="1"/>
  <c r="M62" i="4"/>
  <c r="K62" i="4"/>
  <c r="J62" i="4"/>
  <c r="G62" i="4"/>
  <c r="L62" i="4" s="1"/>
  <c r="M61" i="4"/>
  <c r="K61" i="4"/>
  <c r="J61" i="4"/>
  <c r="G61" i="4"/>
  <c r="L61" i="4" s="1"/>
  <c r="M60" i="4"/>
  <c r="K60" i="4"/>
  <c r="J60" i="4"/>
  <c r="G60" i="4"/>
  <c r="L60" i="4" s="1"/>
  <c r="M59" i="4"/>
  <c r="K59" i="4"/>
  <c r="J59" i="4"/>
  <c r="G59" i="4"/>
  <c r="L59" i="4" s="1"/>
  <c r="M58" i="4"/>
  <c r="K58" i="4"/>
  <c r="J58" i="4"/>
  <c r="G58" i="4"/>
  <c r="L58" i="4" s="1"/>
  <c r="M57" i="4"/>
  <c r="K57" i="4"/>
  <c r="J57" i="4"/>
  <c r="G57" i="4"/>
  <c r="L57" i="4" s="1"/>
  <c r="M56" i="4"/>
  <c r="K56" i="4"/>
  <c r="J56" i="4"/>
  <c r="G56" i="4"/>
  <c r="L56" i="4" s="1"/>
  <c r="M55" i="4"/>
  <c r="K55" i="4"/>
  <c r="J55" i="4"/>
  <c r="G55" i="4"/>
  <c r="L55" i="4" s="1"/>
  <c r="M54" i="4"/>
  <c r="K54" i="4"/>
  <c r="J54" i="4"/>
  <c r="G54" i="4"/>
  <c r="L54" i="4" s="1"/>
  <c r="M53" i="4"/>
  <c r="K53" i="4"/>
  <c r="J53" i="4"/>
  <c r="G53" i="4"/>
  <c r="L53" i="4" s="1"/>
  <c r="M52" i="4"/>
  <c r="K52" i="4"/>
  <c r="J52" i="4"/>
  <c r="G52" i="4"/>
  <c r="L52" i="4" s="1"/>
  <c r="M51" i="4"/>
  <c r="K51" i="4"/>
  <c r="J51" i="4"/>
  <c r="G51" i="4"/>
  <c r="L51" i="4" s="1"/>
  <c r="M50" i="4"/>
  <c r="K50" i="4"/>
  <c r="J50" i="4"/>
  <c r="G50" i="4"/>
  <c r="L50" i="4" s="1"/>
  <c r="M49" i="4"/>
  <c r="K49" i="4"/>
  <c r="J49" i="4"/>
  <c r="G49" i="4"/>
  <c r="L49" i="4" s="1"/>
  <c r="M48" i="4"/>
  <c r="K48" i="4"/>
  <c r="J48" i="4"/>
  <c r="G48" i="4"/>
  <c r="L48" i="4" s="1"/>
  <c r="M47" i="4"/>
  <c r="K47" i="4"/>
  <c r="J47" i="4"/>
  <c r="G47" i="4"/>
  <c r="L47" i="4" s="1"/>
  <c r="M46" i="4"/>
  <c r="K46" i="4"/>
  <c r="J46" i="4"/>
  <c r="G46" i="4"/>
  <c r="L46" i="4" s="1"/>
  <c r="M45" i="4"/>
  <c r="K45" i="4"/>
  <c r="J45" i="4"/>
  <c r="G45" i="4"/>
  <c r="L45" i="4" s="1"/>
  <c r="M44" i="4"/>
  <c r="K44" i="4"/>
  <c r="J44" i="4"/>
  <c r="G44" i="4"/>
  <c r="L44" i="4" s="1"/>
  <c r="M43" i="4"/>
  <c r="K43" i="4"/>
  <c r="J43" i="4"/>
  <c r="G43" i="4"/>
  <c r="L43" i="4" s="1"/>
  <c r="M42" i="4"/>
  <c r="K42" i="4"/>
  <c r="J42" i="4"/>
  <c r="G42" i="4"/>
  <c r="L42" i="4" s="1"/>
  <c r="M41" i="4"/>
  <c r="K41" i="4"/>
  <c r="J41" i="4"/>
  <c r="G41" i="4"/>
  <c r="L41" i="4" s="1"/>
  <c r="M40" i="4"/>
  <c r="K40" i="4"/>
  <c r="J40" i="4"/>
  <c r="G40" i="4"/>
  <c r="L40" i="4" s="1"/>
  <c r="M39" i="4"/>
  <c r="K39" i="4"/>
  <c r="J39" i="4"/>
  <c r="G39" i="4"/>
  <c r="L39" i="4" s="1"/>
  <c r="M38" i="4"/>
  <c r="K38" i="4"/>
  <c r="J38" i="4"/>
  <c r="G38" i="4"/>
  <c r="L38" i="4" s="1"/>
  <c r="M37" i="4"/>
  <c r="K37" i="4"/>
  <c r="J37" i="4"/>
  <c r="G37" i="4"/>
  <c r="L37" i="4" s="1"/>
  <c r="M36" i="4"/>
  <c r="K36" i="4"/>
  <c r="J36" i="4"/>
  <c r="G36" i="4"/>
  <c r="L36" i="4" s="1"/>
  <c r="M35" i="4"/>
  <c r="K35" i="4"/>
  <c r="J35" i="4"/>
  <c r="G35" i="4"/>
  <c r="L35" i="4" s="1"/>
  <c r="M34" i="4"/>
  <c r="K34" i="4"/>
  <c r="J34" i="4"/>
  <c r="G34" i="4"/>
  <c r="L34" i="4" s="1"/>
  <c r="M33" i="4"/>
  <c r="K33" i="4"/>
  <c r="J33" i="4"/>
  <c r="G33" i="4"/>
  <c r="L33" i="4" s="1"/>
  <c r="M32" i="4"/>
  <c r="K32" i="4"/>
  <c r="J32" i="4"/>
  <c r="G32" i="4"/>
  <c r="L32" i="4" s="1"/>
  <c r="M31" i="4"/>
  <c r="K31" i="4"/>
  <c r="J31" i="4"/>
  <c r="G31" i="4"/>
  <c r="L31" i="4" s="1"/>
  <c r="M30" i="4"/>
  <c r="K30" i="4"/>
  <c r="J30" i="4"/>
  <c r="G30" i="4"/>
  <c r="L30" i="4" s="1"/>
  <c r="M29" i="4"/>
  <c r="K29" i="4"/>
  <c r="J29" i="4"/>
  <c r="G29" i="4"/>
  <c r="L29" i="4" s="1"/>
  <c r="M28" i="4"/>
  <c r="K28" i="4"/>
  <c r="J28" i="4"/>
  <c r="G28" i="4"/>
  <c r="L28" i="4" s="1"/>
  <c r="M27" i="4"/>
  <c r="K27" i="4"/>
  <c r="J27" i="4"/>
  <c r="G27" i="4"/>
  <c r="L27" i="4" s="1"/>
  <c r="M26" i="4"/>
  <c r="K26" i="4"/>
  <c r="J26" i="4"/>
  <c r="G26" i="4"/>
  <c r="L26" i="4" s="1"/>
  <c r="M25" i="4"/>
  <c r="K25" i="4"/>
  <c r="J25" i="4"/>
  <c r="G25" i="4"/>
  <c r="L25" i="4" s="1"/>
  <c r="M24" i="4"/>
  <c r="K24" i="4"/>
  <c r="J24" i="4"/>
  <c r="G24" i="4"/>
  <c r="L24" i="4" s="1"/>
  <c r="M23" i="4"/>
  <c r="K23" i="4"/>
  <c r="J23" i="4"/>
  <c r="G23" i="4"/>
  <c r="L23" i="4" s="1"/>
  <c r="M22" i="4"/>
  <c r="K22" i="4"/>
  <c r="J22" i="4"/>
  <c r="G22" i="4"/>
  <c r="L22" i="4" s="1"/>
  <c r="M21" i="4"/>
  <c r="K21" i="4"/>
  <c r="J21" i="4"/>
  <c r="G21" i="4"/>
  <c r="L21" i="4" s="1"/>
  <c r="M20" i="4"/>
  <c r="K20" i="4"/>
  <c r="J20" i="4"/>
  <c r="G20" i="4"/>
  <c r="L20" i="4" s="1"/>
  <c r="M19" i="4"/>
  <c r="K19" i="4"/>
  <c r="J19" i="4"/>
  <c r="G19" i="4"/>
  <c r="L19" i="4" s="1"/>
  <c r="M18" i="4"/>
  <c r="K18" i="4"/>
  <c r="J18" i="4"/>
  <c r="G18" i="4"/>
  <c r="L18" i="4" s="1"/>
  <c r="K17" i="4"/>
  <c r="J17" i="4"/>
  <c r="G17" i="4"/>
  <c r="L17" i="4" s="1"/>
  <c r="K9" i="4"/>
  <c r="G9" i="4"/>
  <c r="I524" i="4" l="1"/>
  <c r="I525" i="4"/>
  <c r="I526" i="4"/>
  <c r="G10" i="4"/>
  <c r="K10" i="4"/>
  <c r="K11" i="4" l="1"/>
  <c r="K12" i="4" s="1"/>
  <c r="G11" i="4"/>
  <c r="G12" i="4" s="1"/>
  <c r="I527" i="4"/>
  <c r="G14" i="4" l="1"/>
</calcChain>
</file>

<file path=xl/sharedStrings.xml><?xml version="1.0" encoding="utf-8"?>
<sst xmlns="http://schemas.openxmlformats.org/spreadsheetml/2006/main" count="2396" uniqueCount="1090">
  <si>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</si>
  <si>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</si>
  <si>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</si>
  <si>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</si>
  <si>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Курс ЦБ РФ</t>
  </si>
  <si>
    <t>Количество растений</t>
  </si>
  <si>
    <r>
      <t xml:space="preserve">Адрес склада: </t>
    </r>
    <r>
      <rPr>
        <sz val="10.5"/>
        <color indexed="8"/>
        <rFont val="Arial"/>
        <family val="2"/>
        <charset val="204"/>
      </rPr>
      <t>Владимирская область, Киржачский район, дер. Знаменское</t>
    </r>
  </si>
  <si>
    <t>Задаток при бронировании:  50%, доплата 50% за 2 недели до отгрузки</t>
  </si>
  <si>
    <t>Оплата в рублях по курсу ЦБ РФ на дату зачисления</t>
  </si>
  <si>
    <t>Итоговая сумма заказа</t>
  </si>
  <si>
    <t>Тара бесплатно</t>
  </si>
  <si>
    <t>Артикул</t>
  </si>
  <si>
    <t>Наименование</t>
  </si>
  <si>
    <t>Контейнер</t>
  </si>
  <si>
    <t>Цена, €</t>
  </si>
  <si>
    <t>Кратность заказа</t>
  </si>
  <si>
    <t>Заказ, шт.</t>
  </si>
  <si>
    <t>Количество ящиков</t>
  </si>
  <si>
    <t>P9</t>
  </si>
  <si>
    <t>P13</t>
  </si>
  <si>
    <t xml:space="preserve">Азалия/Рододендрон (Rhododendron Cunninghams White P13) </t>
  </si>
  <si>
    <t>Актинидия острая (Actinidia arguta Ananasnaya P9)</t>
  </si>
  <si>
    <t>Актинидия пестролистная (Actinidia kolomikta Sentyabraskaya P9)</t>
  </si>
  <si>
    <t>Арония Мичурина (Aronia mitschurinii Amit P9)</t>
  </si>
  <si>
    <t>Барбарис оттавский (Berberis ottawensis Superba P9)</t>
  </si>
  <si>
    <t>Барбарис тунберга (Berberis thunbergii Admiration P9)</t>
  </si>
  <si>
    <t>Барбарис тунберга (Berberis thunbergii Atropurpurea Nana P9)</t>
  </si>
  <si>
    <t>Барбарис тунберга (Berberis thunbergii Atropurpurea P9)</t>
  </si>
  <si>
    <t>Барбарис тунберга (Berberis thunbergii Aurea P9)</t>
  </si>
  <si>
    <t>Барбарис тунберга (Berberis thunbergii Carmen P9)</t>
  </si>
  <si>
    <t>Барбарис тунберга (Berberis thunbergii Coronita P9)</t>
  </si>
  <si>
    <t>Барбарис тунберга (Berberis thunbergii Erecta P9)</t>
  </si>
  <si>
    <t>Барбарис тунберга (Berberis thunbergii Goldalita P9)</t>
  </si>
  <si>
    <t>Барбарис тунберга (Berberis thunbergii Golden Horizon P9)</t>
  </si>
  <si>
    <t>Барбарис тунберга (Berberis thunbergii Golden Torch P9)</t>
  </si>
  <si>
    <t>Барбарис тунберга (Berberis thunbergii Harlequin P9)</t>
  </si>
  <si>
    <t>Барбарис тунберга (Berberis thunbergii Kelleris P9)</t>
  </si>
  <si>
    <t>Барбарис тунберга (Berberis thunbergii Kobold P9)</t>
  </si>
  <si>
    <t>Барбарис тунберга (Berberis thunbergii Maria P9)</t>
  </si>
  <si>
    <t>Барбарис тунберга (Berberis thunbergii Rose Glow P9)</t>
  </si>
  <si>
    <t>Барбарис тунберга (Berberis thunbergii Ruby Star P9)</t>
  </si>
  <si>
    <t>Барбарис тунберга (Berberis thunbergii Silver Pillar P9)</t>
  </si>
  <si>
    <t>Барбарис тунберга (Berberis thunbergii Summer Sunset P9)</t>
  </si>
  <si>
    <t>Бересклет европейский (Euonymus europaeus Red Cascade P9)</t>
  </si>
  <si>
    <t>Бересклет крылатый (Euonymus alatus Compactus P9)</t>
  </si>
  <si>
    <t>Бересклет Форчуна (Euonymus fortunei Emerald Gaiety P9)</t>
  </si>
  <si>
    <t>Бересклет Форчуна (Euonymus fortunei Emerald in Gold P9)</t>
  </si>
  <si>
    <t>Бересклет Форчуна (Euonymus fortunei Harlequin P9)</t>
  </si>
  <si>
    <t>Брусника обыкновенная (Vaccinium vitis-idaea Red Pearl P9)</t>
  </si>
  <si>
    <t>P12</t>
  </si>
  <si>
    <t xml:space="preserve">Буддлея давида (Buddleja davidii Butterfly Tower P12) </t>
  </si>
  <si>
    <t>Буддлея давида (Buddleja davidii Pink Delight P12)</t>
  </si>
  <si>
    <t>Буддлея давида (Buddleja davidii Royal Red P12)</t>
  </si>
  <si>
    <t xml:space="preserve">Бузина черная (Sambucus nigra Golden Spark P9) </t>
  </si>
  <si>
    <t>Вейгела (Weigela All Summer Peach P9)</t>
  </si>
  <si>
    <t>Вейгела цветущая (Weigela florida Alexandra P9)</t>
  </si>
  <si>
    <t>Вейгела цветущая (Weigela florida Bristol Ruby P9)</t>
  </si>
  <si>
    <t>Вейгела цветущая (Weigela florida Bristol Snowflake P9)</t>
  </si>
  <si>
    <t>Вейгела цветущая (Weigela florida Candida P9)</t>
  </si>
  <si>
    <t xml:space="preserve">Вейгела цветущая (Weigela florida Evita P9) </t>
  </si>
  <si>
    <t>Вейгела цветущая (Weigela florida Nana Variegata P9)</t>
  </si>
  <si>
    <t>Вейгела цветущая (Weigela florida Red Prince P9)</t>
  </si>
  <si>
    <t>Вейгела цветущая (Weigela florida Rumba P9)</t>
  </si>
  <si>
    <t>Вейгела цветущая (Weigela florida Variegata P9)</t>
  </si>
  <si>
    <t xml:space="preserve">Вейник остроцветковый (Calamagrostis acutiflora Karl Foerster P12) </t>
  </si>
  <si>
    <t>Виноград девичий (Vitis/Parthenocissus quinquefolia engelmannii P9)</t>
  </si>
  <si>
    <t>Виноград триостренный (Vitis/Parthenocissus tricuspidata Veitch Boskoop P9)</t>
  </si>
  <si>
    <t xml:space="preserve">Витекс священный (Vitex agnus-castus Delta Blues P9) </t>
  </si>
  <si>
    <t>Голубика садовая (Vaccinium corymbosum Bluecrop P9)</t>
  </si>
  <si>
    <t>Голубика садовая (Vaccinium corymbosum Bluegold P9)</t>
  </si>
  <si>
    <t>Голубика садовая (Vaccinium corymbosum Chandler P9)</t>
  </si>
  <si>
    <t>Голубика садовая (Vaccinium corymbosum Darrow P9)</t>
  </si>
  <si>
    <t>Голубика садовая (Vaccinium corymbosum Denise Blue P9)</t>
  </si>
  <si>
    <t>Голубика садовая (Vaccinium corymbosum Duke P9)</t>
  </si>
  <si>
    <t>Голубика садовая (Vaccinium corymbosum Goldtraube 71 P9)</t>
  </si>
  <si>
    <t>Голубика садовая (Vaccinium corymbosum Spartan P9)</t>
  </si>
  <si>
    <t>Голубика садовая (Vaccinium corymbosum Toro P9)</t>
  </si>
  <si>
    <t>Гортензия древовидная (Hydrangea arborescens Annabelle P9)</t>
  </si>
  <si>
    <t xml:space="preserve">Гортензия древовидная (Hydrangea arborescens Candybelle Bubblegum P12) </t>
  </si>
  <si>
    <t>Гортензия древовидная (Hydrangea arborescens Candybelle Bubblegum P9)</t>
  </si>
  <si>
    <t>Гортензия дуболистная (Hydrangea quercifolia Sike's Dwarf P12)</t>
  </si>
  <si>
    <t>Гортензия крупнолистная (Hydrangea macrophylla Alpengluhen P12)</t>
  </si>
  <si>
    <t>Гортензия крупнолистная (Hydrangea macrophylla Blauer Zwerg P12)</t>
  </si>
  <si>
    <t>Гортензия крупнолистная (Hydrangea macrophylla Blaumeise P12)</t>
  </si>
  <si>
    <t>Гортензия крупнолистная (Hydrangea macrophylla Bouquet Rose P12)</t>
  </si>
  <si>
    <t>Гортензия крупнолистная (Hydrangea macrophylla Dancing Angel P12)</t>
  </si>
  <si>
    <t>Гортензия крупнолистная (Hydrangea macrophylla Doppio Nuvela P12)</t>
  </si>
  <si>
    <t>Гортензия крупнолистная (Hydrangea macrophylla Doppio Rosa P12)</t>
  </si>
  <si>
    <t>Гортензия крупнолистная (Hydrangea macrophylla Grunes Gewolbe P12)</t>
  </si>
  <si>
    <t>Гортензия крупнолистная (Hydrangea macrophylla Hamburg P12)</t>
  </si>
  <si>
    <t>Гортензия крупнолистная (Hydrangea macrophylla Mme E. Mouillere P12)</t>
  </si>
  <si>
    <t>Гортензия крупнолистная (Hydrangea macrophylla Perfection P12)</t>
  </si>
  <si>
    <t>Гортензия крупнолистная (Hydrangea macrophylla Red Angel P12 15-20)</t>
  </si>
  <si>
    <t>Гортензия крупнолистная (Hydrangea macrophylla Rotkehlchen P12)</t>
  </si>
  <si>
    <t>Гортензия крупнолистная (Hydrangea macrophylla Schloss Wackerbarth P12)</t>
  </si>
  <si>
    <t>Гортензия метельчатая (Hydrangea paniculata Bobo P9)</t>
  </si>
  <si>
    <t>Гортензия метельчатая (Hydrangea paniculata Diamand Rouge P9)</t>
  </si>
  <si>
    <t>Гортензия метельчатая (Hydrangea paniculata Early Sensation P9)</t>
  </si>
  <si>
    <t>Гортензия метельчатая (Hydrangea paniculata Grandiflora P9)</t>
  </si>
  <si>
    <t>Гортензия метельчатая (Hydrangea paniculata Limelight P12)</t>
  </si>
  <si>
    <t>Гортензия метельчатая (Hydrangea paniculata Limelight P9)</t>
  </si>
  <si>
    <t xml:space="preserve">Гортензия метельчатая (Hydrangea paniculata Mojito P12) </t>
  </si>
  <si>
    <t>Гортензия метельчатая (Hydrangea paniculata Phantom P9)</t>
  </si>
  <si>
    <t>Гортензия метельчатая (Hydrangea paniculata Pink Lady P9)</t>
  </si>
  <si>
    <t>Гортензия метельчатая (Hydrangea paniculata Pinky Winky P9)</t>
  </si>
  <si>
    <t>Гортензия метельчатая (Hydrangea paniculata Polar Bear P9)</t>
  </si>
  <si>
    <t>Гортензия метельчатая (Hydrangea paniculata Silver Dollar P9)</t>
  </si>
  <si>
    <t>Гортензия метельчатая (Hydrangea paniculata Sundae Fraise P12)</t>
  </si>
  <si>
    <t>Гортензия метельчатая (Hydrangea paniculata Sundae Fraise P9)</t>
  </si>
  <si>
    <t>Гортензия метельчатая (Hydrangea paniculata Unique P9)</t>
  </si>
  <si>
    <t>Гортензия метельчатая (Hydrangea paniculata Wim's Red P9)</t>
  </si>
  <si>
    <t xml:space="preserve">Гортензия пильчатая (Hydrangea serrata Avelroz P12) </t>
  </si>
  <si>
    <t>Дейция гибридная (Deutzia hybrida Tourbillon Rouge P9)</t>
  </si>
  <si>
    <t>Дейция изящная (Deutzia gracilis Nikko P9)</t>
  </si>
  <si>
    <t>Дейция розовая (Deutzia rosea P9)</t>
  </si>
  <si>
    <t>Дерен белый (Cornus alba Gouchaultii P9)</t>
  </si>
  <si>
    <t xml:space="preserve">Дерен белый (Cornus alba Red Gnome P9) </t>
  </si>
  <si>
    <t>Дуб красный (Quercus rubra P9)</t>
  </si>
  <si>
    <t>Ежевика кустистая (Rubus fruticosus Black Satin P9)</t>
  </si>
  <si>
    <t xml:space="preserve">Ежевика кустистая (Rubus fruticosus Dirksen Thornless P9) </t>
  </si>
  <si>
    <t>Ежевика кустистая (Rubus fruticosus Thornfree P9)</t>
  </si>
  <si>
    <t>Ежевика кустистая (Rubus fruticosus Thornless Evergreen P9)</t>
  </si>
  <si>
    <t>Ежевика кустистая (Rubus fruticosus Triple Crown P9)</t>
  </si>
  <si>
    <t>Ель колючая (Picea pungens Glauca Majestic Blue P9)</t>
  </si>
  <si>
    <t>Ель колючая (Picea pungens Glauca P9)</t>
  </si>
  <si>
    <t>Ель колючая (Picea pungens Misty Blue P9)</t>
  </si>
  <si>
    <t>Ель колючая (Picea pungens Super Blue Seedling P9)</t>
  </si>
  <si>
    <t>Ель сербская (Picea omorika Karel P9)</t>
  </si>
  <si>
    <t>Ель сербская (Picea omorika P9)</t>
  </si>
  <si>
    <t>Ель сизая/канадская (Picea glauca Conica P9)</t>
  </si>
  <si>
    <t>Жимолость блестящая (Lonicera nitida Lemon Beauty P9)</t>
  </si>
  <si>
    <t>Жимолость съедобная (Lonicera caerulea Gordost Bakczara P9)</t>
  </si>
  <si>
    <t>Жимолость съедобная (Lonicera caerulea Siniczka P9)</t>
  </si>
  <si>
    <t>Жимолость съедобная (Lonicera caerulea Sinoglaska P9)</t>
  </si>
  <si>
    <t>Ива пурпурная (Salix purpurea Nana P12)</t>
  </si>
  <si>
    <t>Ива пурпурная (Salix purpurea Nana P9)</t>
  </si>
  <si>
    <t>Ива цельнолистная (Salix integra Hakuro-nishiki P12)</t>
  </si>
  <si>
    <t>Ива цельнолистная (Salix integra Hakuro-nishiki P9)</t>
  </si>
  <si>
    <t>Ирга Ламарка (Amelanchier lamarckii P9)</t>
  </si>
  <si>
    <t>Калина обыкновенная (Viburnum opulus Roseum P9)</t>
  </si>
  <si>
    <t>Кедр гималайский (Cedrus deodara P9)</t>
  </si>
  <si>
    <t>Кизильник горизонтальный (Cotoneaster horizontalis P9)</t>
  </si>
  <si>
    <t>Кипарисовик горохоплодный (Chamaecyparis pisifera Baby Blue P9)</t>
  </si>
  <si>
    <t>Кипарисовик горохоплодный (Chamaecyparis pisifera Filifera Aurea P9)</t>
  </si>
  <si>
    <t>Кипарисовик горохоплодный (Chamaecyparis pisifera Filifera Nana P9)</t>
  </si>
  <si>
    <t>Кипарисовик горохоплодный (Chamaecyparis pisifera Sungold P9)</t>
  </si>
  <si>
    <t>Кипарисовик лавсона (Chamaecyparis lawsoniana Ivonne P9)</t>
  </si>
  <si>
    <t>Кипарисовик лавсона (Chamaecyparis lawsoniana Stardust P9)</t>
  </si>
  <si>
    <t>Кипарисовик туполистный (Chamaecyparis obtusa Nana Gracilis P9)</t>
  </si>
  <si>
    <t>Клематис (Clematis Miss Bateman P9)</t>
  </si>
  <si>
    <t>Клематис (Clematis Multi Blue P9)</t>
  </si>
  <si>
    <t>Клематис (Clematis Piilu P9)</t>
  </si>
  <si>
    <t>Клематис (Clematis Rouge Cardinal P9)</t>
  </si>
  <si>
    <t>Клематис (Clematis The President P9)</t>
  </si>
  <si>
    <t>Клематис (Clematis Ville de Lyon P9)</t>
  </si>
  <si>
    <t>Клематис (Clematis Warszawska Nike P9)</t>
  </si>
  <si>
    <t>Клен дланевидный/веерный (Acer palmatum Atropurpureum P9)</t>
  </si>
  <si>
    <t>Клен дланевидный/веерный (Acer palmatum Katsura P9)</t>
  </si>
  <si>
    <t>Клен дланевидный/веерный (Acer palmatum P9)</t>
  </si>
  <si>
    <t>Клен дланевидный/веерный (Acer palmatum Seiryu P9)</t>
  </si>
  <si>
    <t>Клетра ольхолистная (Clethra alnifolia Hummingbird P9)</t>
  </si>
  <si>
    <t xml:space="preserve">Крыжовник обыкновенный (Ribes uva-crispa Achilles P9) </t>
  </si>
  <si>
    <t>Крыжовник обыкновенный (Ribes uva-crispa Hinnonmaki Rod P9)</t>
  </si>
  <si>
    <t xml:space="preserve">Крыжовник обыкновенный (Ribes uva-crispa Invicta P9) </t>
  </si>
  <si>
    <t>Лаванда гибридная (Lavandula intermedia Phenomenal P12)</t>
  </si>
  <si>
    <t>Лаванда узколистная (Lavandula angustifolia Hidcote P9)</t>
  </si>
  <si>
    <t>Лаванда узколистная (Lavandula angustifolia Munstead P9)</t>
  </si>
  <si>
    <t xml:space="preserve">Лаванда узколистная (Lavandula angustifolia Silver Mist P12) </t>
  </si>
  <si>
    <t>Лапчатка кустарниковая (Potentilla fruticosa Abbotswood P9)</t>
  </si>
  <si>
    <t xml:space="preserve">Лапчатка кустарниковая (Potentilla fruticosa Creme Brulee P9) </t>
  </si>
  <si>
    <t>Лапчатка кустарниковая (Potentilla fruticosa Daydawn P9)</t>
  </si>
  <si>
    <t>Лапчатка кустарниковая (Potentilla fruticosa Glamour Girl P9)</t>
  </si>
  <si>
    <t>Лапчатка кустарниковая (Potentilla fruticosa Goldfinger P9)</t>
  </si>
  <si>
    <t>Лапчатка кустарниковая (Potentilla fruticosa Goldstar P9)</t>
  </si>
  <si>
    <t>Лапчатка кустарниковая (Potentilla fruticosa Goldteppich P9)</t>
  </si>
  <si>
    <t>Лапчатка кустарниковая (Potentilla fruticosa Hachmanns Gigant P9)</t>
  </si>
  <si>
    <t>Лапчатка кустарниковая (Potentilla fruticosa Hopley's Orange P9)</t>
  </si>
  <si>
    <t>Лапчатка кустарниковая (Potentilla fruticosa Kobold P9)</t>
  </si>
  <si>
    <t>Лапчатка кустарниковая (Potentilla fruticosa Longacre P9)</t>
  </si>
  <si>
    <t>Лапчатка кустарниковая (Potentilla fruticosa Mango Tango P9)</t>
  </si>
  <si>
    <t>Лапчатка кустарниковая (Potentilla fruticosa Marian Red Robin/Marrob P9)</t>
  </si>
  <si>
    <t>Лапчатка кустарниковая (Potentilla fruticosa McKays White P9)</t>
  </si>
  <si>
    <t>Лапчатка кустарниковая (Potentilla fruticosa Orange Star P9)</t>
  </si>
  <si>
    <t>Лапчатка кустарниковая (Potentilla fruticosa Pink Paradise P9)</t>
  </si>
  <si>
    <t>Лапчатка кустарниковая (Potentilla fruticosa Primrose Beauty P9)</t>
  </si>
  <si>
    <t>Лапчатка кустарниковая (Potentilla fruticosa Red Ace P9)</t>
  </si>
  <si>
    <t>Лапчатка кустарниковая (Potentilla fruticosa Snowflake P9)</t>
  </si>
  <si>
    <t>Лапчатка кустарниковая (Potentilla fruticosa Sunset P9)</t>
  </si>
  <si>
    <t>Лапчатка кустарниковая (Potentilla fruticosa Tangerine P9)</t>
  </si>
  <si>
    <t>Леукотоэ гетсби (Leucothoe keiskei Royal Ruby P9)</t>
  </si>
  <si>
    <t>Лириопе мускари (Liriope muscari Moneymaker P9)</t>
  </si>
  <si>
    <t>Лиственница европейская (Larix decidua P9)</t>
  </si>
  <si>
    <t>Лиственница Кемпфера (Larix kaempferi P9)</t>
  </si>
  <si>
    <t>Магония падуболистная (Mahonia aquifolium P9)</t>
  </si>
  <si>
    <t>Малина (Rubus Tayberry P9)</t>
  </si>
  <si>
    <t>Малина обыкновенная (Rubus idaeus Heritage P12)</t>
  </si>
  <si>
    <t>Малина обыкновенная (Rubus idaeus Polka P12)</t>
  </si>
  <si>
    <t>Малина обыкновенная (Rubus idaeus Tulameen P12)</t>
  </si>
  <si>
    <t>Малина обыкновенная (Rubus idaeus Willamette P12)</t>
  </si>
  <si>
    <t>Микробиота перекрестнопарная (Microbiota decussata P9)</t>
  </si>
  <si>
    <t xml:space="preserve">Мискантус китайский (Miscanthus sinensis Krater P12) </t>
  </si>
  <si>
    <t>Можжевельник виргинский (Juniperus virginiana Grey Owl P9)</t>
  </si>
  <si>
    <t>Можжевельник горизонтальный (Juniperus horizontalis Andorra Variegata P9)</t>
  </si>
  <si>
    <t>Можжевельник горизонтальный (Juniperus horizontalis Blue Chip P9)</t>
  </si>
  <si>
    <t>Можжевельник горизонтальный (Juniperus horizontalis Golden Carpet P9)</t>
  </si>
  <si>
    <t>Можжевельник горизонтальный (Juniperus horizontalis Icee Blue P9)</t>
  </si>
  <si>
    <t>Можжевельник горизонтальный (Juniperus horizontalis Wiltonii P9)</t>
  </si>
  <si>
    <t>Можжевельник казацкий (Juniperus sabina Tamariscifolia P9)</t>
  </si>
  <si>
    <t>Можжевельник китайский (Juniperus chinensis Blue Alps P9)</t>
  </si>
  <si>
    <t>Можжевельник китайский (Juniperus chinensis Kuriwao Gold P9)</t>
  </si>
  <si>
    <t>Можжевельник китайский (Juniperus chinensis Stricta P9)</t>
  </si>
  <si>
    <t>Можжевельник обыкновенный (Juniperus communis Arnold P9)</t>
  </si>
  <si>
    <t>Можжевельник обыкновенный (Juniperus communis Hibernica P9)</t>
  </si>
  <si>
    <t>Можжевельник обыкновенный (Juniperus communis Repanda P9)</t>
  </si>
  <si>
    <t>Можжевельник обыкновенный (Juniperus communis Spotty Spreader P9)</t>
  </si>
  <si>
    <t>Можжевельник обыкновенный (Juniperus communis Suecica P9)</t>
  </si>
  <si>
    <t>Можжевельник прибрежный (Juniperus conferta Schlager P9)</t>
  </si>
  <si>
    <t>Можжевельник скальный (Juniperus scopulorum Blue Arrow P9)</t>
  </si>
  <si>
    <t>Можжевельник скальный (Juniperus scopulorum Moon Glow P9)</t>
  </si>
  <si>
    <t>Можжевельник средний (Juniperus pfitzeriana Gold Coast P9)</t>
  </si>
  <si>
    <t>Можжевельник средний (Juniperus pfitzeriana Gold Star P9)</t>
  </si>
  <si>
    <t>Можжевельник средний (Juniperus pfitzeriana Goldkissen P9)</t>
  </si>
  <si>
    <t>Можжевельник средний (Juniperus pfitzeriana Mint Julep P9)</t>
  </si>
  <si>
    <t>Можжевельник средний (Juniperus pfitzeriana Mordigan Gold P9)</t>
  </si>
  <si>
    <t>Можжевельник средний (Juniperus pfitzeriana Old Gold P9)</t>
  </si>
  <si>
    <t>Можжевельник средний (Juniperus pfitzeriana Pfitzeriana Aurea P9)</t>
  </si>
  <si>
    <t>Можжевельник средний (Juniperus pfitzeriana Pfitzeriana Compacta P9)</t>
  </si>
  <si>
    <t>Можжевельник средний (Juniperus pfitzeriana Pfitzeriana Glauca P9)</t>
  </si>
  <si>
    <t>Можжевельник чешуйчатый (Juniperus squamata Blue Carpet P9)</t>
  </si>
  <si>
    <t>Можжевельник чешуйчатый (Juniperus squamata Blue Compact P9)</t>
  </si>
  <si>
    <t>Можжевельник чешуйчатый (Juniperus squamata Blue Star P9)</t>
  </si>
  <si>
    <t>Можжевельник чешуйчатый (Juniperus squamata Holger P9)</t>
  </si>
  <si>
    <t>Можжевельник чешуйчатый (Juniperus squamata Hunnetorp P9)</t>
  </si>
  <si>
    <t>Можжевельник чешуйчатый (Juniperus squamata Meyeri P9)</t>
  </si>
  <si>
    <t xml:space="preserve">Молиния голубая (Molinia caerulea Heidebraut P12) </t>
  </si>
  <si>
    <t xml:space="preserve">Молиния голубая (Molinia caerulea Variegata P12) </t>
  </si>
  <si>
    <t>Облепиха крушиновидная (Hippophae rhamnoides Hergo P9)</t>
  </si>
  <si>
    <t>Облепиха крушиновидная (Hippophae rhamnoides Leikora P9)</t>
  </si>
  <si>
    <t>Орех черный (Juglans nigra P9)</t>
  </si>
  <si>
    <t xml:space="preserve">Осока Морроу (Carex morrowii Ice Dance P12) </t>
  </si>
  <si>
    <t>Падуб Мезерва (Ilex meserveae Blue Prince P9)</t>
  </si>
  <si>
    <t>Пахизандра верхушечная (Pachysandra terminalis Green Carpet P9)</t>
  </si>
  <si>
    <t>Пахизандра верхушечная (Pachysandra terminalis Green Sheen P9)</t>
  </si>
  <si>
    <t>Пахизандра верхушечная (Pachysandra terminalis P9)</t>
  </si>
  <si>
    <t>Пихта высокорослая (Abies procera P9)</t>
  </si>
  <si>
    <t>Пихта кавказская (Abies nordmanniana P9)</t>
  </si>
  <si>
    <t>Пихта корейская (Abies koreana P9)</t>
  </si>
  <si>
    <t>Плосковеточник восточный (Platycladus orientalis Aurea Nana P9)</t>
  </si>
  <si>
    <t>Псевдотсуга Мензиса (Pseudotsuga menziesii P9)</t>
  </si>
  <si>
    <t>Пузыреплодник калинолистный (Physocarpus opulifolius Little Angel P9)</t>
  </si>
  <si>
    <t>Пузыреплодник калинолистный (Physocarpus opulifolius Little Greeny P9)</t>
  </si>
  <si>
    <t>Пузыреплодник калинолистный (Physocarpus opulifolius Little Joker P9)</t>
  </si>
  <si>
    <t>Пузыреплодник калинолистный (Physocarpus opulifolius Nugget P9)</t>
  </si>
  <si>
    <t xml:space="preserve">Пузыреплодник калинолистный (Physocarpus opulifolius Red Baron P12) </t>
  </si>
  <si>
    <t>Пузыреплодник калинолистный (Physocarpus opulifolius Schuch P9)</t>
  </si>
  <si>
    <t>Рябина (Sorbus Burka P9)</t>
  </si>
  <si>
    <t>Сирень венгерская (Syringa josikaea P9)</t>
  </si>
  <si>
    <t>Сирень гиацинтовая (Syringa hyacinthiflora Drushba P9)</t>
  </si>
  <si>
    <t>Сирень гиацинтовая (Syringa hyacinthiflora Maidens Blush P9)</t>
  </si>
  <si>
    <t>Сирень мелколистная (Syringa microphylla Superba P9)</t>
  </si>
  <si>
    <t>Сирень обыкновенная (Syringa vulgaris Aucubaefolia P9)</t>
  </si>
  <si>
    <t>Сирень обыкновенная (Syringa vulgaris Belle de Nancy P9)</t>
  </si>
  <si>
    <t>Сирень обыкновенная (Syringa vulgaris Katherine Havemeyer P9)</t>
  </si>
  <si>
    <t>Сирень обыкновенная (Syringa vulgaris Krasavitsa Moskvy P9)</t>
  </si>
  <si>
    <t>Сирень обыкновенная (Syringa vulgaris Mme Florent Stepman P9)</t>
  </si>
  <si>
    <t>Сирень обыкновенная (Syringa vulgaris Monique Lemoine P9)</t>
  </si>
  <si>
    <t>Сирень обыкновенная (Syringa vulgaris Nadezhda P9)</t>
  </si>
  <si>
    <t>Сирень раскидистая (Syringa patula Miss Kim P9)</t>
  </si>
  <si>
    <t>Смородина кроваво-красная (Ribes sanguineum King Edward VII P9)</t>
  </si>
  <si>
    <t>Смородина черная (Ribes nigrum Titania P9)</t>
  </si>
  <si>
    <t>Сосна веймутова (Pinus strobus P9)</t>
  </si>
  <si>
    <t>Сосна горная (Pinus mugo Mugo P9)</t>
  </si>
  <si>
    <t>Сосна горная (Pinus mugo Pumilio P9)</t>
  </si>
  <si>
    <t>Сосна желтая (Pinus ponderosa P9)</t>
  </si>
  <si>
    <t>Сосна обыкновенная (Pinus sylvestris P9)</t>
  </si>
  <si>
    <t>Сосна румелийская/балканская (Pinus peuce P9)</t>
  </si>
  <si>
    <t>Сосна черная (Pinus nigra nigra P9)</t>
  </si>
  <si>
    <t>Спирея ниппонская (Spiraea nipponica Halward's Silver P9)</t>
  </si>
  <si>
    <t>Спирея ниппонская (Spiraea nipponica June Bride P9)</t>
  </si>
  <si>
    <t>Спирея серая (Spiraea cinerea Grefsheim P9)</t>
  </si>
  <si>
    <t>Спирея стелющаяся (Spiraea decumbens P9)</t>
  </si>
  <si>
    <t>Спирея японская (Spiraea japonica Anthony Waterer P9)</t>
  </si>
  <si>
    <t>Спирея японская (Spiraea japonica Crispa P9)</t>
  </si>
  <si>
    <t>Спирея японская (Spiraea japonica Firelight P9)</t>
  </si>
  <si>
    <t>Спирея японская (Spiraea japonica Froebelii P9)</t>
  </si>
  <si>
    <t>Спирея японская (Spiraea japonica Genpei P9)</t>
  </si>
  <si>
    <t>Спирея японская (Spiraea japonica Golden Princess P9)</t>
  </si>
  <si>
    <t>Спирея японская (Spiraea japonica Goldflame P9)</t>
  </si>
  <si>
    <t>Спирея японская (Spiraea japonica Goldmound P9)</t>
  </si>
  <si>
    <t>Спирея японская (Spiraea japonica Little Princess P9)</t>
  </si>
  <si>
    <t>Спирея японская (Spiraea japonica Manon P9)</t>
  </si>
  <si>
    <t>Спирея японская (Spiraea japonica Nana P9)</t>
  </si>
  <si>
    <t>Спирея японская (Spiraea japonica Sparkling Champagne P9)</t>
  </si>
  <si>
    <t>Стефанандра надрезаннолистная (Stephanandra incisa Crispa P9)</t>
  </si>
  <si>
    <t>Тис средний (Taxus media Hillii P9)</t>
  </si>
  <si>
    <t>Тис ягодный (Taxus baccata David P9)</t>
  </si>
  <si>
    <t>Тсуга канадская (Tsuga canadensis Jeddeloh P9)</t>
  </si>
  <si>
    <t>Тсуга канадская (Tsuga canadensis P9)</t>
  </si>
  <si>
    <t>Туя западная (Thuja occidentalis Brabant P9)</t>
  </si>
  <si>
    <t>Туя западная (Thuja occidentalis Danica P9)</t>
  </si>
  <si>
    <t>Туя западная (Thuja occidentalis Golden Anne P9)</t>
  </si>
  <si>
    <t>Туя западная (Thuja occidentalis Golden Smaragd P9)</t>
  </si>
  <si>
    <t>Туя западная (Thuja occidentalis Holmstrup P9)</t>
  </si>
  <si>
    <t>Туя западная (Thuja occidentalis Little Giant P9)</t>
  </si>
  <si>
    <t>Туя западная (Thuja occidentalis Rheingold P9)</t>
  </si>
  <si>
    <t>Туя западная (Thuja occidentalis Smaragd P9)</t>
  </si>
  <si>
    <t>Туя западная (Thuja occidentalis Teddy P9)</t>
  </si>
  <si>
    <t>Туя складчатая (Thuja plicata Atrovirens P9)</t>
  </si>
  <si>
    <t>Туя складчатая (Thuja plicata Gelderland P9)</t>
  </si>
  <si>
    <t>Туя складчатая (Thuja plicata Whipcord P9)</t>
  </si>
  <si>
    <t>Форзиция промежуточная (Forsythia intermedia Goldzauber P9)</t>
  </si>
  <si>
    <t>Фотиния Фразера (Photinia fraseri Little Red Robin P9)</t>
  </si>
  <si>
    <t>Хеномелес/Айва средний (Chaenomeles superba Fire Dance P9)</t>
  </si>
  <si>
    <t>Хеномелес/Айва японский (Chaenomeles japonica Sargentii P9)</t>
  </si>
  <si>
    <t>Чубушник лемуана (Philadelphus lemoinei P9)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</si>
  <si>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</si>
  <si>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</si>
  <si>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</si>
  <si>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</si>
  <si>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</si>
  <si>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</si>
  <si>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</si>
  <si>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</si>
  <si>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</si>
  <si>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</si>
  <si>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</si>
  <si>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</si>
  <si>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</si>
  <si>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</si>
  <si>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</si>
  <si>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</si>
  <si>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</si>
  <si>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</si>
  <si>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</si>
  <si>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</si>
  <si>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</si>
  <si>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</si>
  <si>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</si>
  <si>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</si>
  <si>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</si>
  <si>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</si>
  <si>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</si>
  <si>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</si>
  <si>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</si>
  <si>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</si>
  <si>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</si>
  <si>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</si>
  <si>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</si>
  <si>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</si>
  <si>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</si>
  <si>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</si>
  <si>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</si>
  <si>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</si>
  <si>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</si>
  <si>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</si>
  <si>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</si>
  <si>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</si>
  <si>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</si>
  <si>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</si>
  <si>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</si>
  <si>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</si>
  <si>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</si>
  <si>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</si>
  <si>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</si>
  <si>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</si>
  <si>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</si>
  <si>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</si>
  <si>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</si>
  <si>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</si>
  <si>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</si>
  <si>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</si>
  <si>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</si>
  <si>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</si>
  <si>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</si>
  <si>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</si>
  <si>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</si>
  <si>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</si>
  <si>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Ящики с растениями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</si>
  <si>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r>
      <rPr>
        <b/>
        <sz val="10.5"/>
        <rFont val="Arial"/>
        <family val="2"/>
        <charset val="204"/>
      </rPr>
      <t>NEW</t>
    </r>
    <r>
      <rPr>
        <sz val="10.5"/>
        <rFont val="Arial"/>
        <family val="2"/>
        <charset val="204"/>
      </rPr>
      <t xml:space="preserve"> Бесплатная доставка до терминалов ТК-партнеров в Москве: ПЭК, Желдор, Вера-1, РТС.</t>
    </r>
  </si>
  <si>
    <t>87-07-10213</t>
  </si>
  <si>
    <t>87-07-3365</t>
  </si>
  <si>
    <t>Азалия/Рододендрон гибридный (Rhododendron hybrida Nova Zembla P13) рубиново-розовый</t>
  </si>
  <si>
    <t>87-07-1049</t>
  </si>
  <si>
    <t xml:space="preserve">Азалия/Рододендрон катевбинский (Rhododendron catawbiense Roseum Elegans P13) </t>
  </si>
  <si>
    <t>87-07-3374</t>
  </si>
  <si>
    <t xml:space="preserve">Азалия/Рододендрон якушиманский (Rhododendron yakushimanum Percy Wiseman P13) </t>
  </si>
  <si>
    <t>87-07-6467</t>
  </si>
  <si>
    <t xml:space="preserve">Азалия/Рододендрон японская (Rhododendron japonica Geisha Purple P9) </t>
  </si>
  <si>
    <t>87-07-0840</t>
  </si>
  <si>
    <t>87-07-0866</t>
  </si>
  <si>
    <t>87-07-1242</t>
  </si>
  <si>
    <t xml:space="preserve">Андромеда/Подбел обыкновенный (Andromeda polifolia Blue Ice P9) </t>
  </si>
  <si>
    <t>87-07-1244</t>
  </si>
  <si>
    <t xml:space="preserve">Андромеда/Подбел обыкновенный (Andromeda polifolia Blue Lagoon P9) </t>
  </si>
  <si>
    <t>87-07-1251</t>
  </si>
  <si>
    <t>87-07-1284</t>
  </si>
  <si>
    <t>87-07-1295</t>
  </si>
  <si>
    <t>87-07-1300</t>
  </si>
  <si>
    <t>87-07-1303</t>
  </si>
  <si>
    <t>87-07-1306</t>
  </si>
  <si>
    <t>87-07-1313</t>
  </si>
  <si>
    <t>87-07-1314</t>
  </si>
  <si>
    <t>87-07-1318</t>
  </si>
  <si>
    <t>87-07-1330</t>
  </si>
  <si>
    <t>87-07-1329</t>
  </si>
  <si>
    <t>87-07-7178</t>
  </si>
  <si>
    <t>87-07-1342</t>
  </si>
  <si>
    <t>87-07-1346</t>
  </si>
  <si>
    <t>87-07-1348</t>
  </si>
  <si>
    <t>87-07-1351</t>
  </si>
  <si>
    <t>87-07-9351</t>
  </si>
  <si>
    <t xml:space="preserve">Барбарис тунберга (Berberis thunbergii Orange Ice P9) </t>
  </si>
  <si>
    <t>87-07-1364</t>
  </si>
  <si>
    <t>Барбарис тунберга (Berberis thunbergii Red Chief P9)</t>
  </si>
  <si>
    <t>87-07-1366</t>
  </si>
  <si>
    <t>Барбарис тунберга (Berberis thunbergii Red DJ P9)</t>
  </si>
  <si>
    <t>87-07-1372</t>
  </si>
  <si>
    <t>Барбарис тунберга (Berberis thunbergii Red Rocket P9)</t>
  </si>
  <si>
    <t>87-07-1368</t>
  </si>
  <si>
    <t>87-07-9809</t>
  </si>
  <si>
    <t>Барбарис тунберга (Berberis thunbergii Rosetta P9)</t>
  </si>
  <si>
    <t>87-07-7825</t>
  </si>
  <si>
    <t>87-07-0614</t>
  </si>
  <si>
    <t>87-07-7260</t>
  </si>
  <si>
    <t>87-07-1806</t>
  </si>
  <si>
    <t>87-07-1803</t>
  </si>
  <si>
    <t>87-07-1816</t>
  </si>
  <si>
    <t>87-07-1827</t>
  </si>
  <si>
    <t>87-07-1834</t>
  </si>
  <si>
    <t>87-07-0676</t>
  </si>
  <si>
    <t>87-07-9660</t>
  </si>
  <si>
    <t>87-07-1416</t>
  </si>
  <si>
    <t>87-07-1422</t>
  </si>
  <si>
    <t>87-07-9468</t>
  </si>
  <si>
    <t>87-07-3576</t>
  </si>
  <si>
    <t>Бузина черная (Sambucus nigra Obelisk P9)</t>
  </si>
  <si>
    <t>87-07-7826</t>
  </si>
  <si>
    <t>87-07-4133</t>
  </si>
  <si>
    <t>87-07-4117</t>
  </si>
  <si>
    <t>87-07-4119</t>
  </si>
  <si>
    <t>87-07-4121</t>
  </si>
  <si>
    <t>87-07-4128</t>
  </si>
  <si>
    <t>Вейгела цветущая (Weigela florida Eva Rathke P9)</t>
  </si>
  <si>
    <t>87-07-10602</t>
  </si>
  <si>
    <t>87-07-4163</t>
  </si>
  <si>
    <t>87-07-1155</t>
  </si>
  <si>
    <t>87-07-4176</t>
  </si>
  <si>
    <t>87-07-4152</t>
  </si>
  <si>
    <t>Вейгела цветущая (Weigela florida Tango P9)</t>
  </si>
  <si>
    <t>87-07-4153</t>
  </si>
  <si>
    <t>87-07-10732</t>
  </si>
  <si>
    <t>87-07-0588</t>
  </si>
  <si>
    <t>87-07-0590</t>
  </si>
  <si>
    <t>87-07-10599</t>
  </si>
  <si>
    <t>87-07-10178</t>
  </si>
  <si>
    <t xml:space="preserve">Глициния китайская (Wisteria sinensis P9) </t>
  </si>
  <si>
    <t>87-07-3997</t>
  </si>
  <si>
    <t>87-07-3989</t>
  </si>
  <si>
    <t>87-07-3998</t>
  </si>
  <si>
    <t>87-07-4004</t>
  </si>
  <si>
    <t>87-07-0738</t>
  </si>
  <si>
    <t>87-07-4007</t>
  </si>
  <si>
    <t>87-07-6513</t>
  </si>
  <si>
    <t xml:space="preserve">Голубика садовая (Vaccinium corymbosum Flamingo P9) </t>
  </si>
  <si>
    <t>87-07-4012</t>
  </si>
  <si>
    <t>87-07-4029</t>
  </si>
  <si>
    <t>Голубика садовая (Vaccinium corymbosum Patriot P9)</t>
  </si>
  <si>
    <t>87-07-4039</t>
  </si>
  <si>
    <t>87-07-4041</t>
  </si>
  <si>
    <t>87-07-1988</t>
  </si>
  <si>
    <t>87-07-9395</t>
  </si>
  <si>
    <t>87-07-9025</t>
  </si>
  <si>
    <t>87-07-9396</t>
  </si>
  <si>
    <t xml:space="preserve">Гортензия древовидная (Hydrangea arborescens Candybelle Marshmallow P12) </t>
  </si>
  <si>
    <t>87-07-9006</t>
  </si>
  <si>
    <t xml:space="preserve">Гортензия древовидная (Hydrangea arborescens Candybelle Marshmallow P9) </t>
  </si>
  <si>
    <t>87-07-6705</t>
  </si>
  <si>
    <t>87-07-2032</t>
  </si>
  <si>
    <t>87-07-7312</t>
  </si>
  <si>
    <t>87-07-2039</t>
  </si>
  <si>
    <t>87-07-7313</t>
  </si>
  <si>
    <t>87-07-6508</t>
  </si>
  <si>
    <t>87-07-10033</t>
  </si>
  <si>
    <t>87-07-10031</t>
  </si>
  <si>
    <t>87-07-10037</t>
  </si>
  <si>
    <t>87-07-7315</t>
  </si>
  <si>
    <t>87-07-2014</t>
  </si>
  <si>
    <t>Гортензия крупнолистная (Hydrangea macrophylla Hot Red P12)</t>
  </si>
  <si>
    <t>87-07-2052</t>
  </si>
  <si>
    <t>87-07-7320</t>
  </si>
  <si>
    <t>87-07-2088</t>
  </si>
  <si>
    <t>87-07-2090</t>
  </si>
  <si>
    <t>87-07-10520</t>
  </si>
  <si>
    <t xml:space="preserve">Гортензия крупнолистная (Hydrangea macrophylla Salsa P12) </t>
  </si>
  <si>
    <t>87-07-0908</t>
  </si>
  <si>
    <t>87-07-9404</t>
  </si>
  <si>
    <t xml:space="preserve">Гортензия крупнолистная (Hydrangea macrophylla You and Me Perfection P12) </t>
  </si>
  <si>
    <t>87-07-2130</t>
  </si>
  <si>
    <t>87-07-1172</t>
  </si>
  <si>
    <t xml:space="preserve">Гортензия метельчатая (Hydrangea paniculata Candlelight P9) </t>
  </si>
  <si>
    <t>87-07-2152</t>
  </si>
  <si>
    <t>Гортензия метельчатая (Hydrangea paniculata Diamand Rouge P12)</t>
  </si>
  <si>
    <t>87-07-2155</t>
  </si>
  <si>
    <t>87-07-2158</t>
  </si>
  <si>
    <t>87-07-9339</t>
  </si>
  <si>
    <t xml:space="preserve">Гортензия метельчатая (Hydrangea paniculata Fraise Melba P12) </t>
  </si>
  <si>
    <t>87-07-9412</t>
  </si>
  <si>
    <t xml:space="preserve">Гортензия метельчатая (Hydrangea paniculata Graffiti P12) </t>
  </si>
  <si>
    <t>87-07-9413</t>
  </si>
  <si>
    <t xml:space="preserve">Гортензия метельчатая (Hydrangea paniculata Graffiti P9) </t>
  </si>
  <si>
    <t>87-07-1994</t>
  </si>
  <si>
    <t>87-07-9414</t>
  </si>
  <si>
    <t xml:space="preserve">Гортензия метельчатая (Hydrangea paniculata Hercules P12) </t>
  </si>
  <si>
    <t>87-07-9415</t>
  </si>
  <si>
    <t xml:space="preserve">Гортензия метельчатая (Hydrangea paniculata Hercules P9) </t>
  </si>
  <si>
    <t>87-07-2173</t>
  </si>
  <si>
    <t>87-07-2177</t>
  </si>
  <si>
    <t>87-07-9621</t>
  </si>
  <si>
    <t xml:space="preserve">Гортензия метельчатая (Hydrangea paniculata Little Fresco P9) </t>
  </si>
  <si>
    <t>87-07-9420</t>
  </si>
  <si>
    <t>87-07-9065</t>
  </si>
  <si>
    <t xml:space="preserve">Гортензия метельчатая (Hydrangea paniculata Mojito P9) </t>
  </si>
  <si>
    <t>87-07-10536</t>
  </si>
  <si>
    <t xml:space="preserve">Гортензия метельчатая (Hydrangea paniculata Phantom P12) </t>
  </si>
  <si>
    <t>87-07-2205</t>
  </si>
  <si>
    <t>87-07-2198</t>
  </si>
  <si>
    <t>Гортензия метельчатая (Hydrangea paniculata Pink Diamond P9)</t>
  </si>
  <si>
    <t>87-07-2212</t>
  </si>
  <si>
    <t>87-07-7332</t>
  </si>
  <si>
    <t>Гортензия метельчатая (Hydrangea paniculata Pinky Winky P12)</t>
  </si>
  <si>
    <t>87-07-2217</t>
  </si>
  <si>
    <t>87-07-2193</t>
  </si>
  <si>
    <t>87-07-10539</t>
  </si>
  <si>
    <t xml:space="preserve">Гортензия метельчатая (Hydrangea paniculata Polestar P9) </t>
  </si>
  <si>
    <t>87-07-2221</t>
  </si>
  <si>
    <t>Гортензия метельчатая (Hydrangea paniculata Silver Dollar P12)</t>
  </si>
  <si>
    <t>87-07-2223</t>
  </si>
  <si>
    <t>87-07-10062</t>
  </si>
  <si>
    <t>Гортензия метельчатая (Hydrangea paniculata Skyfall P12)</t>
  </si>
  <si>
    <t>87-07-10063</t>
  </si>
  <si>
    <t>Гортензия метельчатая (Hydrangea paniculata Skyfall P9)</t>
  </si>
  <si>
    <t>87-07-2228</t>
  </si>
  <si>
    <t>87-07-2231</t>
  </si>
  <si>
    <t>87-07-1074</t>
  </si>
  <si>
    <t>87-07-2240</t>
  </si>
  <si>
    <t>Гортензия метельчатая (Hydrangea paniculata Vanille Fraise P12)</t>
  </si>
  <si>
    <t>87-07-2245</t>
  </si>
  <si>
    <t>Гортензия метельчатая (Hydrangea paniculata Wim's Red P12)</t>
  </si>
  <si>
    <t>87-07-2246</t>
  </si>
  <si>
    <t>87-07-9423</t>
  </si>
  <si>
    <t>87-07-1753</t>
  </si>
  <si>
    <t>87-07-1743</t>
  </si>
  <si>
    <t>87-07-1757</t>
  </si>
  <si>
    <t>87-07-1581</t>
  </si>
  <si>
    <t>Дерен белый (Cornus alba Aurea P9)</t>
  </si>
  <si>
    <t>87-07-1589</t>
  </si>
  <si>
    <t>87-07-9373</t>
  </si>
  <si>
    <t>87-07-0607</t>
  </si>
  <si>
    <t>87-07-3500</t>
  </si>
  <si>
    <t>87-07-10721</t>
  </si>
  <si>
    <t>87-07-3507</t>
  </si>
  <si>
    <t>Ежевика кустистая (Rubus fruticosus Loch Ness P9)</t>
  </si>
  <si>
    <t>87-07-3514</t>
  </si>
  <si>
    <t>87-07-3512</t>
  </si>
  <si>
    <t>87-07-1056</t>
  </si>
  <si>
    <t>87-07-8013</t>
  </si>
  <si>
    <t xml:space="preserve">Ель (Picea Conica December P9) </t>
  </si>
  <si>
    <t>87-07-3038</t>
  </si>
  <si>
    <t>87-07-0668</t>
  </si>
  <si>
    <t>87-07-0906</t>
  </si>
  <si>
    <t>87-07-0721</t>
  </si>
  <si>
    <t>Ель колючая (Picea pungens Royal Blue P9)</t>
  </si>
  <si>
    <t>87-07-0655</t>
  </si>
  <si>
    <t>87-07-3023</t>
  </si>
  <si>
    <t>87-07-3025</t>
  </si>
  <si>
    <t>87-07-2938</t>
  </si>
  <si>
    <t>Ель сизая/канадская (Picea glauca Alberta Globe P9)</t>
  </si>
  <si>
    <t>87-07-1182</t>
  </si>
  <si>
    <t>87-07-2943</t>
  </si>
  <si>
    <t>Ель сизая/канадская (Picea glauca December P9)</t>
  </si>
  <si>
    <t>87-07-1075</t>
  </si>
  <si>
    <t>87-07-4273</t>
  </si>
  <si>
    <t>87-07-2583</t>
  </si>
  <si>
    <t>Жимолость съедобная (Lonicera caerulea Morena P9)</t>
  </si>
  <si>
    <t>87-07-2592</t>
  </si>
  <si>
    <t>87-07-0578</t>
  </si>
  <si>
    <t>87-07-2024</t>
  </si>
  <si>
    <t>Зверобой (Hypericum Hidcote P9)</t>
  </si>
  <si>
    <t>87-07-7419</t>
  </si>
  <si>
    <t>87-07-3584</t>
  </si>
  <si>
    <t>87-07-10138</t>
  </si>
  <si>
    <t>87-07-3555</t>
  </si>
  <si>
    <t>87-07-9902</t>
  </si>
  <si>
    <t>87-07-4084</t>
  </si>
  <si>
    <t>87-07-0945</t>
  </si>
  <si>
    <t>87-07-1642</t>
  </si>
  <si>
    <t>87-07-1504</t>
  </si>
  <si>
    <t>87-07-1508</t>
  </si>
  <si>
    <t>87-07-10234</t>
  </si>
  <si>
    <t>87-07-10236</t>
  </si>
  <si>
    <t>87-07-1071</t>
  </si>
  <si>
    <t>87-07-1491</t>
  </si>
  <si>
    <t>87-07-1500</t>
  </si>
  <si>
    <t>87-07-1706</t>
  </si>
  <si>
    <t>Кипарисовик/Купрессоципарис Лейланда (Cupressocyparis leylandii Gold Rider P9)</t>
  </si>
  <si>
    <t>87-07-1569</t>
  </si>
  <si>
    <t>87-07-1570</t>
  </si>
  <si>
    <t>87-07-1574</t>
  </si>
  <si>
    <t>87-07-1576</t>
  </si>
  <si>
    <t>87-07-1575</t>
  </si>
  <si>
    <t>87-07-1578</t>
  </si>
  <si>
    <t>87-07-1580</t>
  </si>
  <si>
    <t>87-07-0880</t>
  </si>
  <si>
    <t>87-07-1207</t>
  </si>
  <si>
    <t>87-07-0874</t>
  </si>
  <si>
    <t>87-07-1232</t>
  </si>
  <si>
    <t>87-07-0691</t>
  </si>
  <si>
    <t>87-07-7954</t>
  </si>
  <si>
    <t>Клубника-малина (Framberry P9)</t>
  </si>
  <si>
    <t>87-07-10718</t>
  </si>
  <si>
    <t>87-07-3473</t>
  </si>
  <si>
    <t>87-07-10719</t>
  </si>
  <si>
    <t>87-07-7365</t>
  </si>
  <si>
    <t>87-07-1044</t>
  </si>
  <si>
    <t>87-07-7652</t>
  </si>
  <si>
    <t>87-07-2503</t>
  </si>
  <si>
    <t>Лаванда узколистная (Lavandula angustifolia Rosea P9)</t>
  </si>
  <si>
    <t>87-07-10554</t>
  </si>
  <si>
    <t>87-07-3105</t>
  </si>
  <si>
    <t>87-07-10582</t>
  </si>
  <si>
    <t xml:space="preserve">Лапчатка кустарниковая (Potentilla fruticosa Citrus Tart P9) </t>
  </si>
  <si>
    <t>87-07-9774</t>
  </si>
  <si>
    <t>87-07-3112</t>
  </si>
  <si>
    <t>87-07-7400</t>
  </si>
  <si>
    <t>87-07-1175</t>
  </si>
  <si>
    <t>87-07-3120</t>
  </si>
  <si>
    <t>87-07-3123</t>
  </si>
  <si>
    <t>87-07-3125</t>
  </si>
  <si>
    <t>87-07-3127</t>
  </si>
  <si>
    <t>87-07-3132</t>
  </si>
  <si>
    <t>87-07-3139</t>
  </si>
  <si>
    <t>87-07-3153</t>
  </si>
  <si>
    <t>87-07-3148</t>
  </si>
  <si>
    <t>87-07-3156</t>
  </si>
  <si>
    <t>87-07-3163</t>
  </si>
  <si>
    <t>87-07-3164</t>
  </si>
  <si>
    <t>87-07-3165</t>
  </si>
  <si>
    <t>87-07-3171</t>
  </si>
  <si>
    <t>87-07-3173</t>
  </si>
  <si>
    <t>Лапчатка кустарниковая (Potentilla fruticosa Red Joker P9)</t>
  </si>
  <si>
    <t>87-07-3176</t>
  </si>
  <si>
    <t>87-07-3180</t>
  </si>
  <si>
    <t>87-07-3181</t>
  </si>
  <si>
    <t>87-07-2530</t>
  </si>
  <si>
    <t>87-07-10395</t>
  </si>
  <si>
    <t>87-07-2506</t>
  </si>
  <si>
    <t>87-07-4207</t>
  </si>
  <si>
    <t>87-07-2640</t>
  </si>
  <si>
    <t>87-07-3535</t>
  </si>
  <si>
    <t>87-07-7569</t>
  </si>
  <si>
    <t>Малина обыкновенная (Rubus idaeus Black Jewel P12)</t>
  </si>
  <si>
    <t>87-07-7579</t>
  </si>
  <si>
    <t>87-07-7651</t>
  </si>
  <si>
    <t>87-07-7585</t>
  </si>
  <si>
    <t>87-07-7586</t>
  </si>
  <si>
    <t>87-07-10378</t>
  </si>
  <si>
    <t>Манжетка мягкая (Alchemilla mollis P9)</t>
  </si>
  <si>
    <t>87-07-9079</t>
  </si>
  <si>
    <t xml:space="preserve">Микробиота перекрестнопарная (Microbiota decussata Carnival P9) </t>
  </si>
  <si>
    <t>87-07-2710</t>
  </si>
  <si>
    <t>87-07-0793</t>
  </si>
  <si>
    <t xml:space="preserve">Миндаль трехлопастной (Prunus triloba Rosenmund P9) </t>
  </si>
  <si>
    <t>87-07-10738</t>
  </si>
  <si>
    <t>87-07-2480</t>
  </si>
  <si>
    <t>87-07-2383</t>
  </si>
  <si>
    <t>Можжевельник горизонтальный (Juniperus horizontalis Andorra Compact P9)</t>
  </si>
  <si>
    <t>87-07-2386</t>
  </si>
  <si>
    <t>87-07-2389</t>
  </si>
  <si>
    <t>87-07-2392</t>
  </si>
  <si>
    <t>87-07-9013</t>
  </si>
  <si>
    <t>87-07-2412</t>
  </si>
  <si>
    <t>87-07-2477</t>
  </si>
  <si>
    <t>87-07-0956</t>
  </si>
  <si>
    <t>87-07-0936</t>
  </si>
  <si>
    <t>87-07-2376</t>
  </si>
  <si>
    <t>87-07-2346</t>
  </si>
  <si>
    <t>87-07-2364</t>
  </si>
  <si>
    <t>87-07-2367</t>
  </si>
  <si>
    <t>87-07-2375</t>
  </si>
  <si>
    <t>87-07-2379</t>
  </si>
  <si>
    <t>87-07-2370</t>
  </si>
  <si>
    <t>87-07-2446</t>
  </si>
  <si>
    <t>87-07-0632</t>
  </si>
  <si>
    <t>87-07-2417</t>
  </si>
  <si>
    <t>87-07-2421</t>
  </si>
  <si>
    <t>87-07-2420</t>
  </si>
  <si>
    <t>87-07-2427</t>
  </si>
  <si>
    <t>87-07-2425</t>
  </si>
  <si>
    <t>87-07-2433</t>
  </si>
  <si>
    <t>87-07-2435</t>
  </si>
  <si>
    <t>87-07-2437</t>
  </si>
  <si>
    <t>87-07-1154</t>
  </si>
  <si>
    <t>87-07-2449</t>
  </si>
  <si>
    <t>87-07-0722</t>
  </si>
  <si>
    <t>87-07-2455</t>
  </si>
  <si>
    <t>87-07-2462</t>
  </si>
  <si>
    <t>87-07-0800</t>
  </si>
  <si>
    <t>87-07-1003</t>
  </si>
  <si>
    <t>Можжевельник чешуйчатый (Juniperus squamata Little Joanna P9)</t>
  </si>
  <si>
    <t>87-07-0620</t>
  </si>
  <si>
    <t xml:space="preserve">Можжевельник чешуйчатый (Juniperus squamata Loderi P9) </t>
  </si>
  <si>
    <t>87-07-2470</t>
  </si>
  <si>
    <t>87-07-10741</t>
  </si>
  <si>
    <t>87-07-10742</t>
  </si>
  <si>
    <t>87-07-1940</t>
  </si>
  <si>
    <t>87-07-1941</t>
  </si>
  <si>
    <t>87-07-2415</t>
  </si>
  <si>
    <t>87-07-10733</t>
  </si>
  <si>
    <t>87-07-7590</t>
  </si>
  <si>
    <t>Осока Морроу (Carex morrowii Irish Green P9)</t>
  </si>
  <si>
    <t>87-07-2320</t>
  </si>
  <si>
    <t>87-07-2746</t>
  </si>
  <si>
    <t>87-07-0996</t>
  </si>
  <si>
    <t>87-07-2745</t>
  </si>
  <si>
    <t>87-07-0838</t>
  </si>
  <si>
    <t>87-07-0833</t>
  </si>
  <si>
    <t>87-07-0829</t>
  </si>
  <si>
    <t>87-07-3098</t>
  </si>
  <si>
    <t>87-07-3225</t>
  </si>
  <si>
    <t>87-07-2814</t>
  </si>
  <si>
    <t xml:space="preserve">Пузыреплодник калинолистный (Physocarpus opulifolius Diabolo P12) </t>
  </si>
  <si>
    <t>87-07-2822</t>
  </si>
  <si>
    <t>87-07-7627</t>
  </si>
  <si>
    <t>87-07-0728</t>
  </si>
  <si>
    <t>87-07-2839</t>
  </si>
  <si>
    <t>87-07-10578</t>
  </si>
  <si>
    <t>87-07-2852</t>
  </si>
  <si>
    <t>87-07-10140</t>
  </si>
  <si>
    <t>87-07-1430</t>
  </si>
  <si>
    <t>Самшит вечнозеленый (Buxus sempervirens P9)</t>
  </si>
  <si>
    <t>87-07-3813</t>
  </si>
  <si>
    <t>87-07-7426</t>
  </si>
  <si>
    <t>87-07-3810</t>
  </si>
  <si>
    <t>87-07-3820</t>
  </si>
  <si>
    <t>87-07-0001</t>
  </si>
  <si>
    <t>87-07-3831</t>
  </si>
  <si>
    <t>87-07-3839</t>
  </si>
  <si>
    <t>87-07-1180</t>
  </si>
  <si>
    <t>87-07-3840</t>
  </si>
  <si>
    <t xml:space="preserve">Сирень обыкновенная (Syringa vulgaris Lebedushka P9) </t>
  </si>
  <si>
    <t>87-07-3849</t>
  </si>
  <si>
    <t xml:space="preserve">Сирень обыкновенная (Syringa vulgaris Miss Ellen Willmott P9) </t>
  </si>
  <si>
    <t>87-07-3835</t>
  </si>
  <si>
    <t>87-07-0934</t>
  </si>
  <si>
    <t>87-07-7430</t>
  </si>
  <si>
    <t>87-07-9474</t>
  </si>
  <si>
    <t xml:space="preserve">Сирень обыкновенная (Syringa vulgaris President Grevy P9) </t>
  </si>
  <si>
    <t>87-07-1178</t>
  </si>
  <si>
    <t>87-07-3449</t>
  </si>
  <si>
    <t>87-07-3455</t>
  </si>
  <si>
    <t>87-07-3658</t>
  </si>
  <si>
    <t>Снежноягодник доренбоза (Symphoricarpos doorenbosii Magic Berry P9)</t>
  </si>
  <si>
    <t>87-07-6819</t>
  </si>
  <si>
    <t>Снежноягодник доренбоза (Symphoricarpos doorenbosii White Hedge P9)</t>
  </si>
  <si>
    <t>87-07-3801</t>
  </si>
  <si>
    <t>Снежноягодник Хенаульта (Symphoricarpos chenaultii Hancock P9)</t>
  </si>
  <si>
    <t>87-07-0804</t>
  </si>
  <si>
    <t>87-07-3095</t>
  </si>
  <si>
    <t>Сосна гималайская (Pinus wallichiana P9)</t>
  </si>
  <si>
    <t>87-07-0972</t>
  </si>
  <si>
    <t>87-07-2986</t>
  </si>
  <si>
    <t>87-07-1007</t>
  </si>
  <si>
    <t>87-07-3085</t>
  </si>
  <si>
    <t>87-07-3027</t>
  </si>
  <si>
    <t>87-07-3014</t>
  </si>
  <si>
    <t>87-07-3652</t>
  </si>
  <si>
    <t>Спирея Вангутта (Spiraea vanhouttei Gold Fountain P9)</t>
  </si>
  <si>
    <t>87-07-3791</t>
  </si>
  <si>
    <t>Спирея Вангутта (Spiraea vanhouttei P9)</t>
  </si>
  <si>
    <t>87-07-3778</t>
  </si>
  <si>
    <t>87-07-3781</t>
  </si>
  <si>
    <t>87-07-3615</t>
  </si>
  <si>
    <t>87-07-3618</t>
  </si>
  <si>
    <t>87-07-3621</t>
  </si>
  <si>
    <t>Спирея японская (Spiraea japonica Albiflora P9)</t>
  </si>
  <si>
    <t>87-07-3625</t>
  </si>
  <si>
    <t>87-07-3628</t>
  </si>
  <si>
    <t>87-07-3631</t>
  </si>
  <si>
    <t>Спирея японская (Spiraea japonica Dart's Red P9)</t>
  </si>
  <si>
    <t>87-07-3633</t>
  </si>
  <si>
    <t>87-07-3634</t>
  </si>
  <si>
    <t>87-07-3732</t>
  </si>
  <si>
    <t>87-07-3745</t>
  </si>
  <si>
    <t>87-07-3735</t>
  </si>
  <si>
    <t>87-07-3739</t>
  </si>
  <si>
    <t>87-07-3640</t>
  </si>
  <si>
    <t>87-07-3642</t>
  </si>
  <si>
    <t>87-07-3765</t>
  </si>
  <si>
    <t>87-07-3773</t>
  </si>
  <si>
    <t>87-07-0983</t>
  </si>
  <si>
    <t>Спирея японская (Spiraea japonica White Gold P9)</t>
  </si>
  <si>
    <t>87-07-3797</t>
  </si>
  <si>
    <t>87-07-3910</t>
  </si>
  <si>
    <t>87-07-3665</t>
  </si>
  <si>
    <t>87-07-6486</t>
  </si>
  <si>
    <t>87-07-3689</t>
  </si>
  <si>
    <t>87-07-3669</t>
  </si>
  <si>
    <t>87-07-3670</t>
  </si>
  <si>
    <t>87-07-3672</t>
  </si>
  <si>
    <t>87-07-3673</t>
  </si>
  <si>
    <t>Туя западная (Thuja occidentalis Golden Globe P9)</t>
  </si>
  <si>
    <t>87-07-1174</t>
  </si>
  <si>
    <t>87-07-3677</t>
  </si>
  <si>
    <t>87-07-7099</t>
  </si>
  <si>
    <t>Туя западная (Thuja occidentalis King of Brabant P9)</t>
  </si>
  <si>
    <t>87-07-0973</t>
  </si>
  <si>
    <t>87-07-0975</t>
  </si>
  <si>
    <t>Туя западная (Thuja occidentalis Pyramidalis Compacta P9)</t>
  </si>
  <si>
    <t>87-07-3678</t>
  </si>
  <si>
    <t>87-07-3679</t>
  </si>
  <si>
    <t>Туя западная (Thuja occidentalis Salland P9)</t>
  </si>
  <si>
    <t>87-07-7812</t>
  </si>
  <si>
    <t>Туя западная (Thuja occidentalis Smaragd P10,5)</t>
  </si>
  <si>
    <t>P10,5</t>
  </si>
  <si>
    <t>87-07-3680</t>
  </si>
  <si>
    <t>87-07-3962</t>
  </si>
  <si>
    <t>87-07-3970</t>
  </si>
  <si>
    <t>Туя западная (Thuja occidentalis Zmatlik P9)</t>
  </si>
  <si>
    <t>87-07-3684</t>
  </si>
  <si>
    <t>87-07-0773</t>
  </si>
  <si>
    <t xml:space="preserve">Туя складчатая (Thuja plicata Can Can P9) </t>
  </si>
  <si>
    <t>87-07-3686</t>
  </si>
  <si>
    <t>87-07-4233</t>
  </si>
  <si>
    <t>87-07-1871</t>
  </si>
  <si>
    <t>87-07-2777</t>
  </si>
  <si>
    <t>87-07-1524</t>
  </si>
  <si>
    <t>87-07-1484</t>
  </si>
  <si>
    <t>87-07-10102</t>
  </si>
  <si>
    <t>Чубушник (Philadelphus Starbright P9)</t>
  </si>
  <si>
    <t>87-07-2759</t>
  </si>
  <si>
    <t>87-07-1792</t>
  </si>
  <si>
    <t xml:space="preserve">Эрика дарленская (Erica darleyensis Darley Dale P9) </t>
  </si>
  <si>
    <t>87-07-1796</t>
  </si>
  <si>
    <t xml:space="preserve">Эрика дарленская (Erica darleyensis Kramers Rote P9) </t>
  </si>
  <si>
    <t>УТ-00051394</t>
  </si>
  <si>
    <t>Ящик фанерный Hoogen (60х40х21)</t>
  </si>
  <si>
    <t>УТ-00077722</t>
  </si>
  <si>
    <t>Поддон (1200x800) до 1500кг</t>
  </si>
  <si>
    <t>Товары отгружаются с нашего склада на условиях самовывоза или путем доставки до терминалов ТК-партнеров в Москве (ПЭК, Желдор, Вера-1, РТС) бесплатно, а также до терминала любой другой ТК на Ваш выбор согласно установленным тарифам (уточняйте у менеджеров).</t>
  </si>
  <si>
    <t>●  До терминала любой транспортной компании в г. Москве:   - бесплатно до ТК-партнеров: ПЭК, Желдор, Вера-1, РТС.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</si>
  <si>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</si>
  <si>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87-07-0659</t>
  </si>
  <si>
    <t>Гортензия крупнолистная (Hydrangea macrophylla You and Me Forever P12)</t>
  </si>
  <si>
    <t>87-07-9449</t>
  </si>
  <si>
    <t>Пузыреплодник калинолистный (Physocarpus opulifolius Andre P12)</t>
  </si>
  <si>
    <t>87-07-2807</t>
  </si>
  <si>
    <t>Пузыреплодник калинолистный (Physocarpus opulifolius Dart's Gold P12)</t>
  </si>
  <si>
    <t>87-07-2815</t>
  </si>
  <si>
    <t>Пузыреплодник калинолистный (Physocarpus opulifolius Diabolo P9)</t>
  </si>
  <si>
    <r>
      <t xml:space="preserve">Общий минимальный заказ: 900 € </t>
    </r>
    <r>
      <rPr>
        <sz val="10.5"/>
        <rFont val="Arial"/>
        <family val="2"/>
        <charset val="204"/>
      </rPr>
      <t>При заказе от 600-899 € действует торговая надбавка 10%</t>
    </r>
  </si>
  <si>
    <t>Система скидок: при заказе более 2000 € - 4%, 3000 €  - 7%, 4500 € - 9%</t>
  </si>
  <si>
    <t>Выдача заказов: 1 марта - 10 апреля 2022 (9-14 недели 2022)</t>
  </si>
  <si>
    <t>40-03-0001</t>
  </si>
  <si>
    <t xml:space="preserve">Барбарис тунберга (Berberis thunbergii Golden Ring P9) </t>
  </si>
  <si>
    <t>40-03-0002</t>
  </si>
  <si>
    <t xml:space="preserve">Барбарис тунберга (Berberis thunbergii Concorde P9) </t>
  </si>
  <si>
    <t>40-03-0003</t>
  </si>
  <si>
    <t xml:space="preserve">Барбарис тунберга (Berberis thunbergii Helmond Pillar P9) </t>
  </si>
  <si>
    <t>40-03-0004</t>
  </si>
  <si>
    <t xml:space="preserve">Барбарис тунберга (Berberis thunbergii Maria P9) </t>
  </si>
  <si>
    <t>40-03-0005</t>
  </si>
  <si>
    <t xml:space="preserve">Барбарис тунберга (Berberis thunbergii Orange Carpet P9) </t>
  </si>
  <si>
    <t>40-03-0006</t>
  </si>
  <si>
    <t xml:space="preserve">Барбарис тунберга (Berberis thunbergii Red Pillar P9) </t>
  </si>
  <si>
    <t>40-03-0007</t>
  </si>
  <si>
    <t xml:space="preserve">Барбарис тунберга (Berberis thunbergii Red Rocket P9) </t>
  </si>
  <si>
    <t>40-03-0008</t>
  </si>
  <si>
    <t xml:space="preserve">Хеномелес/Айва (Chaenomeles Red Kimono P9) </t>
  </si>
  <si>
    <t>40-03-0009</t>
  </si>
  <si>
    <t xml:space="preserve">Хеномелес/Айва (Chaenomeles Rubra P9) </t>
  </si>
  <si>
    <t>40-03-0010</t>
  </si>
  <si>
    <t>40-03-0011</t>
  </si>
  <si>
    <t xml:space="preserve">Дерен белый (Cornus alba Siberica Variegata P9) </t>
  </si>
  <si>
    <t>40-03-0012</t>
  </si>
  <si>
    <t xml:space="preserve">Туя западная (Thuja occidentalis Tiny Tim P9) </t>
  </si>
  <si>
    <t>40-03-0013</t>
  </si>
  <si>
    <t xml:space="preserve">Дерен белый (Cornus alba Ivory Halo P9) </t>
  </si>
  <si>
    <t>40-03-0015</t>
  </si>
  <si>
    <t xml:space="preserve">Гортензия (Hydrangea Generale Vicomtesse de Vibraye P9) </t>
  </si>
  <si>
    <t>40-03-0016</t>
  </si>
  <si>
    <t xml:space="preserve">Гортензия пильчатая (Hydrangea serrata Rosalba P9) </t>
  </si>
  <si>
    <t>40-03-0017</t>
  </si>
  <si>
    <t xml:space="preserve">Можжевельник обыкновенный (Juniperus communis Green Carpet P9) </t>
  </si>
  <si>
    <t>40-03-0018</t>
  </si>
  <si>
    <t xml:space="preserve">Магнолия лилиецветковая (Magnolia liliiflora Betty P9) </t>
  </si>
  <si>
    <t>40-03-0019</t>
  </si>
  <si>
    <t xml:space="preserve">Магнолия лилиецветковая (Magnolia liliiflora Nigra P9) </t>
  </si>
  <si>
    <t>Укорененные черенки P9-P13 (Европа, Россия)</t>
  </si>
  <si>
    <t>Черенки из Европы:</t>
  </si>
  <si>
    <t>Черенки Россия (АСТ)</t>
  </si>
  <si>
    <t>Сумма без скидки</t>
  </si>
  <si>
    <t>Итоговая сумма</t>
  </si>
  <si>
    <t>Доступно к заказу, шт</t>
  </si>
  <si>
    <t>Страна производства</t>
  </si>
  <si>
    <r>
      <t>Цена,</t>
    </r>
    <r>
      <rPr>
        <b/>
        <sz val="12"/>
        <rFont val="Arial"/>
        <family val="2"/>
        <charset val="204"/>
      </rPr>
      <t xml:space="preserve"> </t>
    </r>
    <r>
      <rPr>
        <b/>
        <sz val="12"/>
        <rFont val="Calibri"/>
        <family val="2"/>
        <charset val="204"/>
      </rPr>
      <t>₽</t>
    </r>
  </si>
  <si>
    <t>Сумма, € предварительно</t>
  </si>
  <si>
    <t>Сумма, ₽ предварительно</t>
  </si>
  <si>
    <t xml:space="preserve"> </t>
  </si>
  <si>
    <t>NL</t>
  </si>
  <si>
    <t>DE</t>
  </si>
  <si>
    <t>46-38-9759</t>
  </si>
  <si>
    <t>Гортензия метельчатая (Hydrangea paniculata Brussels Lace P9) </t>
  </si>
  <si>
    <t>RUS</t>
  </si>
  <si>
    <t>46-38-6556</t>
  </si>
  <si>
    <t>46-38-9128</t>
  </si>
  <si>
    <t>Гортензия метельчатая (Hydrangea paniculata Cotton Cream P9) </t>
  </si>
  <si>
    <t>46-38-9756</t>
  </si>
  <si>
    <t>Гортензия метельчатая (Hydrangea paniculata Dentelle de Gorron P9) </t>
  </si>
  <si>
    <t>46-38-9757</t>
  </si>
  <si>
    <t>Гортензия метельчатая (Hydrangea paniculata Dolly P9) </t>
  </si>
  <si>
    <t>46-38-5095/1</t>
  </si>
  <si>
    <t>46-38-5095</t>
  </si>
  <si>
    <t>Гортензия метельчатая (Hydrangea paniculata Early Sensation P9) </t>
  </si>
  <si>
    <t>46-38-9758</t>
  </si>
  <si>
    <t>Гортензия метельчатая (Hydrangea paniculata Goliath P9) </t>
  </si>
  <si>
    <t>46-38-2334</t>
  </si>
  <si>
    <t>Гортензия метельчатая (Hydrangea paniculata Kyushu P9)</t>
  </si>
  <si>
    <t>46-38-1598</t>
  </si>
  <si>
    <t>Гортензия метельчатая (Hydrangea paniculata Limelight P9) </t>
  </si>
  <si>
    <t>46-38-6702</t>
  </si>
  <si>
    <t>Гортензия метельчатая (Hydrangea paniculata Little Passion P9)</t>
  </si>
  <si>
    <t>46-38-8161/1</t>
  </si>
  <si>
    <t>Гортензия метельчатая (Hydrangea paniculata October Bride P9)</t>
  </si>
  <si>
    <t>46-38-8848</t>
  </si>
  <si>
    <t xml:space="preserve">Гортензия метельчатая (Hydrangea paniculata Pastelgreen P9) </t>
  </si>
  <si>
    <t>46-38-2150</t>
  </si>
  <si>
    <t xml:space="preserve">Гортензия метельчатая (Hydrangea paniculata Phantom P9) </t>
  </si>
  <si>
    <t>46-38-6557</t>
  </si>
  <si>
    <t>46-38-5188</t>
  </si>
  <si>
    <t xml:space="preserve">Гортензия метельчатая (Hydrangea paniculata Polar Bear P9) </t>
  </si>
  <si>
    <t>46-38-6704/1</t>
  </si>
  <si>
    <t>Гортензия метельчатая (Hydrangea paniculata Prim White Dolprim P9)</t>
  </si>
  <si>
    <t>46-38-6704</t>
  </si>
  <si>
    <t xml:space="preserve">Гортензия метельчатая (Hydrangea paniculata Prim White Dolprim P9) </t>
  </si>
  <si>
    <t>46-38-6705</t>
  </si>
  <si>
    <t xml:space="preserve">Гортензия метельчатая (Hydrangea paniculata Strawberry blossom P9) </t>
  </si>
  <si>
    <t>46-38-6707</t>
  </si>
  <si>
    <t xml:space="preserve">Гортензия метельчатая (Hydrangea paniculata Summer Love P9) </t>
  </si>
  <si>
    <t>46-38-6708</t>
  </si>
  <si>
    <t xml:space="preserve">Гортензия метельчатая (Hydrangea paniculata Summer Snow P9) </t>
  </si>
  <si>
    <t>46-38-5186</t>
  </si>
  <si>
    <t>Гортензия метельчатая (Hydrangea paniculata Sundae Fraise P9) </t>
  </si>
  <si>
    <t>46-38-5096</t>
  </si>
  <si>
    <t>46-38-8163/1</t>
  </si>
  <si>
    <t>Гортензия метельчатая (Hydrangea paniculata White Lady P9)</t>
  </si>
  <si>
    <t>46-38-8163</t>
  </si>
  <si>
    <t>Гортензия метельчатая (Hydrangea paniculata White Lady P9) </t>
  </si>
  <si>
    <t>46-38-5187</t>
  </si>
  <si>
    <t xml:space="preserve">Гортензия метельчатая (Hydrangea paniculata Wim's Red P9) </t>
  </si>
  <si>
    <t>46-38-8151/1</t>
  </si>
  <si>
    <t>Дерен белый (Cornus alba Argenteomarginata P9)</t>
  </si>
  <si>
    <t>46-38-1593</t>
  </si>
  <si>
    <t>Дерен белый (Cornus alba Elegantissima P9)</t>
  </si>
  <si>
    <t>46-38-9127</t>
  </si>
  <si>
    <t>Дерен белый (Cornus alba Sibirica P9) </t>
  </si>
  <si>
    <t>46-38-8886</t>
  </si>
  <si>
    <t>Жимолость (Lonicera Волхова P9)</t>
  </si>
  <si>
    <t>46-38-6711</t>
  </si>
  <si>
    <t>46-38-3288</t>
  </si>
  <si>
    <t>46-38-9747</t>
  </si>
  <si>
    <t>Лапчатка кустарниковая (Potentilla fruticosa Elizabeth P9)</t>
  </si>
  <si>
    <t>46-38-5115</t>
  </si>
  <si>
    <t>46-38-6281</t>
  </si>
  <si>
    <t>46-38-9753</t>
  </si>
  <si>
    <t>46-38-9748</t>
  </si>
  <si>
    <t>Лапчатка кустарниковая (Potentilla fruticosa Pink Queen/Blink P9)</t>
  </si>
  <si>
    <t>46-38-1815</t>
  </si>
  <si>
    <t>46-38-6235</t>
  </si>
  <si>
    <t>46-38-2373</t>
  </si>
  <si>
    <t>46-38-6712</t>
  </si>
  <si>
    <t xml:space="preserve">Пузыреплодник калинолистный (Physocarpus opulifolius Andre P9) </t>
  </si>
  <si>
    <t>46-38-5121/1</t>
  </si>
  <si>
    <t>Пузыреплодник калинолистный (Physocarpus opulifolius Dart's Gold P9)</t>
  </si>
  <si>
    <t>46-38-5121</t>
  </si>
  <si>
    <t xml:space="preserve">Пузыреплодник калинолистный (Physocarpus opulifolius Dart's Gold P9) </t>
  </si>
  <si>
    <t>46-38-2043</t>
  </si>
  <si>
    <t>46-38-1064</t>
  </si>
  <si>
    <t>Пузыреплодник калинолистный (Physocarpus opulifolius Red Baron P9)</t>
  </si>
  <si>
    <t>46-38-1064/1</t>
  </si>
  <si>
    <t>46-38-9626</t>
  </si>
  <si>
    <t xml:space="preserve">Сирень гиацинтовая (Syringa hyacinthiflora Buffon P9) </t>
  </si>
  <si>
    <t>46-38-9625</t>
  </si>
  <si>
    <t xml:space="preserve">Сирень обыкновенная (Syringa vulgaris Adelina P9) </t>
  </si>
  <si>
    <t>46-38-6714</t>
  </si>
  <si>
    <t xml:space="preserve">Сирень обыкновенная (Syringa vulgaris Ami Schott P9) </t>
  </si>
  <si>
    <t>46-38-5109</t>
  </si>
  <si>
    <t>Сирень обыкновенная (Syringa vulgaris Beauty of Moscow P9)</t>
  </si>
  <si>
    <t>46-38-6715</t>
  </si>
  <si>
    <t xml:space="preserve">Сирень обыкновенная (Syringa vulgaris Bogdan Khmelnitsky P9) </t>
  </si>
  <si>
    <t>46-38-5108</t>
  </si>
  <si>
    <t>Сирень обыкновенная (Syringa vulgaris Charles Joly P9)</t>
  </si>
  <si>
    <t>46-38-9627</t>
  </si>
  <si>
    <t xml:space="preserve">Сирень обыкновенная (Syringa vulgaris Dresden China P9) </t>
  </si>
  <si>
    <t>46-38-6719</t>
  </si>
  <si>
    <t xml:space="preserve">Сирень обыкновенная (Syringa vulgaris Jeanne d'Arc P9) </t>
  </si>
  <si>
    <t>46-38-6721</t>
  </si>
  <si>
    <t xml:space="preserve">Сирень обыкновенная (Syringa vulgaris Marechal Lannes P9) </t>
  </si>
  <si>
    <t>46-38-9853</t>
  </si>
  <si>
    <t>Сирень обыкновенная (Syringa vulgaris Marshal Biruzov P9)</t>
  </si>
  <si>
    <t>46-38-9133</t>
  </si>
  <si>
    <t>Сирень обыкновенная (Syringa vulgaris Marshal Malinovsky P9)</t>
  </si>
  <si>
    <t>46-38-9850</t>
  </si>
  <si>
    <t>Сирень обыкновенная (Syringa vulgaris Marshal Sokolovsky P9)</t>
  </si>
  <si>
    <t>46-38-9629</t>
  </si>
  <si>
    <t xml:space="preserve">Сирень обыкновенная (Syringa vulgaris Mazais Princis P9) </t>
  </si>
  <si>
    <t>46-38-9130</t>
  </si>
  <si>
    <t>46-38-6722</t>
  </si>
  <si>
    <t>Сирень обыкновенная (Syringa vulgaris Montaigne P9)</t>
  </si>
  <si>
    <t>46-38-6724</t>
  </si>
  <si>
    <t>Сирень обыкновенная (Syringa vulgaris Ogni Donbassa P9)</t>
  </si>
  <si>
    <t>46-38-6725</t>
  </si>
  <si>
    <t xml:space="preserve">Сирень обыкновенная (Syringa vulgaris Olimpiada Kolesnikova P9) </t>
  </si>
  <si>
    <t>46-38-9628</t>
  </si>
  <si>
    <t xml:space="preserve">Сирень обыкновенная (Syringa vulgaris Olya P9) </t>
  </si>
  <si>
    <t>46-38-5111</t>
  </si>
  <si>
    <t>Сирень обыкновенная (Syringa vulgaris Pamyat o Kolesnikove P9)</t>
  </si>
  <si>
    <t>46-38-5113</t>
  </si>
  <si>
    <t>Сирень обыкновенная (Syringa vulgaris Primrose P9)</t>
  </si>
  <si>
    <t>46-38-6727</t>
  </si>
  <si>
    <t xml:space="preserve">Сирень обыкновенная (Syringa vulgaris Rochester P9) </t>
  </si>
  <si>
    <t>46-38-6729</t>
  </si>
  <si>
    <t>Сирень обыкновенная (Syringa vulgaris Sovetskaya Arktika P9)</t>
  </si>
  <si>
    <t>46-38-9132</t>
  </si>
  <si>
    <t xml:space="preserve">Сирень обыкновенная (Syringa vulgaris Vecherny Zvon P9) </t>
  </si>
  <si>
    <t>46-38-9852</t>
  </si>
  <si>
    <t>Сирень обыкновенная (Syringa vulgaris Vechernyaya Moskva P9)</t>
  </si>
  <si>
    <t>46-38-9851</t>
  </si>
  <si>
    <t>Сирень обыкновенная (Syringa vulgaris Violetta P9)</t>
  </si>
  <si>
    <t>46-38-6728</t>
  </si>
  <si>
    <t>Сирень обыкновенная (Syringa vulgaris Русская песня P9)</t>
  </si>
  <si>
    <t>46-38-9744</t>
  </si>
  <si>
    <t>46-38-9745</t>
  </si>
  <si>
    <t>Снежноягодник доренбоза (Symphoricarpos doorenbosii Mother of Pearl P9)</t>
  </si>
  <si>
    <t>46-38-9751</t>
  </si>
  <si>
    <t>46-38-5184</t>
  </si>
  <si>
    <t xml:space="preserve">Сосна горная (Pinus mugo Pumilio P9) </t>
  </si>
  <si>
    <t>46-38-3679</t>
  </si>
  <si>
    <t>46-38-1943</t>
  </si>
  <si>
    <t>Спирея березолистная (Spiraea betulifolia Tor P9)</t>
  </si>
  <si>
    <t>46-38-2135</t>
  </si>
  <si>
    <t>46-38-9931</t>
  </si>
  <si>
    <t>46-38-9752</t>
  </si>
  <si>
    <t>46-38-1068</t>
  </si>
  <si>
    <t>Спирея ниппонская (Spiraea nipponica Snowmound P9)</t>
  </si>
  <si>
    <t>46-38-1067</t>
  </si>
  <si>
    <t>46-38-1067/1</t>
  </si>
  <si>
    <t>46-38-2335</t>
  </si>
  <si>
    <t>Спирея тунберга (Spiraea thunbergii P9)</t>
  </si>
  <si>
    <t>46-38-9749</t>
  </si>
  <si>
    <t>46-38-5104</t>
  </si>
  <si>
    <t>46-38-2329</t>
  </si>
  <si>
    <t>46-38-9750</t>
  </si>
  <si>
    <t>46-38-1801</t>
  </si>
  <si>
    <t>46-38-1822</t>
  </si>
  <si>
    <t>46-38-3656</t>
  </si>
  <si>
    <t>46-38-8155/1</t>
  </si>
  <si>
    <t>46-38-8155</t>
  </si>
  <si>
    <t>Спирея японская (Spiraea japonica Goldflame P9) </t>
  </si>
  <si>
    <t>46-38-1821</t>
  </si>
  <si>
    <t>Спирея японская (Spiraea japonica Goldmound P9) </t>
  </si>
  <si>
    <t>46-38-1819</t>
  </si>
  <si>
    <t>46-38-1819/1</t>
  </si>
  <si>
    <t>46-38-9933</t>
  </si>
  <si>
    <t>46-38-9743</t>
  </si>
  <si>
    <t>46-38-0745/1</t>
  </si>
  <si>
    <t>46-38-3686</t>
  </si>
  <si>
    <t>Туя западная (Thuja occidentalis Tiny Tim P9)</t>
  </si>
  <si>
    <t>46-38-5128</t>
  </si>
  <si>
    <t>Чубушник (Philadelphus Bouquet Blanc P9)</t>
  </si>
  <si>
    <t>46-38-5128/1</t>
  </si>
  <si>
    <t>46-38-9741</t>
  </si>
  <si>
    <t>Чубушник (Philadelphus Manteau dHermine P9)</t>
  </si>
  <si>
    <t>46-38-5127/1</t>
  </si>
  <si>
    <t>Чубушник (Philadelphus Mont Blanc P9)</t>
  </si>
  <si>
    <t>46-38-5127</t>
  </si>
  <si>
    <t xml:space="preserve">Чубушник (Philadelphus Mont Blanc P9) </t>
  </si>
  <si>
    <t>УТ-00127752</t>
  </si>
  <si>
    <t>Ящик фанерный (40*60*26)</t>
  </si>
  <si>
    <t>Скидка / надбавка</t>
  </si>
  <si>
    <t>&gt;100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</si>
</sst>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_р_.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972D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  <charset val="204"/>
    </font>
    <font>
      <sz val="22"/>
      <color theme="1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Arial"/>
      <family val="2"/>
    </font>
    <font>
      <b/>
      <sz val="10.5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sz val="11"/>
      <color rgb="FF000000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color theme="1"/>
      <name val="Arial Narrow"/>
      <family val="2"/>
      <charset val="204"/>
    </font>
    <font>
      <sz val="10.5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name val="Arial"/>
      <family val="2"/>
    </font>
    <font>
      <b/>
      <sz val="11"/>
      <color theme="1"/>
      <name val="Arial Narrow"/>
      <family val="2"/>
    </font>
    <font>
      <sz val="10.5"/>
      <name val="Arial"/>
      <family val="2"/>
    </font>
    <font>
      <sz val="10.5"/>
      <color theme="1"/>
      <name val="Charcoal CY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b/>
      <sz val="10"/>
      <color rgb="FFFF0000"/>
      <name val="Charcoal CY"/>
      <charset val="204"/>
    </font>
    <font>
      <sz val="11"/>
      <color theme="1"/>
      <name val="Times New Roman"/>
      <family val="2"/>
      <charset val="204"/>
    </font>
    <font>
      <b/>
      <sz val="10.5"/>
      <name val="Arial"/>
      <family val="2"/>
    </font>
    <font>
      <i/>
      <sz val="11"/>
      <color theme="1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70C0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</font>
    <font>
      <b/>
      <sz val="11"/>
      <color theme="1" tint="0.249977111117893"/>
      <name val="Arial"/>
      <family val="2"/>
      <charset val="204"/>
    </font>
    <font>
      <b/>
      <sz val="10.5"/>
      <color theme="1" tint="0.249977111117893"/>
      <name val="Arial"/>
      <family val="2"/>
    </font>
    <font>
      <b/>
      <sz val="10"/>
      <color rgb="FF009242"/>
      <name val="Arial"/>
      <family val="2"/>
      <charset val="204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theme="0" tint="-0.24994659260841701"/>
        <bgColor indexed="65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5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6" fillId="0" borderId="0"/>
    <xf numFmtId="0" fontId="11" fillId="0" borderId="0"/>
    <xf numFmtId="0" fontId="1" fillId="0" borderId="0"/>
    <xf numFmtId="0" fontId="18" fillId="0" borderId="0"/>
    <xf numFmtId="0" fontId="49" fillId="0" borderId="0"/>
    <xf numFmtId="0" fontId="1" fillId="0" borderId="0"/>
    <xf numFmtId="0" fontId="13" fillId="0" borderId="0" applyNumberFormat="0" applyFill="0" applyBorder="0" applyAlignment="0" applyProtection="0"/>
    <xf numFmtId="0" fontId="51" fillId="0" borderId="0"/>
    <xf numFmtId="0" fontId="1" fillId="0" borderId="0"/>
    <xf numFmtId="0" fontId="56" fillId="0" borderId="0"/>
    <xf numFmtId="0" fontId="49" fillId="0" borderId="0"/>
    <xf numFmtId="0" fontId="64" fillId="0" borderId="0"/>
  </cellStyleXfs>
  <cellXfs count="167">
    <xf numFmtId="0" fontId="0" fillId="0" borderId="0" xfId="0"/>
    <xf numFmtId="0" fontId="3" fillId="0" borderId="0" xfId="1" applyAlignment="1">
      <alignment vertical="center"/>
    </xf>
    <xf numFmtId="0" fontId="5" fillId="0" borderId="0" xfId="2" applyFont="1" applyAlignment="1">
      <alignment horizontal="center" vertical="center"/>
    </xf>
    <xf numFmtId="0" fontId="7" fillId="2" borderId="0" xfId="3" applyFont="1" applyFill="1" applyAlignment="1">
      <alignment horizontal="left" vertical="center"/>
    </xf>
    <xf numFmtId="0" fontId="3" fillId="0" borderId="0" xfId="1" applyAlignment="1">
      <alignment horizontal="center" vertical="center"/>
    </xf>
    <xf numFmtId="2" fontId="9" fillId="2" borderId="0" xfId="1" applyNumberFormat="1" applyFont="1" applyFill="1" applyBorder="1" applyAlignment="1" applyProtection="1">
      <alignment vertical="center"/>
    </xf>
    <xf numFmtId="0" fontId="3" fillId="0" borderId="0" xfId="1"/>
    <xf numFmtId="2" fontId="10" fillId="2" borderId="0" xfId="1" applyNumberFormat="1" applyFont="1" applyFill="1" applyBorder="1" applyAlignment="1" applyProtection="1">
      <alignment horizontal="center" vertical="center"/>
    </xf>
    <xf numFmtId="2" fontId="9" fillId="2" borderId="0" xfId="1" applyNumberFormat="1" applyFont="1" applyFill="1" applyBorder="1" applyAlignment="1" applyProtection="1">
      <alignment horizontal="center" vertical="center"/>
    </xf>
    <xf numFmtId="0" fontId="12" fillId="0" borderId="0" xfId="4" applyFont="1" applyFill="1" applyAlignment="1" applyProtection="1">
      <alignment horizontal="center" vertical="center"/>
      <protection locked="0"/>
    </xf>
    <xf numFmtId="0" fontId="3" fillId="0" borderId="0" xfId="1" applyAlignment="1">
      <alignment horizontal="center"/>
    </xf>
    <xf numFmtId="2" fontId="9" fillId="0" borderId="0" xfId="3" applyNumberFormat="1" applyFont="1" applyFill="1" applyBorder="1" applyAlignment="1" applyProtection="1">
      <alignment horizontal="center"/>
    </xf>
    <xf numFmtId="0" fontId="15" fillId="0" borderId="0" xfId="3" applyFont="1" applyFill="1" applyBorder="1" applyAlignment="1" applyProtection="1">
      <alignment horizontal="center"/>
    </xf>
    <xf numFmtId="0" fontId="12" fillId="0" borderId="0" xfId="4" applyFont="1" applyFill="1" applyAlignment="1" applyProtection="1">
      <alignment horizontal="right" vertical="center" indent="1"/>
      <protection locked="0"/>
    </xf>
    <xf numFmtId="0" fontId="3" fillId="0" borderId="0" xfId="1" applyAlignment="1">
      <alignment horizontal="left"/>
    </xf>
    <xf numFmtId="0" fontId="16" fillId="2" borderId="0" xfId="5" applyFont="1" applyFill="1" applyBorder="1" applyAlignment="1" applyProtection="1">
      <alignment horizontal="left" vertical="center"/>
    </xf>
    <xf numFmtId="0" fontId="19" fillId="0" borderId="0" xfId="6" applyFont="1" applyFill="1" applyBorder="1" applyAlignment="1" applyProtection="1">
      <alignment horizontal="left" vertical="center" indent="1"/>
      <protection locked="0"/>
    </xf>
    <xf numFmtId="0" fontId="21" fillId="2" borderId="0" xfId="5" applyFont="1" applyFill="1" applyBorder="1" applyAlignment="1" applyProtection="1">
      <alignment horizontal="left" vertical="center"/>
    </xf>
    <xf numFmtId="0" fontId="24" fillId="2" borderId="0" xfId="5" applyFont="1" applyFill="1" applyBorder="1" applyAlignment="1" applyProtection="1">
      <alignment horizontal="left" vertical="center"/>
    </xf>
    <xf numFmtId="0" fontId="26" fillId="0" borderId="0" xfId="6" applyFont="1" applyFill="1" applyBorder="1" applyAlignment="1" applyProtection="1">
      <alignment horizontal="left" vertical="center" indent="1"/>
      <protection locked="0"/>
    </xf>
    <xf numFmtId="0" fontId="21" fillId="2" borderId="0" xfId="1" applyFont="1" applyFill="1" applyBorder="1" applyAlignment="1">
      <alignment horizontal="left" vertical="center"/>
    </xf>
    <xf numFmtId="0" fontId="28" fillId="2" borderId="0" xfId="5" applyFont="1" applyFill="1" applyBorder="1" applyAlignment="1" applyProtection="1">
      <alignment horizontal="left" vertical="center"/>
    </xf>
    <xf numFmtId="0" fontId="29" fillId="0" borderId="0" xfId="1" applyFont="1"/>
    <xf numFmtId="0" fontId="20" fillId="2" borderId="0" xfId="5" applyFont="1" applyFill="1" applyBorder="1" applyAlignment="1" applyProtection="1">
      <alignment horizontal="left" vertical="center" indent="1"/>
    </xf>
    <xf numFmtId="0" fontId="20" fillId="2" borderId="0" xfId="1" applyFont="1" applyFill="1" applyBorder="1" applyAlignment="1">
      <alignment horizontal="center" vertical="center"/>
    </xf>
    <xf numFmtId="0" fontId="30" fillId="3" borderId="4" xfId="3" applyNumberFormat="1" applyFont="1" applyFill="1" applyBorder="1" applyAlignment="1">
      <alignment horizontal="center" vertical="top"/>
    </xf>
    <xf numFmtId="0" fontId="30" fillId="3" borderId="4" xfId="3" applyNumberFormat="1" applyFont="1" applyFill="1" applyBorder="1" applyAlignment="1">
      <alignment horizontal="center" vertical="top" wrapText="1"/>
    </xf>
    <xf numFmtId="166" fontId="31" fillId="3" borderId="3" xfId="3" applyNumberFormat="1" applyFont="1" applyFill="1" applyBorder="1" applyAlignment="1">
      <alignment horizontal="center" vertical="top" wrapText="1"/>
    </xf>
    <xf numFmtId="2" fontId="30" fillId="3" borderId="1" xfId="3" applyNumberFormat="1" applyFont="1" applyFill="1" applyBorder="1" applyAlignment="1" applyProtection="1">
      <alignment horizontal="center" vertical="top" wrapText="1"/>
      <protection locked="0"/>
    </xf>
    <xf numFmtId="0" fontId="30" fillId="2" borderId="4" xfId="3" applyNumberFormat="1" applyFont="1" applyFill="1" applyBorder="1" applyAlignment="1">
      <alignment horizontal="center" vertical="center"/>
    </xf>
    <xf numFmtId="2" fontId="31" fillId="2" borderId="4" xfId="3" applyNumberFormat="1" applyFont="1" applyFill="1" applyBorder="1" applyAlignment="1">
      <alignment horizontal="center" vertical="center"/>
    </xf>
    <xf numFmtId="1" fontId="30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30" fillId="2" borderId="4" xfId="3" applyNumberFormat="1" applyFont="1" applyFill="1" applyBorder="1" applyAlignment="1">
      <alignment horizontal="center" vertical="center"/>
    </xf>
    <xf numFmtId="165" fontId="30" fillId="2" borderId="1" xfId="3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" xfId="0" applyFill="1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Fill="1" applyBorder="1"/>
    <xf numFmtId="0" fontId="0" fillId="0" borderId="9" xfId="0" applyBorder="1"/>
    <xf numFmtId="0" fontId="33" fillId="0" borderId="8" xfId="0" applyFont="1" applyFill="1" applyBorder="1"/>
    <xf numFmtId="0" fontId="33" fillId="0" borderId="0" xfId="0" applyFont="1" applyFill="1" applyBorder="1"/>
    <xf numFmtId="0" fontId="34" fillId="0" borderId="0" xfId="0" applyFont="1" applyBorder="1"/>
    <xf numFmtId="0" fontId="34" fillId="0" borderId="9" xfId="0" applyFont="1" applyBorder="1"/>
    <xf numFmtId="0" fontId="35" fillId="0" borderId="0" xfId="0" applyFont="1" applyBorder="1"/>
    <xf numFmtId="0" fontId="35" fillId="0" borderId="9" xfId="0" applyFont="1" applyBorder="1"/>
    <xf numFmtId="0" fontId="36" fillId="0" borderId="8" xfId="0" applyFont="1" applyFill="1" applyBorder="1"/>
    <xf numFmtId="0" fontId="37" fillId="4" borderId="8" xfId="0" applyFont="1" applyFill="1" applyBorder="1" applyAlignment="1">
      <alignment horizontal="right"/>
    </xf>
    <xf numFmtId="0" fontId="37" fillId="0" borderId="0" xfId="0" applyFont="1" applyBorder="1"/>
    <xf numFmtId="0" fontId="38" fillId="0" borderId="0" xfId="0" applyFont="1" applyBorder="1"/>
    <xf numFmtId="0" fontId="38" fillId="0" borderId="9" xfId="0" applyFont="1" applyBorder="1"/>
    <xf numFmtId="0" fontId="39" fillId="4" borderId="8" xfId="0" applyFont="1" applyFill="1" applyBorder="1" applyAlignment="1">
      <alignment horizontal="left"/>
    </xf>
    <xf numFmtId="0" fontId="41" fillId="0" borderId="0" xfId="0" applyFont="1" applyBorder="1"/>
    <xf numFmtId="0" fontId="42" fillId="0" borderId="0" xfId="0" applyFont="1" applyBorder="1"/>
    <xf numFmtId="0" fontId="39" fillId="0" borderId="0" xfId="0" applyFont="1" applyBorder="1" applyAlignment="1">
      <alignment horizontal="left"/>
    </xf>
    <xf numFmtId="0" fontId="43" fillId="0" borderId="0" xfId="0" applyFont="1" applyBorder="1"/>
    <xf numFmtId="0" fontId="43" fillId="0" borderId="9" xfId="0" applyFont="1" applyBorder="1"/>
    <xf numFmtId="0" fontId="42" fillId="4" borderId="8" xfId="0" applyFont="1" applyFill="1" applyBorder="1" applyAlignment="1"/>
    <xf numFmtId="0" fontId="44" fillId="0" borderId="0" xfId="0" applyFont="1" applyBorder="1" applyAlignment="1">
      <alignment horizontal="left" indent="2"/>
    </xf>
    <xf numFmtId="0" fontId="42" fillId="0" borderId="0" xfId="0" applyFont="1" applyBorder="1" applyAlignment="1"/>
    <xf numFmtId="0" fontId="45" fillId="0" borderId="0" xfId="0" applyFont="1" applyBorder="1" applyAlignment="1">
      <alignment horizontal="right"/>
    </xf>
    <xf numFmtId="0" fontId="44" fillId="0" borderId="0" xfId="0" applyFont="1" applyBorder="1" applyAlignment="1">
      <alignment horizontal="left"/>
    </xf>
    <xf numFmtId="0" fontId="43" fillId="0" borderId="0" xfId="0" applyFont="1" applyBorder="1" applyAlignment="1"/>
    <xf numFmtId="0" fontId="43" fillId="0" borderId="9" xfId="0" applyFont="1" applyBorder="1" applyAlignment="1"/>
    <xf numFmtId="0" fontId="46" fillId="0" borderId="0" xfId="0" applyFont="1" applyBorder="1" applyAlignment="1">
      <alignment vertical="center"/>
    </xf>
    <xf numFmtId="0" fontId="47" fillId="4" borderId="8" xfId="0" applyFont="1" applyFill="1" applyBorder="1"/>
    <xf numFmtId="0" fontId="47" fillId="0" borderId="0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0" xfId="0" applyBorder="1" applyAlignment="1"/>
    <xf numFmtId="0" fontId="0" fillId="4" borderId="8" xfId="0" applyFill="1" applyBorder="1"/>
    <xf numFmtId="0" fontId="38" fillId="4" borderId="8" xfId="0" applyFont="1" applyFill="1" applyBorder="1" applyAlignment="1">
      <alignment horizontal="right"/>
    </xf>
    <xf numFmtId="0" fontId="48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9" xfId="0" applyFont="1" applyBorder="1"/>
    <xf numFmtId="0" fontId="38" fillId="4" borderId="8" xfId="0" applyFont="1" applyFill="1" applyBorder="1" applyAlignment="1">
      <alignment horizontal="right" vertical="top"/>
    </xf>
    <xf numFmtId="0" fontId="2" fillId="0" borderId="9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44" fillId="0" borderId="0" xfId="0" applyFont="1" applyBorder="1" applyAlignment="1">
      <alignment horizontal="left" vertical="top" wrapText="1" indent="2"/>
    </xf>
    <xf numFmtId="0" fontId="32" fillId="0" borderId="0" xfId="7" applyFont="1" applyBorder="1" applyAlignment="1">
      <alignment horizontal="left" vertical="top" wrapText="1"/>
    </xf>
    <xf numFmtId="0" fontId="0" fillId="0" borderId="10" xfId="0" applyFill="1" applyBorder="1"/>
    <xf numFmtId="0" fontId="0" fillId="0" borderId="11" xfId="0" applyBorder="1"/>
    <xf numFmtId="0" fontId="0" fillId="0" borderId="12" xfId="0" applyBorder="1"/>
    <xf numFmtId="0" fontId="0" fillId="0" borderId="0" xfId="0" applyFill="1"/>
    <xf numFmtId="2" fontId="8" fillId="2" borderId="0" xfId="1" applyNumberFormat="1" applyFont="1" applyFill="1" applyBorder="1" applyAlignment="1" applyProtection="1">
      <alignment vertical="center"/>
    </xf>
    <xf numFmtId="0" fontId="24" fillId="0" borderId="0" xfId="3" applyFont="1" applyFill="1" applyBorder="1" applyAlignment="1" applyProtection="1">
      <alignment horizontal="left" vertical="center"/>
      <protection locked="0"/>
    </xf>
    <xf numFmtId="0" fontId="50" fillId="0" borderId="0" xfId="1" applyFont="1" applyAlignment="1">
      <alignment horizontal="left"/>
    </xf>
    <xf numFmtId="0" fontId="28" fillId="5" borderId="1" xfId="10" applyFont="1" applyFill="1" applyBorder="1" applyProtection="1">
      <protection locked="0"/>
    </xf>
    <xf numFmtId="0" fontId="28" fillId="5" borderId="1" xfId="10" applyFont="1" applyFill="1" applyBorder="1" applyAlignment="1" applyProtection="1">
      <alignment horizontal="left" indent="1"/>
      <protection locked="0"/>
    </xf>
    <xf numFmtId="1" fontId="52" fillId="6" borderId="1" xfId="10" applyNumberFormat="1" applyFont="1" applyFill="1" applyBorder="1" applyAlignment="1" applyProtection="1">
      <alignment horizontal="center"/>
      <protection hidden="1"/>
    </xf>
    <xf numFmtId="0" fontId="1" fillId="0" borderId="0" xfId="8" applyBorder="1"/>
    <xf numFmtId="0" fontId="38" fillId="4" borderId="8" xfId="8" applyFont="1" applyFill="1" applyBorder="1" applyAlignment="1">
      <alignment horizontal="right" vertical="top"/>
    </xf>
    <xf numFmtId="0" fontId="1" fillId="0" borderId="9" xfId="8" applyBorder="1"/>
    <xf numFmtId="0" fontId="1" fillId="0" borderId="0" xfId="8" applyFont="1" applyBorder="1"/>
    <xf numFmtId="0" fontId="1" fillId="4" borderId="8" xfId="8" applyFill="1" applyBorder="1"/>
    <xf numFmtId="0" fontId="53" fillId="0" borderId="0" xfId="1" applyFont="1" applyAlignment="1">
      <alignment vertical="center"/>
    </xf>
    <xf numFmtId="0" fontId="53" fillId="0" borderId="0" xfId="1" applyFont="1"/>
    <xf numFmtId="0" fontId="53" fillId="0" borderId="0" xfId="1" applyFont="1" applyAlignment="1">
      <alignment horizontal="center" vertical="top" wrapText="1"/>
    </xf>
    <xf numFmtId="0" fontId="53" fillId="0" borderId="0" xfId="1" applyFont="1" applyAlignment="1">
      <alignment horizontal="center"/>
    </xf>
    <xf numFmtId="0" fontId="54" fillId="2" borderId="4" xfId="3" applyNumberFormat="1" applyFont="1" applyFill="1" applyBorder="1" applyAlignment="1">
      <alignment horizontal="center" vertical="center"/>
    </xf>
    <xf numFmtId="2" fontId="55" fillId="2" borderId="4" xfId="3" applyNumberFormat="1" applyFont="1" applyFill="1" applyBorder="1" applyAlignment="1">
      <alignment horizontal="center" vertical="center"/>
    </xf>
    <xf numFmtId="1" fontId="2" fillId="3" borderId="1" xfId="13" applyNumberFormat="1" applyFont="1" applyFill="1" applyBorder="1" applyAlignment="1" applyProtection="1">
      <alignment horizontal="center" vertical="center"/>
      <protection locked="0"/>
    </xf>
    <xf numFmtId="0" fontId="16" fillId="2" borderId="13" xfId="5" applyFont="1" applyFill="1" applyBorder="1" applyAlignment="1" applyProtection="1">
      <alignment horizontal="left" vertical="center"/>
    </xf>
    <xf numFmtId="1" fontId="17" fillId="0" borderId="1" xfId="4" applyNumberFormat="1" applyFont="1" applyFill="1" applyBorder="1" applyAlignment="1" applyProtection="1">
      <alignment vertical="center"/>
    </xf>
    <xf numFmtId="44" fontId="23" fillId="0" borderId="1" xfId="4" applyNumberFormat="1" applyFont="1" applyFill="1" applyBorder="1" applyAlignment="1" applyProtection="1">
      <alignment horizontal="right"/>
    </xf>
    <xf numFmtId="9" fontId="23" fillId="0" borderId="1" xfId="4" applyNumberFormat="1" applyFont="1" applyFill="1" applyBorder="1" applyAlignment="1" applyProtection="1">
      <alignment horizontal="right"/>
    </xf>
    <xf numFmtId="44" fontId="25" fillId="0" borderId="1" xfId="4" applyNumberFormat="1" applyFont="1" applyFill="1" applyBorder="1" applyAlignment="1" applyProtection="1">
      <alignment horizontal="right"/>
    </xf>
    <xf numFmtId="14" fontId="58" fillId="0" borderId="0" xfId="1" applyNumberFormat="1" applyFont="1"/>
    <xf numFmtId="1" fontId="30" fillId="2" borderId="1" xfId="3" applyNumberFormat="1" applyFont="1" applyFill="1" applyBorder="1" applyAlignment="1">
      <alignment horizontal="left" vertical="center" indent="1"/>
    </xf>
    <xf numFmtId="0" fontId="30" fillId="0" borderId="4" xfId="3" applyNumberFormat="1" applyFont="1" applyFill="1" applyBorder="1" applyAlignment="1">
      <alignment horizontal="left" vertical="center" indent="1"/>
    </xf>
    <xf numFmtId="1" fontId="61" fillId="2" borderId="4" xfId="3" applyNumberFormat="1" applyFont="1" applyFill="1" applyBorder="1" applyAlignment="1">
      <alignment horizontal="center" vertical="center"/>
    </xf>
    <xf numFmtId="44" fontId="30" fillId="2" borderId="1" xfId="3" applyNumberFormat="1" applyFont="1" applyFill="1" applyBorder="1" applyAlignment="1" applyProtection="1">
      <alignment horizontal="right" vertical="center" indent="1"/>
      <protection locked="0"/>
    </xf>
    <xf numFmtId="0" fontId="54" fillId="0" borderId="4" xfId="3" applyNumberFormat="1" applyFont="1" applyFill="1" applyBorder="1" applyAlignment="1">
      <alignment horizontal="left" vertical="center" indent="1"/>
    </xf>
    <xf numFmtId="0" fontId="57" fillId="0" borderId="4" xfId="3" applyNumberFormat="1" applyFont="1" applyFill="1" applyBorder="1" applyAlignment="1">
      <alignment horizontal="left" vertical="center" indent="1"/>
    </xf>
    <xf numFmtId="0" fontId="57" fillId="2" borderId="4" xfId="3" applyNumberFormat="1" applyFont="1" applyFill="1" applyBorder="1" applyAlignment="1">
      <alignment horizontal="center" vertical="center"/>
    </xf>
    <xf numFmtId="0" fontId="28" fillId="0" borderId="4" xfId="10" applyFont="1" applyFill="1" applyBorder="1" applyAlignment="1" applyProtection="1">
      <alignment horizontal="center"/>
      <protection locked="0"/>
    </xf>
    <xf numFmtId="2" fontId="62" fillId="0" borderId="1" xfId="10" applyNumberFormat="1" applyFont="1" applyFill="1" applyBorder="1" applyAlignment="1" applyProtection="1">
      <alignment horizontal="center"/>
      <protection hidden="1"/>
    </xf>
    <xf numFmtId="1" fontId="52" fillId="0" borderId="4" xfId="10" applyNumberFormat="1" applyFont="1" applyFill="1" applyBorder="1" applyAlignment="1" applyProtection="1">
      <alignment horizontal="center"/>
      <protection hidden="1"/>
    </xf>
    <xf numFmtId="1" fontId="24" fillId="0" borderId="4" xfId="10" applyNumberFormat="1" applyFont="1" applyFill="1" applyBorder="1" applyAlignment="1" applyProtection="1">
      <alignment horizontal="center"/>
      <protection hidden="1"/>
    </xf>
    <xf numFmtId="1" fontId="28" fillId="0" borderId="4" xfId="10" applyNumberFormat="1" applyFont="1" applyFill="1" applyBorder="1" applyAlignment="1" applyProtection="1">
      <alignment horizontal="center"/>
      <protection hidden="1"/>
    </xf>
    <xf numFmtId="0" fontId="28" fillId="0" borderId="1" xfId="10" applyFont="1" applyFill="1" applyBorder="1" applyAlignment="1" applyProtection="1">
      <alignment horizontal="center"/>
      <protection locked="0"/>
    </xf>
    <xf numFmtId="1" fontId="28" fillId="0" borderId="1" xfId="10" applyNumberFormat="1" applyFont="1" applyFill="1" applyBorder="1" applyAlignment="1" applyProtection="1">
      <alignment horizontal="center"/>
      <protection hidden="1"/>
    </xf>
    <xf numFmtId="0" fontId="30" fillId="0" borderId="1" xfId="3" applyNumberFormat="1" applyFont="1" applyFill="1" applyBorder="1" applyAlignment="1">
      <alignment horizontal="left" vertical="center" indent="1"/>
    </xf>
    <xf numFmtId="0" fontId="30" fillId="2" borderId="1" xfId="3" applyNumberFormat="1" applyFont="1" applyFill="1" applyBorder="1" applyAlignment="1">
      <alignment horizontal="center" vertical="center"/>
    </xf>
    <xf numFmtId="2" fontId="31" fillId="2" borderId="1" xfId="3" applyNumberFormat="1" applyFont="1" applyFill="1" applyBorder="1" applyAlignment="1">
      <alignment horizontal="center" vertical="center"/>
    </xf>
    <xf numFmtId="0" fontId="54" fillId="0" borderId="1" xfId="3" applyNumberFormat="1" applyFont="1" applyFill="1" applyBorder="1" applyAlignment="1">
      <alignment horizontal="left" vertical="center" indent="1"/>
    </xf>
    <xf numFmtId="0" fontId="54" fillId="2" borderId="1" xfId="3" applyNumberFormat="1" applyFont="1" applyFill="1" applyBorder="1" applyAlignment="1">
      <alignment horizontal="center" vertical="center"/>
    </xf>
    <xf numFmtId="2" fontId="55" fillId="2" borderId="1" xfId="3" applyNumberFormat="1" applyFont="1" applyFill="1" applyBorder="1" applyAlignment="1">
      <alignment horizontal="center" vertical="center"/>
    </xf>
    <xf numFmtId="0" fontId="57" fillId="0" borderId="1" xfId="3" applyNumberFormat="1" applyFont="1" applyFill="1" applyBorder="1" applyAlignment="1">
      <alignment horizontal="left" vertical="center" indent="1"/>
    </xf>
    <xf numFmtId="0" fontId="57" fillId="2" borderId="1" xfId="3" applyNumberFormat="1" applyFont="1" applyFill="1" applyBorder="1" applyAlignment="1">
      <alignment horizontal="center" vertical="center"/>
    </xf>
    <xf numFmtId="164" fontId="3" fillId="0" borderId="0" xfId="1" applyNumberFormat="1" applyAlignment="1">
      <alignment horizontal="center"/>
    </xf>
    <xf numFmtId="1" fontId="63" fillId="2" borderId="1" xfId="3" applyNumberFormat="1" applyFont="1" applyFill="1" applyBorder="1" applyAlignment="1">
      <alignment horizontal="left" vertical="center" indent="1"/>
    </xf>
    <xf numFmtId="0" fontId="63" fillId="0" borderId="4" xfId="10" applyFont="1" applyFill="1" applyBorder="1" applyAlignment="1" applyProtection="1">
      <alignment horizontal="left" indent="1"/>
      <protection locked="0"/>
    </xf>
    <xf numFmtId="0" fontId="63" fillId="0" borderId="4" xfId="10" applyFont="1" applyFill="1" applyBorder="1" applyAlignment="1" applyProtection="1">
      <alignment horizontal="center"/>
      <protection locked="0"/>
    </xf>
    <xf numFmtId="0" fontId="63" fillId="0" borderId="1" xfId="10" applyFont="1" applyFill="1" applyBorder="1" applyAlignment="1" applyProtection="1">
      <alignment horizontal="left" indent="1"/>
      <protection locked="0"/>
    </xf>
    <xf numFmtId="0" fontId="63" fillId="0" borderId="1" xfId="10" applyFont="1" applyFill="1" applyBorder="1" applyAlignment="1" applyProtection="1">
      <alignment horizontal="center"/>
      <protection locked="0"/>
    </xf>
    <xf numFmtId="1" fontId="24" fillId="6" borderId="1" xfId="10" applyNumberFormat="1" applyFont="1" applyFill="1" applyBorder="1" applyAlignment="1" applyProtection="1">
      <alignment horizontal="center"/>
      <protection hidden="1"/>
    </xf>
    <xf numFmtId="1" fontId="54" fillId="2" borderId="1" xfId="3" applyNumberFormat="1" applyFont="1" applyFill="1" applyBorder="1" applyAlignment="1">
      <alignment horizontal="left" vertical="center" indent="1"/>
    </xf>
    <xf numFmtId="1" fontId="55" fillId="2" borderId="4" xfId="3" applyNumberFormat="1" applyFont="1" applyFill="1" applyBorder="1" applyAlignment="1">
      <alignment horizontal="center" vertical="center"/>
    </xf>
    <xf numFmtId="9" fontId="23" fillId="0" borderId="2" xfId="4" applyNumberFormat="1" applyFont="1" applyFill="1" applyBorder="1" applyAlignment="1" applyProtection="1">
      <alignment horizontal="right"/>
    </xf>
    <xf numFmtId="9" fontId="23" fillId="0" borderId="3" xfId="4" applyNumberFormat="1" applyFont="1" applyFill="1" applyBorder="1" applyAlignment="1" applyProtection="1">
      <alignment horizontal="right"/>
    </xf>
    <xf numFmtId="0" fontId="19" fillId="0" borderId="14" xfId="6" applyFont="1" applyFill="1" applyBorder="1" applyAlignment="1" applyProtection="1">
      <alignment horizontal="center" vertical="center"/>
      <protection locked="0"/>
    </xf>
    <xf numFmtId="0" fontId="19" fillId="0" borderId="13" xfId="6" applyFont="1" applyFill="1" applyBorder="1" applyAlignment="1" applyProtection="1">
      <alignment horizontal="center" vertical="center"/>
      <protection locked="0"/>
    </xf>
    <xf numFmtId="165" fontId="25" fillId="0" borderId="2" xfId="4" applyNumberFormat="1" applyFont="1" applyFill="1" applyBorder="1" applyAlignment="1" applyProtection="1">
      <alignment horizontal="right"/>
    </xf>
    <xf numFmtId="165" fontId="25" fillId="0" borderId="3" xfId="4" applyNumberFormat="1" applyFont="1" applyFill="1" applyBorder="1" applyAlignment="1" applyProtection="1">
      <alignment horizontal="right"/>
    </xf>
    <xf numFmtId="0" fontId="26" fillId="0" borderId="14" xfId="6" applyFont="1" applyFill="1" applyBorder="1" applyAlignment="1" applyProtection="1">
      <alignment horizontal="center" vertical="center"/>
      <protection locked="0"/>
    </xf>
    <xf numFmtId="0" fontId="26" fillId="0" borderId="13" xfId="6" applyFont="1" applyFill="1" applyBorder="1" applyAlignment="1" applyProtection="1">
      <alignment horizontal="center" vertical="center"/>
      <protection locked="0"/>
    </xf>
    <xf numFmtId="44" fontId="27" fillId="0" borderId="2" xfId="4" applyNumberFormat="1" applyFont="1" applyFill="1" applyBorder="1" applyAlignment="1" applyProtection="1">
      <alignment horizontal="right" vertical="center"/>
    </xf>
    <xf numFmtId="44" fontId="27" fillId="0" borderId="3" xfId="4" applyNumberFormat="1" applyFont="1" applyFill="1" applyBorder="1" applyAlignment="1" applyProtection="1">
      <alignment horizontal="right" vertical="center"/>
    </xf>
    <xf numFmtId="165" fontId="17" fillId="0" borderId="2" xfId="4" applyNumberFormat="1" applyFont="1" applyFill="1" applyBorder="1" applyAlignment="1" applyProtection="1">
      <alignment vertical="center"/>
    </xf>
    <xf numFmtId="165" fontId="17" fillId="0" borderId="3" xfId="4" applyNumberFormat="1" applyFont="1" applyFill="1" applyBorder="1" applyAlignment="1" applyProtection="1">
      <alignment vertical="center"/>
    </xf>
    <xf numFmtId="2" fontId="8" fillId="2" borderId="0" xfId="1" applyNumberFormat="1" applyFont="1" applyFill="1" applyBorder="1" applyAlignment="1" applyProtection="1">
      <alignment horizontal="center" vertical="center"/>
    </xf>
    <xf numFmtId="0" fontId="14" fillId="0" borderId="0" xfId="9" applyFont="1" applyFill="1" applyAlignment="1" applyProtection="1">
      <alignment horizontal="center" vertical="center"/>
      <protection locked="0"/>
    </xf>
    <xf numFmtId="164" fontId="25" fillId="3" borderId="2" xfId="4" applyNumberFormat="1" applyFont="1" applyFill="1" applyBorder="1" applyAlignment="1" applyProtection="1">
      <alignment horizontal="center" vertical="center"/>
      <protection locked="0"/>
    </xf>
    <xf numFmtId="164" fontId="25" fillId="3" borderId="3" xfId="4" applyNumberFormat="1" applyFont="1" applyFill="1" applyBorder="1" applyAlignment="1" applyProtection="1">
      <alignment horizontal="center" vertical="center"/>
      <protection locked="0"/>
    </xf>
    <xf numFmtId="1" fontId="17" fillId="0" borderId="2" xfId="4" applyNumberFormat="1" applyFont="1" applyFill="1" applyBorder="1" applyAlignment="1" applyProtection="1">
      <alignment vertical="center"/>
    </xf>
    <xf numFmtId="1" fontId="17" fillId="0" borderId="3" xfId="4" applyNumberFormat="1" applyFont="1" applyFill="1" applyBorder="1" applyAlignment="1" applyProtection="1">
      <alignment vertical="center"/>
    </xf>
    <xf numFmtId="0" fontId="44" fillId="0" borderId="0" xfId="0" applyFont="1" applyBorder="1" applyAlignment="1">
      <alignment horizontal="left" vertical="top" wrapText="1" indent="2"/>
    </xf>
    <xf numFmtId="0" fontId="32" fillId="0" borderId="0" xfId="7" applyFont="1" applyBorder="1" applyAlignment="1">
      <alignment horizontal="left" vertical="top" wrapText="1"/>
    </xf>
    <xf numFmtId="0" fontId="48" fillId="0" borderId="0" xfId="0" applyFont="1" applyBorder="1" applyAlignment="1">
      <alignment horizontal="left" vertical="top" wrapText="1"/>
    </xf>
    <xf numFmtId="0" fontId="44" fillId="0" borderId="0" xfId="0" applyFont="1" applyBorder="1" applyAlignment="1">
      <alignment horizontal="left" vertical="top" wrapText="1" indent="3"/>
    </xf>
    <xf numFmtId="0" fontId="44" fillId="0" borderId="0" xfId="0" quotePrefix="1" applyFont="1" applyBorder="1" applyAlignment="1">
      <alignment horizontal="left" vertical="top" wrapText="1" indent="4"/>
    </xf>
    <xf numFmtId="0" fontId="44" fillId="0" borderId="0" xfId="0" applyFont="1" applyBorder="1" applyAlignment="1">
      <alignment horizontal="left" vertical="top" wrapText="1" indent="4"/>
    </xf>
    <xf numFmtId="0" fontId="48" fillId="0" borderId="0" xfId="11" applyFont="1" applyBorder="1" applyAlignment="1">
      <alignment horizontal="left" vertical="top" wrapText="1"/>
    </xf>
    <xf numFmtId="0" fontId="44" fillId="0" borderId="0" xfId="11" applyFont="1" applyBorder="1" applyAlignment="1">
      <alignment horizontal="left" vertical="top" wrapText="1" indent="2"/>
    </xf>
    <xf numFmtId="0" fontId="48" fillId="0" borderId="0" xfId="8" applyFont="1" applyBorder="1" applyAlignment="1">
      <alignment horizontal="left" vertical="top" wrapText="1"/>
    </xf>
    <xf numFmtId="0" fontId="44" fillId="0" borderId="0" xfId="8" applyFont="1" applyBorder="1" applyAlignment="1">
      <alignment horizontal="left" vertical="top" wrapText="1" indent="2"/>
    </xf>
  </cellXfs>
  <cellStyles count="15">
    <cellStyle name="Гиперссылка 2" xfId="9"/>
    <cellStyle name="Гиперссылка 4" xfId="2"/>
    <cellStyle name="Обычный" xfId="0" builtinId="0"/>
    <cellStyle name="Обычный 2" xfId="14"/>
    <cellStyle name="Обычный 2 2" xfId="3"/>
    <cellStyle name="Обычный 2 2 2" xfId="5"/>
    <cellStyle name="Обычный 3" xfId="4"/>
    <cellStyle name="Обычный 3 2" xfId="7"/>
    <cellStyle name="Обычный 3 2 2" xfId="11"/>
    <cellStyle name="Обычный 3 3" xfId="8"/>
    <cellStyle name="Обычный 3 4" xfId="10"/>
    <cellStyle name="Обычный 4" xfId="12"/>
    <cellStyle name="Обычный 4 2" xfId="13"/>
    <cellStyle name="Обычный 5" xfId="1"/>
    <cellStyle name="Обычный_Лист1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190499</xdr:rowOff>
    </xdr:from>
    <xdr:to>
      <xdr:col>2</xdr:col>
      <xdr:colOff>911225</xdr:colOff>
      <xdr:row>4</xdr:row>
      <xdr:rowOff>20912</xdr:rowOff>
    </xdr:to>
    <xdr:pic>
      <xdr:nvPicPr>
        <xdr:cNvPr id="2" name="Изображение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190499"/>
          <a:ext cx="882650" cy="85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7650" y="22151"/>
          <a:ext cx="8953500" cy="1576056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ru-RU" sz="1000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8 (495) 280-08-97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725" y="1794022"/>
          <a:ext cx="7049484" cy="4453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60</xdr:row>
      <xdr:rowOff>0</xdr:rowOff>
    </xdr:from>
    <xdr:to>
      <xdr:col>5</xdr:col>
      <xdr:colOff>171781</xdr:colOff>
      <xdr:row>62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16154400"/>
          <a:ext cx="2372056" cy="50489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72</xdr:row>
      <xdr:rowOff>0</xdr:rowOff>
    </xdr:from>
    <xdr:to>
      <xdr:col>6</xdr:col>
      <xdr:colOff>152813</xdr:colOff>
      <xdr:row>74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18878550"/>
          <a:ext cx="2962688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0" y="4244827"/>
          <a:ext cx="7230484" cy="5356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0" y="8974101"/>
          <a:ext cx="6315956" cy="53347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90</xdr:row>
      <xdr:rowOff>0</xdr:rowOff>
    </xdr:from>
    <xdr:to>
      <xdr:col>9</xdr:col>
      <xdr:colOff>172121</xdr:colOff>
      <xdr:row>92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" y="24584025"/>
          <a:ext cx="4810796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95</xdr:row>
      <xdr:rowOff>161925</xdr:rowOff>
    </xdr:from>
    <xdr:to>
      <xdr:col>15</xdr:col>
      <xdr:colOff>647700</xdr:colOff>
      <xdr:row>111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5698450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2899" y="50726"/>
          <a:ext cx="3330000" cy="88331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7175" y="14630400"/>
          <a:ext cx="5268060" cy="4858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529"/>
  <sheetViews>
    <sheetView showGridLines="0" tabSelected="1" workbookViewId="0">
      <selection activeCell="I17" sqref="I17"/>
    </sheetView>
  </sheetViews>
  <sheetFormatPr defaultColWidth="14.6640625" defaultRowHeight="15.6" outlineLevelCol="1"/>
  <cols>
    <col min="1" max="1" width="12.44140625" style="96" customWidth="1"/>
    <col min="2" max="2" width="14.33203125" style="6" hidden="1" customWidth="1" outlineLevel="1"/>
    <col min="3" max="3" width="82.5546875" style="6" customWidth="1" collapsed="1"/>
    <col min="4" max="5" width="7.88671875" style="6" customWidth="1"/>
    <col min="6" max="6" width="8.33203125" style="10" customWidth="1"/>
    <col min="7" max="7" width="7.88671875" style="10" customWidth="1"/>
    <col min="8" max="8" width="10.5546875" style="10" customWidth="1"/>
    <col min="9" max="9" width="11.44140625" style="6" customWidth="1"/>
    <col min="10" max="10" width="10.88671875" style="6" customWidth="1"/>
    <col min="11" max="11" width="17.44140625" style="6" customWidth="1"/>
    <col min="12" max="12" width="16.33203125" style="6" customWidth="1"/>
    <col min="13" max="13" width="16.6640625" style="6" customWidth="1"/>
    <col min="14" max="14" width="12" style="6" customWidth="1"/>
    <col min="15" max="15" width="37.6640625" style="10" customWidth="1"/>
    <col min="16" max="16" width="14.6640625" style="10"/>
    <col min="17" max="16384" width="14.6640625" style="6"/>
  </cols>
  <sheetData>
    <row r="1" spans="1:18" s="1" customFormat="1" ht="18.75" customHeight="1">
      <c r="A1" s="95"/>
      <c r="C1" s="2"/>
      <c r="D1" s="3"/>
      <c r="E1" s="3"/>
      <c r="G1" s="4"/>
      <c r="H1" s="4"/>
      <c r="I1" s="4"/>
      <c r="O1" s="4"/>
      <c r="P1" s="4"/>
    </row>
    <row r="2" spans="1:18" ht="25.5" customHeight="1">
      <c r="B2" s="84"/>
      <c r="C2" s="151" t="s">
        <v>897</v>
      </c>
      <c r="D2" s="151"/>
      <c r="E2" s="151"/>
      <c r="F2" s="151"/>
      <c r="G2" s="151"/>
      <c r="H2" s="151"/>
      <c r="I2" s="151"/>
      <c r="J2" s="151"/>
      <c r="K2" s="151"/>
      <c r="L2" s="84"/>
      <c r="M2" s="84"/>
      <c r="N2" s="5"/>
      <c r="O2" s="8"/>
    </row>
    <row r="3" spans="1:18" ht="21" customHeight="1">
      <c r="B3" s="7"/>
      <c r="C3" s="8"/>
      <c r="D3" s="9" t="s">
        <v>0</v>
      </c>
      <c r="E3" s="9"/>
      <c r="G3" s="9"/>
      <c r="H3" s="9"/>
      <c r="I3" s="11"/>
      <c r="J3" s="8"/>
      <c r="K3" s="8"/>
      <c r="L3" s="8"/>
      <c r="M3" s="8"/>
      <c r="N3" s="8"/>
    </row>
    <row r="4" spans="1:18" ht="15.75" customHeight="1">
      <c r="B4" s="7"/>
      <c r="C4" s="152" t="s">
        <v>1</v>
      </c>
      <c r="D4" s="152"/>
      <c r="E4" s="152"/>
      <c r="F4" s="152"/>
      <c r="G4" s="152"/>
      <c r="H4" s="152"/>
      <c r="I4" s="152"/>
      <c r="J4" s="152"/>
      <c r="K4" s="152"/>
      <c r="L4" s="8"/>
      <c r="M4" s="8"/>
      <c r="N4" s="8"/>
    </row>
    <row r="5" spans="1:18" ht="15.75" customHeight="1">
      <c r="B5" s="7"/>
      <c r="D5" s="13" t="s">
        <v>2</v>
      </c>
      <c r="E5" s="101" t="s">
        <v>3</v>
      </c>
      <c r="H5" s="12"/>
      <c r="I5" s="12"/>
      <c r="J5" s="8"/>
      <c r="K5" s="8"/>
      <c r="L5" s="8"/>
      <c r="M5" s="8"/>
      <c r="N5" s="8"/>
    </row>
    <row r="6" spans="1:18" ht="6.75" customHeight="1"/>
    <row r="7" spans="1:18" ht="15.75" customHeight="1">
      <c r="C7" s="15" t="s">
        <v>861</v>
      </c>
      <c r="D7" s="15"/>
      <c r="E7" s="15"/>
      <c r="F7" s="15"/>
      <c r="G7" s="153">
        <v>82.53</v>
      </c>
      <c r="H7" s="154"/>
      <c r="I7" s="16" t="s">
        <v>4</v>
      </c>
      <c r="J7" s="16"/>
    </row>
    <row r="8" spans="1:18" ht="15.75" customHeight="1">
      <c r="C8" s="17" t="s">
        <v>6</v>
      </c>
      <c r="D8" s="15"/>
      <c r="E8" s="15"/>
      <c r="F8" s="15"/>
      <c r="G8" s="15" t="s">
        <v>898</v>
      </c>
      <c r="H8" s="15"/>
      <c r="I8" s="16"/>
      <c r="J8" s="16"/>
      <c r="K8" s="102" t="s">
        <v>899</v>
      </c>
    </row>
    <row r="9" spans="1:18" ht="15.75" customHeight="1">
      <c r="C9" s="15" t="s">
        <v>859</v>
      </c>
      <c r="D9" s="15"/>
      <c r="E9" s="15"/>
      <c r="F9" s="15"/>
      <c r="G9" s="155">
        <f>SUMIF(D17:D523,"NL",I17:I523)+SUMIF(D17:D523,"DE",I17:I523)</f>
        <v>0</v>
      </c>
      <c r="H9" s="156"/>
      <c r="I9" s="141" t="s">
        <v>5</v>
      </c>
      <c r="J9" s="142"/>
      <c r="K9" s="103">
        <f>SUMIF(D17:D523,"RUS",I17:I523)</f>
        <v>0</v>
      </c>
    </row>
    <row r="10" spans="1:18" ht="15.75" customHeight="1">
      <c r="C10" s="17" t="s">
        <v>7</v>
      </c>
      <c r="D10" s="17"/>
      <c r="E10" s="17"/>
      <c r="F10" s="17"/>
      <c r="G10" s="149">
        <f>SUMIF(D17:D523,"NL",K17:K523)+SUMIF(D17:D523,"DE",K17:K523)</f>
        <v>0</v>
      </c>
      <c r="H10" s="150"/>
      <c r="I10" s="141" t="s">
        <v>900</v>
      </c>
      <c r="J10" s="142"/>
      <c r="K10" s="104">
        <f>SUMIF(D17:D523,"RUS",L17:L523)</f>
        <v>0</v>
      </c>
    </row>
    <row r="11" spans="1:18" ht="15.75" customHeight="1">
      <c r="C11" s="20" t="s">
        <v>8</v>
      </c>
      <c r="D11" s="15"/>
      <c r="E11" s="15"/>
      <c r="F11" s="15"/>
      <c r="G11" s="139">
        <f>IF((G10+K10/G7)&gt;=4500,-0.09,IF((G10+K10/G7)&gt;=3000,-0.07,IF((G10+K10/G7)&gt;=2000,-0.04,IF((G10+K10/G7)&gt;=900,0,IF((G10+K10/G7)&gt;0,0.1,0)))))</f>
        <v>0</v>
      </c>
      <c r="H11" s="140"/>
      <c r="I11" s="141" t="s">
        <v>1088</v>
      </c>
      <c r="J11" s="142"/>
      <c r="K11" s="105">
        <f>IF((G10+K10/G7)&gt;=4500,-0.09,IF((G10+K10/G7)&gt;=3000,-0.07,IF((G10+K10/G7)&gt;=2000,-0.04,IF((G10+K10/G7)&gt;=900,0,IF((G10+K10/G7)&gt;0,0.1,0)))))</f>
        <v>0</v>
      </c>
    </row>
    <row r="12" spans="1:18" ht="15.75" customHeight="1">
      <c r="C12" s="21" t="s">
        <v>860</v>
      </c>
      <c r="D12" s="18"/>
      <c r="E12" s="18"/>
      <c r="F12" s="18"/>
      <c r="G12" s="143">
        <f>G10+G10*G11</f>
        <v>0</v>
      </c>
      <c r="H12" s="144"/>
      <c r="I12" s="145" t="s">
        <v>901</v>
      </c>
      <c r="J12" s="146"/>
      <c r="K12" s="106">
        <f>K10+K10*K11</f>
        <v>0</v>
      </c>
      <c r="O12" s="10" t="s">
        <v>907</v>
      </c>
    </row>
    <row r="13" spans="1:18" ht="15.75" customHeight="1">
      <c r="C13" s="85" t="s">
        <v>378</v>
      </c>
      <c r="D13" s="18"/>
      <c r="E13" s="18"/>
      <c r="F13" s="18"/>
      <c r="G13" s="17"/>
      <c r="H13" s="17"/>
      <c r="I13" s="16"/>
      <c r="J13" s="19"/>
      <c r="K13" s="17"/>
    </row>
    <row r="14" spans="1:18" ht="15.75" customHeight="1">
      <c r="C14" s="22" t="s">
        <v>10</v>
      </c>
      <c r="D14" s="17"/>
      <c r="E14" s="17"/>
      <c r="F14" s="17"/>
      <c r="G14" s="147">
        <f>G12*G7+K12</f>
        <v>0</v>
      </c>
      <c r="H14" s="148"/>
      <c r="I14" s="19" t="s">
        <v>9</v>
      </c>
      <c r="J14" s="19"/>
    </row>
    <row r="15" spans="1:18" ht="14.25" customHeight="1">
      <c r="A15" s="107">
        <v>44509</v>
      </c>
      <c r="D15" s="23"/>
      <c r="E15" s="23"/>
      <c r="F15" s="24"/>
      <c r="G15" s="24"/>
      <c r="H15" s="24"/>
      <c r="M15" s="14"/>
    </row>
    <row r="16" spans="1:18" ht="42.75" customHeight="1">
      <c r="A16" s="97" t="s">
        <v>902</v>
      </c>
      <c r="B16" s="25" t="s">
        <v>11</v>
      </c>
      <c r="C16" s="25" t="s">
        <v>12</v>
      </c>
      <c r="D16" s="26" t="s">
        <v>903</v>
      </c>
      <c r="E16" s="26" t="s">
        <v>13</v>
      </c>
      <c r="F16" s="27" t="s">
        <v>14</v>
      </c>
      <c r="G16" s="27" t="s">
        <v>904</v>
      </c>
      <c r="H16" s="26" t="s">
        <v>15</v>
      </c>
      <c r="I16" s="28" t="s">
        <v>16</v>
      </c>
      <c r="J16" s="26" t="s">
        <v>17</v>
      </c>
      <c r="K16" s="28" t="s">
        <v>905</v>
      </c>
      <c r="L16" s="28" t="s">
        <v>906</v>
      </c>
      <c r="N16" s="10"/>
      <c r="R16" s="6" t="s">
        <v>907</v>
      </c>
    </row>
    <row r="17" spans="1:14">
      <c r="A17" s="98">
        <v>100</v>
      </c>
      <c r="B17" s="108" t="s">
        <v>379</v>
      </c>
      <c r="C17" s="109" t="s">
        <v>20</v>
      </c>
      <c r="D17" s="29" t="s">
        <v>908</v>
      </c>
      <c r="E17" s="29" t="s">
        <v>19</v>
      </c>
      <c r="F17" s="30">
        <v>4.0999999999999996</v>
      </c>
      <c r="G17" s="110">
        <f>F17*$G$7</f>
        <v>338.37299999999999</v>
      </c>
      <c r="H17" s="29">
        <v>25</v>
      </c>
      <c r="I17" s="31"/>
      <c r="J17" s="32">
        <f t="shared" ref="J17:J80" si="0">I17/H17</f>
        <v>0</v>
      </c>
      <c r="K17" s="33">
        <f t="shared" ref="K17:K80" si="1">F17*I17</f>
        <v>0</v>
      </c>
      <c r="L17" s="111">
        <f t="shared" ref="L17:L80" si="2">I17*G17</f>
        <v>0</v>
      </c>
      <c r="M17" s="86" t="str">
        <f>IF(MOD(I17,H17)&gt;0,"Ошибка! Не соблюдена кратность заказ на сорт!","")</f>
        <v/>
      </c>
      <c r="N17" s="10"/>
    </row>
    <row r="18" spans="1:14" hidden="1">
      <c r="A18" s="98">
        <v>0</v>
      </c>
      <c r="B18" s="137" t="s">
        <v>380</v>
      </c>
      <c r="C18" s="112" t="s">
        <v>381</v>
      </c>
      <c r="D18" s="99" t="s">
        <v>908</v>
      </c>
      <c r="E18" s="99" t="s">
        <v>19</v>
      </c>
      <c r="F18" s="100">
        <v>4.0999999999999996</v>
      </c>
      <c r="G18" s="138">
        <f t="shared" ref="G18:G81" si="3">F18*$G$7</f>
        <v>338.37299999999999</v>
      </c>
      <c r="H18" s="99">
        <v>25</v>
      </c>
      <c r="I18" s="31"/>
      <c r="J18" s="32">
        <f t="shared" si="0"/>
        <v>0</v>
      </c>
      <c r="K18" s="33">
        <f t="shared" si="1"/>
        <v>0</v>
      </c>
      <c r="L18" s="111">
        <f t="shared" si="2"/>
        <v>0</v>
      </c>
      <c r="M18" s="86" t="str">
        <f t="shared" ref="M18:M81" si="4">IF(MOD(I18,H18)&gt;0,"Ошибка! Не соблюдена кратность заказ на сорт!","")</f>
        <v/>
      </c>
      <c r="N18" s="10"/>
    </row>
    <row r="19" spans="1:14">
      <c r="A19" s="98" t="s">
        <v>1089</v>
      </c>
      <c r="B19" s="108" t="s">
        <v>382</v>
      </c>
      <c r="C19" s="109" t="s">
        <v>383</v>
      </c>
      <c r="D19" s="29" t="s">
        <v>908</v>
      </c>
      <c r="E19" s="29" t="s">
        <v>19</v>
      </c>
      <c r="F19" s="30">
        <v>4.0999999999999996</v>
      </c>
      <c r="G19" s="110">
        <f t="shared" si="3"/>
        <v>338.37299999999999</v>
      </c>
      <c r="H19" s="29">
        <v>25</v>
      </c>
      <c r="I19" s="31"/>
      <c r="J19" s="32">
        <f t="shared" si="0"/>
        <v>0</v>
      </c>
      <c r="K19" s="33">
        <f t="shared" si="1"/>
        <v>0</v>
      </c>
      <c r="L19" s="111">
        <f t="shared" si="2"/>
        <v>0</v>
      </c>
      <c r="M19" s="86" t="str">
        <f t="shared" si="4"/>
        <v/>
      </c>
      <c r="N19" s="10"/>
    </row>
    <row r="20" spans="1:14">
      <c r="A20" s="98">
        <v>50</v>
      </c>
      <c r="B20" s="108" t="s">
        <v>384</v>
      </c>
      <c r="C20" s="109" t="s">
        <v>385</v>
      </c>
      <c r="D20" s="29" t="s">
        <v>908</v>
      </c>
      <c r="E20" s="29" t="s">
        <v>19</v>
      </c>
      <c r="F20" s="30">
        <v>4.0999999999999996</v>
      </c>
      <c r="G20" s="110">
        <f t="shared" si="3"/>
        <v>338.37299999999999</v>
      </c>
      <c r="H20" s="29">
        <v>25</v>
      </c>
      <c r="I20" s="31"/>
      <c r="J20" s="32">
        <f t="shared" si="0"/>
        <v>0</v>
      </c>
      <c r="K20" s="33">
        <f t="shared" si="1"/>
        <v>0</v>
      </c>
      <c r="L20" s="111">
        <f t="shared" si="2"/>
        <v>0</v>
      </c>
      <c r="M20" s="86" t="str">
        <f t="shared" si="4"/>
        <v/>
      </c>
      <c r="N20" s="10"/>
    </row>
    <row r="21" spans="1:14" hidden="1">
      <c r="A21" s="98">
        <v>0</v>
      </c>
      <c r="B21" s="137" t="s">
        <v>386</v>
      </c>
      <c r="C21" s="112" t="s">
        <v>387</v>
      </c>
      <c r="D21" s="99" t="s">
        <v>908</v>
      </c>
      <c r="E21" s="99" t="s">
        <v>18</v>
      </c>
      <c r="F21" s="100">
        <v>2.15</v>
      </c>
      <c r="G21" s="138">
        <f t="shared" si="3"/>
        <v>177.43949999999998</v>
      </c>
      <c r="H21" s="99">
        <v>40</v>
      </c>
      <c r="I21" s="31"/>
      <c r="J21" s="32">
        <f t="shared" si="0"/>
        <v>0</v>
      </c>
      <c r="K21" s="33">
        <f t="shared" si="1"/>
        <v>0</v>
      </c>
      <c r="L21" s="111">
        <f t="shared" si="2"/>
        <v>0</v>
      </c>
      <c r="M21" s="86" t="str">
        <f t="shared" si="4"/>
        <v/>
      </c>
      <c r="N21" s="10"/>
    </row>
    <row r="22" spans="1:14" hidden="1">
      <c r="A22" s="98">
        <v>0</v>
      </c>
      <c r="B22" s="137" t="s">
        <v>388</v>
      </c>
      <c r="C22" s="112" t="s">
        <v>21</v>
      </c>
      <c r="D22" s="99" t="s">
        <v>908</v>
      </c>
      <c r="E22" s="99" t="s">
        <v>18</v>
      </c>
      <c r="F22" s="100">
        <v>2.4699999999999998</v>
      </c>
      <c r="G22" s="138">
        <f t="shared" si="3"/>
        <v>203.84909999999999</v>
      </c>
      <c r="H22" s="99">
        <v>40</v>
      </c>
      <c r="I22" s="31"/>
      <c r="J22" s="32">
        <f t="shared" si="0"/>
        <v>0</v>
      </c>
      <c r="K22" s="33">
        <f t="shared" si="1"/>
        <v>0</v>
      </c>
      <c r="L22" s="111">
        <f t="shared" si="2"/>
        <v>0</v>
      </c>
      <c r="M22" s="86" t="str">
        <f t="shared" si="4"/>
        <v/>
      </c>
      <c r="N22" s="10"/>
    </row>
    <row r="23" spans="1:14" hidden="1">
      <c r="A23" s="98">
        <v>0</v>
      </c>
      <c r="B23" s="137" t="s">
        <v>389</v>
      </c>
      <c r="C23" s="112" t="s">
        <v>22</v>
      </c>
      <c r="D23" s="99" t="s">
        <v>908</v>
      </c>
      <c r="E23" s="99" t="s">
        <v>18</v>
      </c>
      <c r="F23" s="100">
        <v>2.7199999999999998</v>
      </c>
      <c r="G23" s="138">
        <f t="shared" si="3"/>
        <v>224.48159999999999</v>
      </c>
      <c r="H23" s="99">
        <v>40</v>
      </c>
      <c r="I23" s="31"/>
      <c r="J23" s="32">
        <f t="shared" si="0"/>
        <v>0</v>
      </c>
      <c r="K23" s="33">
        <f t="shared" si="1"/>
        <v>0</v>
      </c>
      <c r="L23" s="111">
        <f t="shared" si="2"/>
        <v>0</v>
      </c>
      <c r="M23" s="86" t="str">
        <f t="shared" si="4"/>
        <v/>
      </c>
      <c r="N23" s="10"/>
    </row>
    <row r="24" spans="1:14">
      <c r="A24" s="98" t="s">
        <v>1089</v>
      </c>
      <c r="B24" s="108" t="s">
        <v>390</v>
      </c>
      <c r="C24" s="109" t="s">
        <v>391</v>
      </c>
      <c r="D24" s="29" t="s">
        <v>908</v>
      </c>
      <c r="E24" s="29" t="s">
        <v>18</v>
      </c>
      <c r="F24" s="30">
        <v>2.23</v>
      </c>
      <c r="G24" s="110">
        <f t="shared" si="3"/>
        <v>184.0419</v>
      </c>
      <c r="H24" s="29">
        <v>40</v>
      </c>
      <c r="I24" s="31"/>
      <c r="J24" s="32">
        <f t="shared" si="0"/>
        <v>0</v>
      </c>
      <c r="K24" s="33">
        <f t="shared" si="1"/>
        <v>0</v>
      </c>
      <c r="L24" s="111">
        <f t="shared" si="2"/>
        <v>0</v>
      </c>
      <c r="M24" s="86" t="str">
        <f t="shared" si="4"/>
        <v/>
      </c>
      <c r="N24" s="10"/>
    </row>
    <row r="25" spans="1:14">
      <c r="A25" s="98" t="s">
        <v>1089</v>
      </c>
      <c r="B25" s="108" t="s">
        <v>392</v>
      </c>
      <c r="C25" s="109" t="s">
        <v>393</v>
      </c>
      <c r="D25" s="29" t="s">
        <v>908</v>
      </c>
      <c r="E25" s="29" t="s">
        <v>18</v>
      </c>
      <c r="F25" s="30">
        <v>2.23</v>
      </c>
      <c r="G25" s="110">
        <f t="shared" si="3"/>
        <v>184.0419</v>
      </c>
      <c r="H25" s="29">
        <v>40</v>
      </c>
      <c r="I25" s="31"/>
      <c r="J25" s="32">
        <f t="shared" si="0"/>
        <v>0</v>
      </c>
      <c r="K25" s="33">
        <f t="shared" si="1"/>
        <v>0</v>
      </c>
      <c r="L25" s="111">
        <f t="shared" si="2"/>
        <v>0</v>
      </c>
      <c r="M25" s="86" t="str">
        <f t="shared" si="4"/>
        <v/>
      </c>
      <c r="N25" s="10"/>
    </row>
    <row r="26" spans="1:14" hidden="1">
      <c r="A26" s="98">
        <v>0</v>
      </c>
      <c r="B26" s="137" t="s">
        <v>394</v>
      </c>
      <c r="C26" s="112" t="s">
        <v>23</v>
      </c>
      <c r="D26" s="99" t="s">
        <v>908</v>
      </c>
      <c r="E26" s="99" t="s">
        <v>18</v>
      </c>
      <c r="F26" s="100">
        <v>1.98</v>
      </c>
      <c r="G26" s="138">
        <f t="shared" si="3"/>
        <v>163.40940000000001</v>
      </c>
      <c r="H26" s="99">
        <v>40</v>
      </c>
      <c r="I26" s="31"/>
      <c r="J26" s="32">
        <f t="shared" si="0"/>
        <v>0</v>
      </c>
      <c r="K26" s="33">
        <f t="shared" si="1"/>
        <v>0</v>
      </c>
      <c r="L26" s="111">
        <f t="shared" si="2"/>
        <v>0</v>
      </c>
      <c r="M26" s="86" t="str">
        <f t="shared" si="4"/>
        <v/>
      </c>
      <c r="N26" s="10"/>
    </row>
    <row r="27" spans="1:14">
      <c r="A27" s="98">
        <v>80</v>
      </c>
      <c r="B27" s="108" t="s">
        <v>395</v>
      </c>
      <c r="C27" s="109" t="s">
        <v>24</v>
      </c>
      <c r="D27" s="29" t="s">
        <v>908</v>
      </c>
      <c r="E27" s="29" t="s">
        <v>18</v>
      </c>
      <c r="F27" s="30">
        <v>1.98</v>
      </c>
      <c r="G27" s="110">
        <f t="shared" si="3"/>
        <v>163.40940000000001</v>
      </c>
      <c r="H27" s="29">
        <v>40</v>
      </c>
      <c r="I27" s="31"/>
      <c r="J27" s="32">
        <f t="shared" si="0"/>
        <v>0</v>
      </c>
      <c r="K27" s="33">
        <f t="shared" si="1"/>
        <v>0</v>
      </c>
      <c r="L27" s="111">
        <f t="shared" si="2"/>
        <v>0</v>
      </c>
      <c r="M27" s="86" t="str">
        <f t="shared" si="4"/>
        <v/>
      </c>
      <c r="N27" s="10"/>
    </row>
    <row r="28" spans="1:14">
      <c r="A28" s="98" t="s">
        <v>1089</v>
      </c>
      <c r="B28" s="108" t="s">
        <v>396</v>
      </c>
      <c r="C28" s="109" t="s">
        <v>25</v>
      </c>
      <c r="D28" s="29" t="s">
        <v>908</v>
      </c>
      <c r="E28" s="29" t="s">
        <v>18</v>
      </c>
      <c r="F28" s="30">
        <v>3.2899999999999996</v>
      </c>
      <c r="G28" s="110">
        <f t="shared" si="3"/>
        <v>271.52369999999996</v>
      </c>
      <c r="H28" s="29">
        <v>40</v>
      </c>
      <c r="I28" s="31"/>
      <c r="J28" s="32">
        <f t="shared" si="0"/>
        <v>0</v>
      </c>
      <c r="K28" s="33">
        <f t="shared" si="1"/>
        <v>0</v>
      </c>
      <c r="L28" s="111">
        <f t="shared" si="2"/>
        <v>0</v>
      </c>
      <c r="M28" s="86" t="str">
        <f t="shared" si="4"/>
        <v/>
      </c>
      <c r="N28" s="10"/>
    </row>
    <row r="29" spans="1:14">
      <c r="A29" s="98" t="s">
        <v>1089</v>
      </c>
      <c r="B29" s="108" t="s">
        <v>397</v>
      </c>
      <c r="C29" s="109" t="s">
        <v>26</v>
      </c>
      <c r="D29" s="29" t="s">
        <v>908</v>
      </c>
      <c r="E29" s="29" t="s">
        <v>18</v>
      </c>
      <c r="F29" s="30">
        <v>1.98</v>
      </c>
      <c r="G29" s="110">
        <f t="shared" si="3"/>
        <v>163.40940000000001</v>
      </c>
      <c r="H29" s="29">
        <v>40</v>
      </c>
      <c r="I29" s="31"/>
      <c r="J29" s="32">
        <f t="shared" si="0"/>
        <v>0</v>
      </c>
      <c r="K29" s="33">
        <f t="shared" si="1"/>
        <v>0</v>
      </c>
      <c r="L29" s="111">
        <f t="shared" si="2"/>
        <v>0</v>
      </c>
      <c r="M29" s="86" t="str">
        <f t="shared" si="4"/>
        <v/>
      </c>
      <c r="N29" s="10"/>
    </row>
    <row r="30" spans="1:14">
      <c r="A30" s="98" t="s">
        <v>1089</v>
      </c>
      <c r="B30" s="108" t="s">
        <v>398</v>
      </c>
      <c r="C30" s="109" t="s">
        <v>27</v>
      </c>
      <c r="D30" s="29" t="s">
        <v>908</v>
      </c>
      <c r="E30" s="29" t="s">
        <v>18</v>
      </c>
      <c r="F30" s="30">
        <v>1.98</v>
      </c>
      <c r="G30" s="110">
        <f t="shared" si="3"/>
        <v>163.40940000000001</v>
      </c>
      <c r="H30" s="29">
        <v>40</v>
      </c>
      <c r="I30" s="31"/>
      <c r="J30" s="32">
        <f t="shared" si="0"/>
        <v>0</v>
      </c>
      <c r="K30" s="33">
        <f t="shared" si="1"/>
        <v>0</v>
      </c>
      <c r="L30" s="111">
        <f t="shared" si="2"/>
        <v>0</v>
      </c>
      <c r="M30" s="86" t="str">
        <f t="shared" si="4"/>
        <v/>
      </c>
      <c r="N30" s="10"/>
    </row>
    <row r="31" spans="1:14">
      <c r="A31" s="98" t="s">
        <v>1089</v>
      </c>
      <c r="B31" s="108" t="s">
        <v>399</v>
      </c>
      <c r="C31" s="109" t="s">
        <v>28</v>
      </c>
      <c r="D31" s="29" t="s">
        <v>908</v>
      </c>
      <c r="E31" s="29" t="s">
        <v>18</v>
      </c>
      <c r="F31" s="30">
        <v>1.98</v>
      </c>
      <c r="G31" s="110">
        <f t="shared" si="3"/>
        <v>163.40940000000001</v>
      </c>
      <c r="H31" s="29">
        <v>40</v>
      </c>
      <c r="I31" s="31"/>
      <c r="J31" s="32">
        <f t="shared" si="0"/>
        <v>0</v>
      </c>
      <c r="K31" s="33">
        <f t="shared" si="1"/>
        <v>0</v>
      </c>
      <c r="L31" s="111">
        <f t="shared" si="2"/>
        <v>0</v>
      </c>
      <c r="M31" s="86" t="str">
        <f t="shared" si="4"/>
        <v/>
      </c>
      <c r="N31" s="10"/>
    </row>
    <row r="32" spans="1:14">
      <c r="A32" s="98" t="s">
        <v>1089</v>
      </c>
      <c r="B32" s="108" t="s">
        <v>400</v>
      </c>
      <c r="C32" s="109" t="s">
        <v>29</v>
      </c>
      <c r="D32" s="29" t="s">
        <v>908</v>
      </c>
      <c r="E32" s="29" t="s">
        <v>18</v>
      </c>
      <c r="F32" s="30">
        <v>1.98</v>
      </c>
      <c r="G32" s="110">
        <f t="shared" si="3"/>
        <v>163.40940000000001</v>
      </c>
      <c r="H32" s="29">
        <v>40</v>
      </c>
      <c r="I32" s="31"/>
      <c r="J32" s="32">
        <f t="shared" si="0"/>
        <v>0</v>
      </c>
      <c r="K32" s="33">
        <f t="shared" si="1"/>
        <v>0</v>
      </c>
      <c r="L32" s="111">
        <f t="shared" si="2"/>
        <v>0</v>
      </c>
      <c r="M32" s="86" t="str">
        <f t="shared" si="4"/>
        <v/>
      </c>
      <c r="N32" s="10"/>
    </row>
    <row r="33" spans="1:14">
      <c r="A33" s="98" t="s">
        <v>1089</v>
      </c>
      <c r="B33" s="108" t="s">
        <v>864</v>
      </c>
      <c r="C33" s="113" t="s">
        <v>865</v>
      </c>
      <c r="D33" s="114" t="s">
        <v>909</v>
      </c>
      <c r="E33" s="29" t="s">
        <v>18</v>
      </c>
      <c r="F33" s="30">
        <v>2.19</v>
      </c>
      <c r="G33" s="110">
        <f t="shared" si="3"/>
        <v>180.7407</v>
      </c>
      <c r="H33" s="29">
        <v>32</v>
      </c>
      <c r="I33" s="31"/>
      <c r="J33" s="32">
        <f t="shared" si="0"/>
        <v>0</v>
      </c>
      <c r="K33" s="33">
        <f t="shared" si="1"/>
        <v>0</v>
      </c>
      <c r="L33" s="111">
        <f t="shared" si="2"/>
        <v>0</v>
      </c>
      <c r="M33" s="86" t="str">
        <f t="shared" si="4"/>
        <v/>
      </c>
      <c r="N33" s="10"/>
    </row>
    <row r="34" spans="1:14">
      <c r="A34" s="98" t="s">
        <v>1089</v>
      </c>
      <c r="B34" s="108" t="s">
        <v>401</v>
      </c>
      <c r="C34" s="109" t="s">
        <v>30</v>
      </c>
      <c r="D34" s="29" t="s">
        <v>908</v>
      </c>
      <c r="E34" s="29" t="s">
        <v>18</v>
      </c>
      <c r="F34" s="30">
        <v>1.98</v>
      </c>
      <c r="G34" s="110">
        <f t="shared" si="3"/>
        <v>163.40940000000001</v>
      </c>
      <c r="H34" s="29">
        <v>40</v>
      </c>
      <c r="I34" s="31"/>
      <c r="J34" s="32">
        <f t="shared" si="0"/>
        <v>0</v>
      </c>
      <c r="K34" s="33">
        <f t="shared" si="1"/>
        <v>0</v>
      </c>
      <c r="L34" s="111">
        <f t="shared" si="2"/>
        <v>0</v>
      </c>
      <c r="M34" s="86" t="str">
        <f t="shared" si="4"/>
        <v/>
      </c>
      <c r="N34" s="10"/>
    </row>
    <row r="35" spans="1:14">
      <c r="A35" s="98" t="s">
        <v>1089</v>
      </c>
      <c r="B35" s="108" t="s">
        <v>402</v>
      </c>
      <c r="C35" s="109" t="s">
        <v>31</v>
      </c>
      <c r="D35" s="29" t="s">
        <v>908</v>
      </c>
      <c r="E35" s="29" t="s">
        <v>18</v>
      </c>
      <c r="F35" s="30">
        <v>1.98</v>
      </c>
      <c r="G35" s="110">
        <f t="shared" si="3"/>
        <v>163.40940000000001</v>
      </c>
      <c r="H35" s="29">
        <v>40</v>
      </c>
      <c r="I35" s="31"/>
      <c r="J35" s="32">
        <f t="shared" si="0"/>
        <v>0</v>
      </c>
      <c r="K35" s="33">
        <f t="shared" si="1"/>
        <v>0</v>
      </c>
      <c r="L35" s="111">
        <f t="shared" si="2"/>
        <v>0</v>
      </c>
      <c r="M35" s="86" t="str">
        <f t="shared" si="4"/>
        <v/>
      </c>
      <c r="N35" s="10"/>
    </row>
    <row r="36" spans="1:14">
      <c r="A36" s="98" t="s">
        <v>1089</v>
      </c>
      <c r="B36" s="108" t="s">
        <v>403</v>
      </c>
      <c r="C36" s="109" t="s">
        <v>32</v>
      </c>
      <c r="D36" s="29" t="s">
        <v>908</v>
      </c>
      <c r="E36" s="29" t="s">
        <v>18</v>
      </c>
      <c r="F36" s="30">
        <v>1.98</v>
      </c>
      <c r="G36" s="110">
        <f t="shared" si="3"/>
        <v>163.40940000000001</v>
      </c>
      <c r="H36" s="29">
        <v>40</v>
      </c>
      <c r="I36" s="31"/>
      <c r="J36" s="32">
        <f t="shared" si="0"/>
        <v>0</v>
      </c>
      <c r="K36" s="33">
        <f t="shared" si="1"/>
        <v>0</v>
      </c>
      <c r="L36" s="111">
        <f t="shared" si="2"/>
        <v>0</v>
      </c>
      <c r="M36" s="86" t="str">
        <f t="shared" si="4"/>
        <v/>
      </c>
      <c r="N36" s="10"/>
    </row>
    <row r="37" spans="1:14">
      <c r="A37" s="98" t="s">
        <v>1089</v>
      </c>
      <c r="B37" s="108" t="s">
        <v>404</v>
      </c>
      <c r="C37" s="109" t="s">
        <v>33</v>
      </c>
      <c r="D37" s="29" t="s">
        <v>908</v>
      </c>
      <c r="E37" s="29" t="s">
        <v>18</v>
      </c>
      <c r="F37" s="30">
        <v>2.8</v>
      </c>
      <c r="G37" s="110">
        <f t="shared" si="3"/>
        <v>231.08399999999997</v>
      </c>
      <c r="H37" s="29">
        <v>40</v>
      </c>
      <c r="I37" s="31"/>
      <c r="J37" s="32">
        <f t="shared" si="0"/>
        <v>0</v>
      </c>
      <c r="K37" s="33">
        <f t="shared" si="1"/>
        <v>0</v>
      </c>
      <c r="L37" s="111">
        <f t="shared" si="2"/>
        <v>0</v>
      </c>
      <c r="M37" s="86" t="str">
        <f t="shared" si="4"/>
        <v/>
      </c>
      <c r="N37" s="10"/>
    </row>
    <row r="38" spans="1:14">
      <c r="A38" s="98">
        <v>64</v>
      </c>
      <c r="B38" s="108" t="s">
        <v>862</v>
      </c>
      <c r="C38" s="113" t="s">
        <v>863</v>
      </c>
      <c r="D38" s="114" t="s">
        <v>909</v>
      </c>
      <c r="E38" s="29" t="s">
        <v>18</v>
      </c>
      <c r="F38" s="30">
        <v>2.19</v>
      </c>
      <c r="G38" s="110">
        <f t="shared" si="3"/>
        <v>180.7407</v>
      </c>
      <c r="H38" s="29">
        <v>32</v>
      </c>
      <c r="I38" s="31"/>
      <c r="J38" s="32">
        <f t="shared" si="0"/>
        <v>0</v>
      </c>
      <c r="K38" s="33">
        <f t="shared" si="1"/>
        <v>0</v>
      </c>
      <c r="L38" s="111">
        <f t="shared" si="2"/>
        <v>0</v>
      </c>
      <c r="M38" s="86" t="str">
        <f t="shared" si="4"/>
        <v/>
      </c>
      <c r="N38" s="10"/>
    </row>
    <row r="39" spans="1:14" hidden="1">
      <c r="A39" s="98">
        <v>0</v>
      </c>
      <c r="B39" s="137" t="s">
        <v>405</v>
      </c>
      <c r="C39" s="112" t="s">
        <v>34</v>
      </c>
      <c r="D39" s="99" t="s">
        <v>908</v>
      </c>
      <c r="E39" s="99" t="s">
        <v>18</v>
      </c>
      <c r="F39" s="100">
        <v>2.8</v>
      </c>
      <c r="G39" s="138">
        <f t="shared" si="3"/>
        <v>231.08399999999997</v>
      </c>
      <c r="H39" s="99">
        <v>40</v>
      </c>
      <c r="I39" s="31"/>
      <c r="J39" s="32">
        <f t="shared" si="0"/>
        <v>0</v>
      </c>
      <c r="K39" s="33">
        <f t="shared" si="1"/>
        <v>0</v>
      </c>
      <c r="L39" s="111">
        <f t="shared" si="2"/>
        <v>0</v>
      </c>
      <c r="M39" s="86" t="str">
        <f t="shared" si="4"/>
        <v/>
      </c>
      <c r="N39" s="10"/>
    </row>
    <row r="40" spans="1:14" hidden="1">
      <c r="A40" s="98">
        <v>0</v>
      </c>
      <c r="B40" s="137" t="s">
        <v>406</v>
      </c>
      <c r="C40" s="112" t="s">
        <v>35</v>
      </c>
      <c r="D40" s="99" t="s">
        <v>908</v>
      </c>
      <c r="E40" s="99" t="s">
        <v>18</v>
      </c>
      <c r="F40" s="100">
        <v>1.98</v>
      </c>
      <c r="G40" s="138">
        <f t="shared" si="3"/>
        <v>163.40940000000001</v>
      </c>
      <c r="H40" s="99">
        <v>40</v>
      </c>
      <c r="I40" s="31"/>
      <c r="J40" s="32">
        <f t="shared" si="0"/>
        <v>0</v>
      </c>
      <c r="K40" s="33">
        <f t="shared" si="1"/>
        <v>0</v>
      </c>
      <c r="L40" s="111">
        <f t="shared" si="2"/>
        <v>0</v>
      </c>
      <c r="M40" s="86" t="str">
        <f t="shared" si="4"/>
        <v/>
      </c>
      <c r="N40" s="10"/>
    </row>
    <row r="41" spans="1:14">
      <c r="A41" s="98" t="s">
        <v>1089</v>
      </c>
      <c r="B41" s="108" t="s">
        <v>866</v>
      </c>
      <c r="C41" s="113" t="s">
        <v>867</v>
      </c>
      <c r="D41" s="114" t="s">
        <v>909</v>
      </c>
      <c r="E41" s="29" t="s">
        <v>18</v>
      </c>
      <c r="F41" s="30">
        <v>2.19</v>
      </c>
      <c r="G41" s="110">
        <f t="shared" si="3"/>
        <v>180.7407</v>
      </c>
      <c r="H41" s="29">
        <v>32</v>
      </c>
      <c r="I41" s="31"/>
      <c r="J41" s="32">
        <f t="shared" si="0"/>
        <v>0</v>
      </c>
      <c r="K41" s="33">
        <f t="shared" si="1"/>
        <v>0</v>
      </c>
      <c r="L41" s="111">
        <f t="shared" si="2"/>
        <v>0</v>
      </c>
      <c r="M41" s="86" t="str">
        <f t="shared" si="4"/>
        <v/>
      </c>
      <c r="N41" s="10"/>
    </row>
    <row r="42" spans="1:14">
      <c r="A42" s="98">
        <v>80</v>
      </c>
      <c r="B42" s="108" t="s">
        <v>407</v>
      </c>
      <c r="C42" s="109" t="s">
        <v>36</v>
      </c>
      <c r="D42" s="29" t="s">
        <v>908</v>
      </c>
      <c r="E42" s="29" t="s">
        <v>18</v>
      </c>
      <c r="F42" s="30">
        <v>1.98</v>
      </c>
      <c r="G42" s="110">
        <f t="shared" si="3"/>
        <v>163.40940000000001</v>
      </c>
      <c r="H42" s="29">
        <v>40</v>
      </c>
      <c r="I42" s="31"/>
      <c r="J42" s="32">
        <f t="shared" si="0"/>
        <v>0</v>
      </c>
      <c r="K42" s="33">
        <f t="shared" si="1"/>
        <v>0</v>
      </c>
      <c r="L42" s="111">
        <f t="shared" si="2"/>
        <v>0</v>
      </c>
      <c r="M42" s="86" t="str">
        <f t="shared" si="4"/>
        <v/>
      </c>
      <c r="N42" s="10"/>
    </row>
    <row r="43" spans="1:14">
      <c r="A43" s="98" t="s">
        <v>1089</v>
      </c>
      <c r="B43" s="108" t="s">
        <v>408</v>
      </c>
      <c r="C43" s="109" t="s">
        <v>37</v>
      </c>
      <c r="D43" s="29" t="s">
        <v>908</v>
      </c>
      <c r="E43" s="29" t="s">
        <v>18</v>
      </c>
      <c r="F43" s="30">
        <v>1.98</v>
      </c>
      <c r="G43" s="110">
        <f t="shared" si="3"/>
        <v>163.40940000000001</v>
      </c>
      <c r="H43" s="29">
        <v>40</v>
      </c>
      <c r="I43" s="31"/>
      <c r="J43" s="32">
        <f t="shared" si="0"/>
        <v>0</v>
      </c>
      <c r="K43" s="33">
        <f t="shared" si="1"/>
        <v>0</v>
      </c>
      <c r="L43" s="111">
        <f t="shared" si="2"/>
        <v>0</v>
      </c>
      <c r="M43" s="86" t="str">
        <f t="shared" si="4"/>
        <v/>
      </c>
      <c r="N43" s="10"/>
    </row>
    <row r="44" spans="1:14" hidden="1">
      <c r="A44" s="98">
        <v>0</v>
      </c>
      <c r="B44" s="137" t="s">
        <v>409</v>
      </c>
      <c r="C44" s="112" t="s">
        <v>38</v>
      </c>
      <c r="D44" s="99" t="s">
        <v>908</v>
      </c>
      <c r="E44" s="99" t="s">
        <v>18</v>
      </c>
      <c r="F44" s="100">
        <v>2.8</v>
      </c>
      <c r="G44" s="138">
        <f t="shared" si="3"/>
        <v>231.08399999999997</v>
      </c>
      <c r="H44" s="99">
        <v>40</v>
      </c>
      <c r="I44" s="31"/>
      <c r="J44" s="32">
        <f t="shared" si="0"/>
        <v>0</v>
      </c>
      <c r="K44" s="33">
        <f t="shared" si="1"/>
        <v>0</v>
      </c>
      <c r="L44" s="111">
        <f t="shared" si="2"/>
        <v>0</v>
      </c>
      <c r="M44" s="86" t="str">
        <f t="shared" si="4"/>
        <v/>
      </c>
      <c r="N44" s="10"/>
    </row>
    <row r="45" spans="1:14">
      <c r="A45" s="98" t="s">
        <v>1089</v>
      </c>
      <c r="B45" s="108" t="s">
        <v>868</v>
      </c>
      <c r="C45" s="113" t="s">
        <v>869</v>
      </c>
      <c r="D45" s="114" t="s">
        <v>909</v>
      </c>
      <c r="E45" s="29" t="s">
        <v>18</v>
      </c>
      <c r="F45" s="30">
        <v>3.28</v>
      </c>
      <c r="G45" s="110">
        <f t="shared" si="3"/>
        <v>270.69839999999999</v>
      </c>
      <c r="H45" s="29">
        <v>32</v>
      </c>
      <c r="I45" s="31"/>
      <c r="J45" s="32">
        <f t="shared" si="0"/>
        <v>0</v>
      </c>
      <c r="K45" s="33">
        <f t="shared" si="1"/>
        <v>0</v>
      </c>
      <c r="L45" s="111">
        <f t="shared" si="2"/>
        <v>0</v>
      </c>
      <c r="M45" s="86" t="str">
        <f t="shared" si="4"/>
        <v/>
      </c>
      <c r="N45" s="10"/>
    </row>
    <row r="46" spans="1:14">
      <c r="A46" s="98" t="s">
        <v>1089</v>
      </c>
      <c r="B46" s="108" t="s">
        <v>870</v>
      </c>
      <c r="C46" s="113" t="s">
        <v>871</v>
      </c>
      <c r="D46" s="114" t="s">
        <v>909</v>
      </c>
      <c r="E46" s="29" t="s">
        <v>18</v>
      </c>
      <c r="F46" s="30">
        <v>2.19</v>
      </c>
      <c r="G46" s="110">
        <f t="shared" si="3"/>
        <v>180.7407</v>
      </c>
      <c r="H46" s="29">
        <v>32</v>
      </c>
      <c r="I46" s="31"/>
      <c r="J46" s="32">
        <f t="shared" si="0"/>
        <v>0</v>
      </c>
      <c r="K46" s="33">
        <f t="shared" si="1"/>
        <v>0</v>
      </c>
      <c r="L46" s="111">
        <f t="shared" si="2"/>
        <v>0</v>
      </c>
      <c r="M46" s="86" t="str">
        <f t="shared" si="4"/>
        <v/>
      </c>
      <c r="N46" s="10"/>
    </row>
    <row r="47" spans="1:14">
      <c r="A47" s="98" t="s">
        <v>1089</v>
      </c>
      <c r="B47" s="108" t="s">
        <v>410</v>
      </c>
      <c r="C47" s="109" t="s">
        <v>411</v>
      </c>
      <c r="D47" s="29" t="s">
        <v>908</v>
      </c>
      <c r="E47" s="29" t="s">
        <v>18</v>
      </c>
      <c r="F47" s="30">
        <v>3.13</v>
      </c>
      <c r="G47" s="110">
        <f t="shared" si="3"/>
        <v>258.31889999999999</v>
      </c>
      <c r="H47" s="29">
        <v>40</v>
      </c>
      <c r="I47" s="31"/>
      <c r="J47" s="32">
        <f t="shared" si="0"/>
        <v>0</v>
      </c>
      <c r="K47" s="33">
        <f t="shared" si="1"/>
        <v>0</v>
      </c>
      <c r="L47" s="111">
        <f t="shared" si="2"/>
        <v>0</v>
      </c>
      <c r="M47" s="86" t="str">
        <f t="shared" si="4"/>
        <v/>
      </c>
      <c r="N47" s="10"/>
    </row>
    <row r="48" spans="1:14" hidden="1">
      <c r="A48" s="98">
        <v>0</v>
      </c>
      <c r="B48" s="137" t="s">
        <v>412</v>
      </c>
      <c r="C48" s="112" t="s">
        <v>413</v>
      </c>
      <c r="D48" s="99" t="s">
        <v>908</v>
      </c>
      <c r="E48" s="99" t="s">
        <v>18</v>
      </c>
      <c r="F48" s="100">
        <v>1.98</v>
      </c>
      <c r="G48" s="138">
        <f t="shared" si="3"/>
        <v>163.40940000000001</v>
      </c>
      <c r="H48" s="99">
        <v>40</v>
      </c>
      <c r="I48" s="31"/>
      <c r="J48" s="32">
        <f t="shared" si="0"/>
        <v>0</v>
      </c>
      <c r="K48" s="33">
        <f t="shared" si="1"/>
        <v>0</v>
      </c>
      <c r="L48" s="111">
        <f t="shared" si="2"/>
        <v>0</v>
      </c>
      <c r="M48" s="86" t="str">
        <f t="shared" si="4"/>
        <v/>
      </c>
      <c r="N48" s="10"/>
    </row>
    <row r="49" spans="1:14" hidden="1">
      <c r="A49" s="98">
        <v>0</v>
      </c>
      <c r="B49" s="137" t="s">
        <v>414</v>
      </c>
      <c r="C49" s="112" t="s">
        <v>415</v>
      </c>
      <c r="D49" s="99" t="s">
        <v>908</v>
      </c>
      <c r="E49" s="99" t="s">
        <v>18</v>
      </c>
      <c r="F49" s="100">
        <v>1.98</v>
      </c>
      <c r="G49" s="138">
        <f t="shared" si="3"/>
        <v>163.40940000000001</v>
      </c>
      <c r="H49" s="99">
        <v>40</v>
      </c>
      <c r="I49" s="31"/>
      <c r="J49" s="32">
        <f t="shared" si="0"/>
        <v>0</v>
      </c>
      <c r="K49" s="33">
        <f t="shared" si="1"/>
        <v>0</v>
      </c>
      <c r="L49" s="111">
        <f t="shared" si="2"/>
        <v>0</v>
      </c>
      <c r="M49" s="86" t="str">
        <f t="shared" si="4"/>
        <v/>
      </c>
      <c r="N49" s="10"/>
    </row>
    <row r="50" spans="1:14">
      <c r="A50" s="98" t="s">
        <v>1089</v>
      </c>
      <c r="B50" s="108" t="s">
        <v>872</v>
      </c>
      <c r="C50" s="113" t="s">
        <v>873</v>
      </c>
      <c r="D50" s="114" t="s">
        <v>909</v>
      </c>
      <c r="E50" s="29" t="s">
        <v>18</v>
      </c>
      <c r="F50" s="30">
        <v>2.19</v>
      </c>
      <c r="G50" s="110">
        <f t="shared" si="3"/>
        <v>180.7407</v>
      </c>
      <c r="H50" s="29">
        <v>32</v>
      </c>
      <c r="I50" s="31"/>
      <c r="J50" s="32">
        <f t="shared" si="0"/>
        <v>0</v>
      </c>
      <c r="K50" s="33">
        <f t="shared" si="1"/>
        <v>0</v>
      </c>
      <c r="L50" s="111">
        <f t="shared" si="2"/>
        <v>0</v>
      </c>
      <c r="M50" s="86" t="str">
        <f t="shared" si="4"/>
        <v/>
      </c>
      <c r="N50" s="10"/>
    </row>
    <row r="51" spans="1:14" hidden="1">
      <c r="A51" s="98">
        <v>0</v>
      </c>
      <c r="B51" s="137" t="s">
        <v>416</v>
      </c>
      <c r="C51" s="112" t="s">
        <v>417</v>
      </c>
      <c r="D51" s="99" t="s">
        <v>908</v>
      </c>
      <c r="E51" s="99" t="s">
        <v>18</v>
      </c>
      <c r="F51" s="100">
        <v>1.98</v>
      </c>
      <c r="G51" s="138">
        <f t="shared" si="3"/>
        <v>163.40940000000001</v>
      </c>
      <c r="H51" s="99">
        <v>40</v>
      </c>
      <c r="I51" s="31"/>
      <c r="J51" s="32">
        <f t="shared" si="0"/>
        <v>0</v>
      </c>
      <c r="K51" s="33">
        <f t="shared" si="1"/>
        <v>0</v>
      </c>
      <c r="L51" s="111">
        <f t="shared" si="2"/>
        <v>0</v>
      </c>
      <c r="M51" s="86" t="str">
        <f t="shared" si="4"/>
        <v/>
      </c>
      <c r="N51" s="10"/>
    </row>
    <row r="52" spans="1:14">
      <c r="A52" s="98" t="s">
        <v>1089</v>
      </c>
      <c r="B52" s="108" t="s">
        <v>874</v>
      </c>
      <c r="C52" s="113" t="s">
        <v>875</v>
      </c>
      <c r="D52" s="114" t="s">
        <v>909</v>
      </c>
      <c r="E52" s="29" t="s">
        <v>18</v>
      </c>
      <c r="F52" s="30">
        <v>2.19</v>
      </c>
      <c r="G52" s="110">
        <f t="shared" si="3"/>
        <v>180.7407</v>
      </c>
      <c r="H52" s="29">
        <v>32</v>
      </c>
      <c r="I52" s="31"/>
      <c r="J52" s="32">
        <f t="shared" si="0"/>
        <v>0</v>
      </c>
      <c r="K52" s="33">
        <f t="shared" si="1"/>
        <v>0</v>
      </c>
      <c r="L52" s="111">
        <f t="shared" si="2"/>
        <v>0</v>
      </c>
      <c r="M52" s="86" t="str">
        <f t="shared" si="4"/>
        <v/>
      </c>
      <c r="N52" s="10"/>
    </row>
    <row r="53" spans="1:14">
      <c r="A53" s="98" t="s">
        <v>1089</v>
      </c>
      <c r="B53" s="108" t="s">
        <v>418</v>
      </c>
      <c r="C53" s="109" t="s">
        <v>39</v>
      </c>
      <c r="D53" s="29" t="s">
        <v>908</v>
      </c>
      <c r="E53" s="29" t="s">
        <v>18</v>
      </c>
      <c r="F53" s="30">
        <v>1.98</v>
      </c>
      <c r="G53" s="110">
        <f t="shared" si="3"/>
        <v>163.40940000000001</v>
      </c>
      <c r="H53" s="29">
        <v>40</v>
      </c>
      <c r="I53" s="31"/>
      <c r="J53" s="32">
        <f t="shared" si="0"/>
        <v>0</v>
      </c>
      <c r="K53" s="33">
        <f t="shared" si="1"/>
        <v>0</v>
      </c>
      <c r="L53" s="111">
        <f t="shared" si="2"/>
        <v>0</v>
      </c>
      <c r="M53" s="86" t="str">
        <f t="shared" si="4"/>
        <v/>
      </c>
      <c r="N53" s="10"/>
    </row>
    <row r="54" spans="1:14">
      <c r="A54" s="98">
        <v>40</v>
      </c>
      <c r="B54" s="108" t="s">
        <v>419</v>
      </c>
      <c r="C54" s="109" t="s">
        <v>420</v>
      </c>
      <c r="D54" s="29" t="s">
        <v>908</v>
      </c>
      <c r="E54" s="29" t="s">
        <v>18</v>
      </c>
      <c r="F54" s="30">
        <v>1.98</v>
      </c>
      <c r="G54" s="110">
        <f t="shared" si="3"/>
        <v>163.40940000000001</v>
      </c>
      <c r="H54" s="29">
        <v>40</v>
      </c>
      <c r="I54" s="31"/>
      <c r="J54" s="32">
        <f t="shared" si="0"/>
        <v>0</v>
      </c>
      <c r="K54" s="33">
        <f t="shared" si="1"/>
        <v>0</v>
      </c>
      <c r="L54" s="111">
        <f t="shared" si="2"/>
        <v>0</v>
      </c>
      <c r="M54" s="86" t="str">
        <f t="shared" si="4"/>
        <v/>
      </c>
      <c r="N54" s="10"/>
    </row>
    <row r="55" spans="1:14" hidden="1">
      <c r="A55" s="98">
        <v>0</v>
      </c>
      <c r="B55" s="137" t="s">
        <v>421</v>
      </c>
      <c r="C55" s="112" t="s">
        <v>40</v>
      </c>
      <c r="D55" s="99" t="s">
        <v>908</v>
      </c>
      <c r="E55" s="99" t="s">
        <v>18</v>
      </c>
      <c r="F55" s="100">
        <v>2.8</v>
      </c>
      <c r="G55" s="138">
        <f t="shared" si="3"/>
        <v>231.08399999999997</v>
      </c>
      <c r="H55" s="99">
        <v>40</v>
      </c>
      <c r="I55" s="31"/>
      <c r="J55" s="32">
        <f t="shared" si="0"/>
        <v>0</v>
      </c>
      <c r="K55" s="33">
        <f t="shared" si="1"/>
        <v>0</v>
      </c>
      <c r="L55" s="111">
        <f t="shared" si="2"/>
        <v>0</v>
      </c>
      <c r="M55" s="86" t="str">
        <f t="shared" si="4"/>
        <v/>
      </c>
      <c r="N55" s="10"/>
    </row>
    <row r="56" spans="1:14">
      <c r="A56" s="98" t="s">
        <v>1089</v>
      </c>
      <c r="B56" s="108" t="s">
        <v>422</v>
      </c>
      <c r="C56" s="109" t="s">
        <v>41</v>
      </c>
      <c r="D56" s="29" t="s">
        <v>908</v>
      </c>
      <c r="E56" s="29" t="s">
        <v>18</v>
      </c>
      <c r="F56" s="30">
        <v>2.8</v>
      </c>
      <c r="G56" s="110">
        <f t="shared" si="3"/>
        <v>231.08399999999997</v>
      </c>
      <c r="H56" s="29">
        <v>40</v>
      </c>
      <c r="I56" s="31"/>
      <c r="J56" s="32">
        <f t="shared" si="0"/>
        <v>0</v>
      </c>
      <c r="K56" s="33">
        <f t="shared" si="1"/>
        <v>0</v>
      </c>
      <c r="L56" s="111">
        <f t="shared" si="2"/>
        <v>0</v>
      </c>
      <c r="M56" s="86" t="str">
        <f t="shared" si="4"/>
        <v/>
      </c>
      <c r="N56" s="10"/>
    </row>
    <row r="57" spans="1:14" hidden="1">
      <c r="A57" s="98">
        <v>0</v>
      </c>
      <c r="B57" s="137" t="s">
        <v>423</v>
      </c>
      <c r="C57" s="112" t="s">
        <v>42</v>
      </c>
      <c r="D57" s="99" t="s">
        <v>908</v>
      </c>
      <c r="E57" s="99" t="s">
        <v>18</v>
      </c>
      <c r="F57" s="100">
        <v>2.8</v>
      </c>
      <c r="G57" s="138">
        <f t="shared" si="3"/>
        <v>231.08399999999997</v>
      </c>
      <c r="H57" s="99">
        <v>40</v>
      </c>
      <c r="I57" s="31"/>
      <c r="J57" s="32">
        <f t="shared" si="0"/>
        <v>0</v>
      </c>
      <c r="K57" s="33">
        <f t="shared" si="1"/>
        <v>0</v>
      </c>
      <c r="L57" s="111">
        <f t="shared" si="2"/>
        <v>0</v>
      </c>
      <c r="M57" s="86" t="str">
        <f t="shared" si="4"/>
        <v/>
      </c>
      <c r="N57" s="10"/>
    </row>
    <row r="58" spans="1:14">
      <c r="A58" s="98">
        <v>40</v>
      </c>
      <c r="B58" s="108" t="s">
        <v>424</v>
      </c>
      <c r="C58" s="109" t="s">
        <v>43</v>
      </c>
      <c r="D58" s="29" t="s">
        <v>908</v>
      </c>
      <c r="E58" s="29" t="s">
        <v>18</v>
      </c>
      <c r="F58" s="30">
        <v>2.23</v>
      </c>
      <c r="G58" s="110">
        <f t="shared" si="3"/>
        <v>184.0419</v>
      </c>
      <c r="H58" s="29">
        <v>40</v>
      </c>
      <c r="I58" s="31"/>
      <c r="J58" s="32">
        <f t="shared" si="0"/>
        <v>0</v>
      </c>
      <c r="K58" s="33">
        <f t="shared" si="1"/>
        <v>0</v>
      </c>
      <c r="L58" s="111">
        <f t="shared" si="2"/>
        <v>0</v>
      </c>
      <c r="M58" s="86" t="str">
        <f t="shared" si="4"/>
        <v/>
      </c>
      <c r="N58" s="10"/>
    </row>
    <row r="59" spans="1:14" hidden="1">
      <c r="A59" s="98">
        <v>0</v>
      </c>
      <c r="B59" s="137" t="s">
        <v>425</v>
      </c>
      <c r="C59" s="112" t="s">
        <v>44</v>
      </c>
      <c r="D59" s="99" t="s">
        <v>908</v>
      </c>
      <c r="E59" s="99" t="s">
        <v>18</v>
      </c>
      <c r="F59" s="100">
        <v>2.0599999999999996</v>
      </c>
      <c r="G59" s="138">
        <f t="shared" si="3"/>
        <v>170.01179999999997</v>
      </c>
      <c r="H59" s="99">
        <v>40</v>
      </c>
      <c r="I59" s="31"/>
      <c r="J59" s="32">
        <f t="shared" si="0"/>
        <v>0</v>
      </c>
      <c r="K59" s="33">
        <f t="shared" si="1"/>
        <v>0</v>
      </c>
      <c r="L59" s="111">
        <f t="shared" si="2"/>
        <v>0</v>
      </c>
      <c r="M59" s="86" t="str">
        <f t="shared" si="4"/>
        <v/>
      </c>
      <c r="N59" s="10"/>
    </row>
    <row r="60" spans="1:14">
      <c r="A60" s="98" t="s">
        <v>1089</v>
      </c>
      <c r="B60" s="108" t="s">
        <v>426</v>
      </c>
      <c r="C60" s="109" t="s">
        <v>45</v>
      </c>
      <c r="D60" s="29" t="s">
        <v>908</v>
      </c>
      <c r="E60" s="29" t="s">
        <v>18</v>
      </c>
      <c r="F60" s="30">
        <v>1.82</v>
      </c>
      <c r="G60" s="110">
        <f t="shared" si="3"/>
        <v>150.2046</v>
      </c>
      <c r="H60" s="29">
        <v>40</v>
      </c>
      <c r="I60" s="31"/>
      <c r="J60" s="32">
        <f t="shared" si="0"/>
        <v>0</v>
      </c>
      <c r="K60" s="33">
        <f t="shared" si="1"/>
        <v>0</v>
      </c>
      <c r="L60" s="111">
        <f t="shared" si="2"/>
        <v>0</v>
      </c>
      <c r="M60" s="86" t="str">
        <f t="shared" si="4"/>
        <v/>
      </c>
      <c r="N60" s="10"/>
    </row>
    <row r="61" spans="1:14">
      <c r="A61" s="98" t="s">
        <v>1089</v>
      </c>
      <c r="B61" s="108" t="s">
        <v>427</v>
      </c>
      <c r="C61" s="109" t="s">
        <v>46</v>
      </c>
      <c r="D61" s="29" t="s">
        <v>908</v>
      </c>
      <c r="E61" s="29" t="s">
        <v>18</v>
      </c>
      <c r="F61" s="30">
        <v>1.82</v>
      </c>
      <c r="G61" s="110">
        <f t="shared" si="3"/>
        <v>150.2046</v>
      </c>
      <c r="H61" s="29">
        <v>40</v>
      </c>
      <c r="I61" s="31"/>
      <c r="J61" s="32">
        <f t="shared" si="0"/>
        <v>0</v>
      </c>
      <c r="K61" s="33">
        <f t="shared" si="1"/>
        <v>0</v>
      </c>
      <c r="L61" s="111">
        <f t="shared" si="2"/>
        <v>0</v>
      </c>
      <c r="M61" s="86" t="str">
        <f t="shared" si="4"/>
        <v/>
      </c>
      <c r="N61" s="10"/>
    </row>
    <row r="62" spans="1:14">
      <c r="A62" s="98">
        <v>80</v>
      </c>
      <c r="B62" s="108" t="s">
        <v>428</v>
      </c>
      <c r="C62" s="109" t="s">
        <v>47</v>
      </c>
      <c r="D62" s="29" t="s">
        <v>908</v>
      </c>
      <c r="E62" s="29" t="s">
        <v>18</v>
      </c>
      <c r="F62" s="30">
        <v>1.82</v>
      </c>
      <c r="G62" s="110">
        <f t="shared" si="3"/>
        <v>150.2046</v>
      </c>
      <c r="H62" s="29">
        <v>40</v>
      </c>
      <c r="I62" s="31"/>
      <c r="J62" s="32">
        <f t="shared" si="0"/>
        <v>0</v>
      </c>
      <c r="K62" s="33">
        <f t="shared" si="1"/>
        <v>0</v>
      </c>
      <c r="L62" s="111">
        <f t="shared" si="2"/>
        <v>0</v>
      </c>
      <c r="M62" s="86" t="str">
        <f t="shared" si="4"/>
        <v/>
      </c>
      <c r="N62" s="10"/>
    </row>
    <row r="63" spans="1:14">
      <c r="A63" s="98" t="s">
        <v>1089</v>
      </c>
      <c r="B63" s="108" t="s">
        <v>429</v>
      </c>
      <c r="C63" s="109" t="s">
        <v>48</v>
      </c>
      <c r="D63" s="29" t="s">
        <v>908</v>
      </c>
      <c r="E63" s="29" t="s">
        <v>18</v>
      </c>
      <c r="F63" s="30">
        <v>2.7199999999999998</v>
      </c>
      <c r="G63" s="110">
        <f t="shared" si="3"/>
        <v>224.48159999999999</v>
      </c>
      <c r="H63" s="29">
        <v>40</v>
      </c>
      <c r="I63" s="31"/>
      <c r="J63" s="32">
        <f t="shared" si="0"/>
        <v>0</v>
      </c>
      <c r="K63" s="33">
        <f t="shared" si="1"/>
        <v>0</v>
      </c>
      <c r="L63" s="111">
        <f t="shared" si="2"/>
        <v>0</v>
      </c>
      <c r="M63" s="86" t="str">
        <f t="shared" si="4"/>
        <v/>
      </c>
      <c r="N63" s="10"/>
    </row>
    <row r="64" spans="1:14">
      <c r="A64" s="98">
        <v>75</v>
      </c>
      <c r="B64" s="108" t="s">
        <v>430</v>
      </c>
      <c r="C64" s="109" t="s">
        <v>50</v>
      </c>
      <c r="D64" s="29" t="s">
        <v>908</v>
      </c>
      <c r="E64" s="29" t="s">
        <v>49</v>
      </c>
      <c r="F64" s="30">
        <v>2.8699999999999997</v>
      </c>
      <c r="G64" s="110">
        <f t="shared" si="3"/>
        <v>236.86109999999996</v>
      </c>
      <c r="H64" s="29">
        <v>25</v>
      </c>
      <c r="I64" s="31"/>
      <c r="J64" s="32">
        <f t="shared" si="0"/>
        <v>0</v>
      </c>
      <c r="K64" s="33">
        <f t="shared" si="1"/>
        <v>0</v>
      </c>
      <c r="L64" s="111">
        <f t="shared" si="2"/>
        <v>0</v>
      </c>
      <c r="M64" s="86" t="str">
        <f t="shared" si="4"/>
        <v/>
      </c>
      <c r="N64" s="10"/>
    </row>
    <row r="65" spans="1:14">
      <c r="A65" s="98">
        <v>75</v>
      </c>
      <c r="B65" s="108" t="s">
        <v>431</v>
      </c>
      <c r="C65" s="109" t="s">
        <v>51</v>
      </c>
      <c r="D65" s="29" t="s">
        <v>908</v>
      </c>
      <c r="E65" s="29" t="s">
        <v>49</v>
      </c>
      <c r="F65" s="30">
        <v>2.2199999999999998</v>
      </c>
      <c r="G65" s="110">
        <f t="shared" si="3"/>
        <v>183.21659999999997</v>
      </c>
      <c r="H65" s="29">
        <v>25</v>
      </c>
      <c r="I65" s="31"/>
      <c r="J65" s="32">
        <f t="shared" si="0"/>
        <v>0</v>
      </c>
      <c r="K65" s="33">
        <f t="shared" si="1"/>
        <v>0</v>
      </c>
      <c r="L65" s="111">
        <f t="shared" si="2"/>
        <v>0</v>
      </c>
      <c r="M65" s="86" t="str">
        <f t="shared" si="4"/>
        <v/>
      </c>
      <c r="N65" s="10"/>
    </row>
    <row r="66" spans="1:14" hidden="1">
      <c r="A66" s="98">
        <v>0</v>
      </c>
      <c r="B66" s="137" t="s">
        <v>432</v>
      </c>
      <c r="C66" s="112" t="s">
        <v>52</v>
      </c>
      <c r="D66" s="99" t="s">
        <v>908</v>
      </c>
      <c r="E66" s="99" t="s">
        <v>49</v>
      </c>
      <c r="F66" s="100">
        <v>2.2199999999999998</v>
      </c>
      <c r="G66" s="138">
        <f t="shared" si="3"/>
        <v>183.21659999999997</v>
      </c>
      <c r="H66" s="99">
        <v>25</v>
      </c>
      <c r="I66" s="31"/>
      <c r="J66" s="32">
        <f t="shared" si="0"/>
        <v>0</v>
      </c>
      <c r="K66" s="33">
        <f t="shared" si="1"/>
        <v>0</v>
      </c>
      <c r="L66" s="111">
        <f t="shared" si="2"/>
        <v>0</v>
      </c>
      <c r="M66" s="86" t="str">
        <f t="shared" si="4"/>
        <v/>
      </c>
      <c r="N66" s="10"/>
    </row>
    <row r="67" spans="1:14">
      <c r="A67" s="98">
        <v>40</v>
      </c>
      <c r="B67" s="108" t="s">
        <v>433</v>
      </c>
      <c r="C67" s="109" t="s">
        <v>53</v>
      </c>
      <c r="D67" s="29" t="s">
        <v>908</v>
      </c>
      <c r="E67" s="29" t="s">
        <v>18</v>
      </c>
      <c r="F67" s="30">
        <v>3.2899999999999996</v>
      </c>
      <c r="G67" s="110">
        <f t="shared" si="3"/>
        <v>271.52369999999996</v>
      </c>
      <c r="H67" s="29">
        <v>40</v>
      </c>
      <c r="I67" s="31"/>
      <c r="J67" s="32">
        <f t="shared" si="0"/>
        <v>0</v>
      </c>
      <c r="K67" s="33">
        <f t="shared" si="1"/>
        <v>0</v>
      </c>
      <c r="L67" s="111">
        <f t="shared" si="2"/>
        <v>0</v>
      </c>
      <c r="M67" s="86" t="str">
        <f t="shared" si="4"/>
        <v/>
      </c>
      <c r="N67" s="10"/>
    </row>
    <row r="68" spans="1:14" hidden="1">
      <c r="A68" s="98">
        <v>0</v>
      </c>
      <c r="B68" s="137" t="s">
        <v>434</v>
      </c>
      <c r="C68" s="112" t="s">
        <v>435</v>
      </c>
      <c r="D68" s="99" t="s">
        <v>908</v>
      </c>
      <c r="E68" s="99" t="s">
        <v>18</v>
      </c>
      <c r="F68" s="100">
        <v>3.13</v>
      </c>
      <c r="G68" s="138">
        <f t="shared" si="3"/>
        <v>258.31889999999999</v>
      </c>
      <c r="H68" s="99">
        <v>40</v>
      </c>
      <c r="I68" s="31"/>
      <c r="J68" s="32">
        <f t="shared" si="0"/>
        <v>0</v>
      </c>
      <c r="K68" s="33">
        <f t="shared" si="1"/>
        <v>0</v>
      </c>
      <c r="L68" s="111">
        <f t="shared" si="2"/>
        <v>0</v>
      </c>
      <c r="M68" s="86" t="str">
        <f t="shared" si="4"/>
        <v/>
      </c>
      <c r="N68" s="10"/>
    </row>
    <row r="69" spans="1:14">
      <c r="A69" s="98" t="s">
        <v>1089</v>
      </c>
      <c r="B69" s="108" t="s">
        <v>436</v>
      </c>
      <c r="C69" s="109" t="s">
        <v>54</v>
      </c>
      <c r="D69" s="29" t="s">
        <v>908</v>
      </c>
      <c r="E69" s="29" t="s">
        <v>18</v>
      </c>
      <c r="F69" s="30">
        <v>2.8</v>
      </c>
      <c r="G69" s="110">
        <f t="shared" si="3"/>
        <v>231.08399999999997</v>
      </c>
      <c r="H69" s="29">
        <v>40</v>
      </c>
      <c r="I69" s="31"/>
      <c r="J69" s="32">
        <f t="shared" si="0"/>
        <v>0</v>
      </c>
      <c r="K69" s="33">
        <f t="shared" si="1"/>
        <v>0</v>
      </c>
      <c r="L69" s="111">
        <f t="shared" si="2"/>
        <v>0</v>
      </c>
      <c r="M69" s="86" t="str">
        <f t="shared" si="4"/>
        <v/>
      </c>
      <c r="N69" s="10"/>
    </row>
    <row r="70" spans="1:14">
      <c r="A70" s="98" t="s">
        <v>1089</v>
      </c>
      <c r="B70" s="108" t="s">
        <v>437</v>
      </c>
      <c r="C70" s="109" t="s">
        <v>55</v>
      </c>
      <c r="D70" s="29" t="s">
        <v>908</v>
      </c>
      <c r="E70" s="29" t="s">
        <v>18</v>
      </c>
      <c r="F70" s="30">
        <v>2.7199999999999998</v>
      </c>
      <c r="G70" s="110">
        <f t="shared" si="3"/>
        <v>224.48159999999999</v>
      </c>
      <c r="H70" s="29">
        <v>40</v>
      </c>
      <c r="I70" s="31"/>
      <c r="J70" s="32">
        <f t="shared" si="0"/>
        <v>0</v>
      </c>
      <c r="K70" s="33">
        <f t="shared" si="1"/>
        <v>0</v>
      </c>
      <c r="L70" s="111">
        <f t="shared" si="2"/>
        <v>0</v>
      </c>
      <c r="M70" s="86" t="str">
        <f t="shared" si="4"/>
        <v/>
      </c>
      <c r="N70" s="10"/>
    </row>
    <row r="71" spans="1:14">
      <c r="A71" s="98" t="s">
        <v>1089</v>
      </c>
      <c r="B71" s="108" t="s">
        <v>438</v>
      </c>
      <c r="C71" s="109" t="s">
        <v>56</v>
      </c>
      <c r="D71" s="29" t="s">
        <v>908</v>
      </c>
      <c r="E71" s="29" t="s">
        <v>18</v>
      </c>
      <c r="F71" s="30">
        <v>1.9</v>
      </c>
      <c r="G71" s="110">
        <f t="shared" si="3"/>
        <v>156.80699999999999</v>
      </c>
      <c r="H71" s="29">
        <v>40</v>
      </c>
      <c r="I71" s="31"/>
      <c r="J71" s="32">
        <f t="shared" si="0"/>
        <v>0</v>
      </c>
      <c r="K71" s="33">
        <f t="shared" si="1"/>
        <v>0</v>
      </c>
      <c r="L71" s="111">
        <f t="shared" si="2"/>
        <v>0</v>
      </c>
      <c r="M71" s="86" t="str">
        <f t="shared" si="4"/>
        <v/>
      </c>
      <c r="N71" s="10"/>
    </row>
    <row r="72" spans="1:14">
      <c r="A72" s="98" t="s">
        <v>1089</v>
      </c>
      <c r="B72" s="108" t="s">
        <v>439</v>
      </c>
      <c r="C72" s="109" t="s">
        <v>57</v>
      </c>
      <c r="D72" s="29" t="s">
        <v>908</v>
      </c>
      <c r="E72" s="29" t="s">
        <v>18</v>
      </c>
      <c r="F72" s="30">
        <v>1.9</v>
      </c>
      <c r="G72" s="110">
        <f t="shared" si="3"/>
        <v>156.80699999999999</v>
      </c>
      <c r="H72" s="29">
        <v>40</v>
      </c>
      <c r="I72" s="31"/>
      <c r="J72" s="32">
        <f t="shared" si="0"/>
        <v>0</v>
      </c>
      <c r="K72" s="33">
        <f t="shared" si="1"/>
        <v>0</v>
      </c>
      <c r="L72" s="111">
        <f t="shared" si="2"/>
        <v>0</v>
      </c>
      <c r="M72" s="86" t="str">
        <f t="shared" si="4"/>
        <v/>
      </c>
      <c r="N72" s="10"/>
    </row>
    <row r="73" spans="1:14" hidden="1">
      <c r="A73" s="98">
        <v>0</v>
      </c>
      <c r="B73" s="137" t="s">
        <v>440</v>
      </c>
      <c r="C73" s="112" t="s">
        <v>58</v>
      </c>
      <c r="D73" s="99" t="s">
        <v>908</v>
      </c>
      <c r="E73" s="99" t="s">
        <v>18</v>
      </c>
      <c r="F73" s="100">
        <v>1.9</v>
      </c>
      <c r="G73" s="138">
        <f t="shared" si="3"/>
        <v>156.80699999999999</v>
      </c>
      <c r="H73" s="99">
        <v>40</v>
      </c>
      <c r="I73" s="31"/>
      <c r="J73" s="32">
        <f t="shared" si="0"/>
        <v>0</v>
      </c>
      <c r="K73" s="33">
        <f t="shared" si="1"/>
        <v>0</v>
      </c>
      <c r="L73" s="111">
        <f t="shared" si="2"/>
        <v>0</v>
      </c>
      <c r="M73" s="86" t="str">
        <f t="shared" si="4"/>
        <v/>
      </c>
      <c r="N73" s="10"/>
    </row>
    <row r="74" spans="1:14">
      <c r="A74" s="98" t="s">
        <v>1089</v>
      </c>
      <c r="B74" s="108" t="s">
        <v>441</v>
      </c>
      <c r="C74" s="109" t="s">
        <v>442</v>
      </c>
      <c r="D74" s="29" t="s">
        <v>908</v>
      </c>
      <c r="E74" s="29" t="s">
        <v>18</v>
      </c>
      <c r="F74" s="30">
        <v>1.9</v>
      </c>
      <c r="G74" s="110">
        <f t="shared" si="3"/>
        <v>156.80699999999999</v>
      </c>
      <c r="H74" s="29">
        <v>40</v>
      </c>
      <c r="I74" s="31"/>
      <c r="J74" s="32">
        <f t="shared" si="0"/>
        <v>0</v>
      </c>
      <c r="K74" s="33">
        <f t="shared" si="1"/>
        <v>0</v>
      </c>
      <c r="L74" s="111">
        <f t="shared" si="2"/>
        <v>0</v>
      </c>
      <c r="M74" s="86" t="str">
        <f t="shared" si="4"/>
        <v/>
      </c>
      <c r="N74" s="10"/>
    </row>
    <row r="75" spans="1:14" hidden="1">
      <c r="A75" s="98">
        <v>0</v>
      </c>
      <c r="B75" s="137" t="s">
        <v>443</v>
      </c>
      <c r="C75" s="112" t="s">
        <v>59</v>
      </c>
      <c r="D75" s="99" t="s">
        <v>908</v>
      </c>
      <c r="E75" s="99" t="s">
        <v>18</v>
      </c>
      <c r="F75" s="100">
        <v>1.9</v>
      </c>
      <c r="G75" s="138">
        <f t="shared" si="3"/>
        <v>156.80699999999999</v>
      </c>
      <c r="H75" s="99">
        <v>40</v>
      </c>
      <c r="I75" s="31"/>
      <c r="J75" s="32">
        <f t="shared" si="0"/>
        <v>0</v>
      </c>
      <c r="K75" s="33">
        <f t="shared" si="1"/>
        <v>0</v>
      </c>
      <c r="L75" s="111">
        <f t="shared" si="2"/>
        <v>0</v>
      </c>
      <c r="M75" s="86" t="str">
        <f t="shared" si="4"/>
        <v/>
      </c>
      <c r="N75" s="10"/>
    </row>
    <row r="76" spans="1:14" hidden="1">
      <c r="A76" s="98">
        <v>0</v>
      </c>
      <c r="B76" s="137" t="s">
        <v>444</v>
      </c>
      <c r="C76" s="112" t="s">
        <v>60</v>
      </c>
      <c r="D76" s="99" t="s">
        <v>908</v>
      </c>
      <c r="E76" s="99" t="s">
        <v>18</v>
      </c>
      <c r="F76" s="100">
        <v>1.9</v>
      </c>
      <c r="G76" s="138">
        <f t="shared" si="3"/>
        <v>156.80699999999999</v>
      </c>
      <c r="H76" s="99">
        <v>40</v>
      </c>
      <c r="I76" s="31"/>
      <c r="J76" s="32">
        <f t="shared" si="0"/>
        <v>0</v>
      </c>
      <c r="K76" s="33">
        <f t="shared" si="1"/>
        <v>0</v>
      </c>
      <c r="L76" s="111">
        <f t="shared" si="2"/>
        <v>0</v>
      </c>
      <c r="M76" s="86" t="str">
        <f t="shared" si="4"/>
        <v/>
      </c>
      <c r="N76" s="10"/>
    </row>
    <row r="77" spans="1:14">
      <c r="A77" s="98" t="s">
        <v>1089</v>
      </c>
      <c r="B77" s="108" t="s">
        <v>445</v>
      </c>
      <c r="C77" s="109" t="s">
        <v>61</v>
      </c>
      <c r="D77" s="29" t="s">
        <v>908</v>
      </c>
      <c r="E77" s="29" t="s">
        <v>18</v>
      </c>
      <c r="F77" s="30">
        <v>1.9</v>
      </c>
      <c r="G77" s="110">
        <f t="shared" si="3"/>
        <v>156.80699999999999</v>
      </c>
      <c r="H77" s="29">
        <v>40</v>
      </c>
      <c r="I77" s="31"/>
      <c r="J77" s="32">
        <f t="shared" si="0"/>
        <v>0</v>
      </c>
      <c r="K77" s="33">
        <f t="shared" si="1"/>
        <v>0</v>
      </c>
      <c r="L77" s="111">
        <f t="shared" si="2"/>
        <v>0</v>
      </c>
      <c r="M77" s="86" t="str">
        <f t="shared" si="4"/>
        <v/>
      </c>
      <c r="N77" s="10"/>
    </row>
    <row r="78" spans="1:14">
      <c r="A78" s="98">
        <v>40</v>
      </c>
      <c r="B78" s="108" t="s">
        <v>446</v>
      </c>
      <c r="C78" s="109" t="s">
        <v>62</v>
      </c>
      <c r="D78" s="29" t="s">
        <v>908</v>
      </c>
      <c r="E78" s="29" t="s">
        <v>18</v>
      </c>
      <c r="F78" s="30">
        <v>1.9</v>
      </c>
      <c r="G78" s="110">
        <f t="shared" si="3"/>
        <v>156.80699999999999</v>
      </c>
      <c r="H78" s="29">
        <v>40</v>
      </c>
      <c r="I78" s="31"/>
      <c r="J78" s="32">
        <f t="shared" si="0"/>
        <v>0</v>
      </c>
      <c r="K78" s="33">
        <f t="shared" si="1"/>
        <v>0</v>
      </c>
      <c r="L78" s="111">
        <f t="shared" si="2"/>
        <v>0</v>
      </c>
      <c r="M78" s="86" t="str">
        <f t="shared" si="4"/>
        <v/>
      </c>
      <c r="N78" s="10"/>
    </row>
    <row r="79" spans="1:14">
      <c r="A79" s="98">
        <v>40</v>
      </c>
      <c r="B79" s="108" t="s">
        <v>447</v>
      </c>
      <c r="C79" s="109" t="s">
        <v>448</v>
      </c>
      <c r="D79" s="29" t="s">
        <v>908</v>
      </c>
      <c r="E79" s="29" t="s">
        <v>18</v>
      </c>
      <c r="F79" s="30">
        <v>1.9</v>
      </c>
      <c r="G79" s="110">
        <f t="shared" si="3"/>
        <v>156.80699999999999</v>
      </c>
      <c r="H79" s="29">
        <v>40</v>
      </c>
      <c r="I79" s="31"/>
      <c r="J79" s="32">
        <f t="shared" si="0"/>
        <v>0</v>
      </c>
      <c r="K79" s="33">
        <f t="shared" si="1"/>
        <v>0</v>
      </c>
      <c r="L79" s="111">
        <f t="shared" si="2"/>
        <v>0</v>
      </c>
      <c r="M79" s="86" t="str">
        <f t="shared" si="4"/>
        <v/>
      </c>
      <c r="N79" s="10"/>
    </row>
    <row r="80" spans="1:14">
      <c r="A80" s="98">
        <v>80</v>
      </c>
      <c r="B80" s="108" t="s">
        <v>449</v>
      </c>
      <c r="C80" s="109" t="s">
        <v>63</v>
      </c>
      <c r="D80" s="29" t="s">
        <v>908</v>
      </c>
      <c r="E80" s="29" t="s">
        <v>18</v>
      </c>
      <c r="F80" s="30">
        <v>1.9</v>
      </c>
      <c r="G80" s="110">
        <f t="shared" si="3"/>
        <v>156.80699999999999</v>
      </c>
      <c r="H80" s="29">
        <v>40</v>
      </c>
      <c r="I80" s="31"/>
      <c r="J80" s="32">
        <f t="shared" si="0"/>
        <v>0</v>
      </c>
      <c r="K80" s="33">
        <f t="shared" si="1"/>
        <v>0</v>
      </c>
      <c r="L80" s="111">
        <f t="shared" si="2"/>
        <v>0</v>
      </c>
      <c r="M80" s="86" t="str">
        <f t="shared" si="4"/>
        <v/>
      </c>
      <c r="N80" s="10"/>
    </row>
    <row r="81" spans="1:14">
      <c r="A81" s="98">
        <v>25</v>
      </c>
      <c r="B81" s="108" t="s">
        <v>450</v>
      </c>
      <c r="C81" s="109" t="s">
        <v>64</v>
      </c>
      <c r="D81" s="29" t="s">
        <v>908</v>
      </c>
      <c r="E81" s="29" t="s">
        <v>49</v>
      </c>
      <c r="F81" s="30">
        <v>3.1199999999999997</v>
      </c>
      <c r="G81" s="110">
        <f t="shared" si="3"/>
        <v>257.49359999999996</v>
      </c>
      <c r="H81" s="29">
        <v>25</v>
      </c>
      <c r="I81" s="31"/>
      <c r="J81" s="32">
        <f t="shared" ref="J81:J144" si="5">I81/H81</f>
        <v>0</v>
      </c>
      <c r="K81" s="33">
        <f t="shared" ref="K81:K144" si="6">F81*I81</f>
        <v>0</v>
      </c>
      <c r="L81" s="111">
        <f t="shared" ref="L81:L144" si="7">I81*G81</f>
        <v>0</v>
      </c>
      <c r="M81" s="86" t="str">
        <f t="shared" si="4"/>
        <v/>
      </c>
      <c r="N81" s="10"/>
    </row>
    <row r="82" spans="1:14">
      <c r="A82" s="98" t="s">
        <v>1089</v>
      </c>
      <c r="B82" s="108" t="s">
        <v>451</v>
      </c>
      <c r="C82" s="109" t="s">
        <v>65</v>
      </c>
      <c r="D82" s="29" t="s">
        <v>908</v>
      </c>
      <c r="E82" s="29" t="s">
        <v>18</v>
      </c>
      <c r="F82" s="30">
        <v>2.3099999999999996</v>
      </c>
      <c r="G82" s="110">
        <f t="shared" ref="G82:G122" si="8">F82*$G$7</f>
        <v>190.64429999999996</v>
      </c>
      <c r="H82" s="29">
        <v>40</v>
      </c>
      <c r="I82" s="31"/>
      <c r="J82" s="32">
        <f t="shared" si="5"/>
        <v>0</v>
      </c>
      <c r="K82" s="33">
        <f t="shared" si="6"/>
        <v>0</v>
      </c>
      <c r="L82" s="111">
        <f t="shared" si="7"/>
        <v>0</v>
      </c>
      <c r="M82" s="86" t="str">
        <f t="shared" ref="M82:M145" si="9">IF(MOD(I82,H82)&gt;0,"Ошибка! Не соблюдена кратность заказ на сорт!","")</f>
        <v/>
      </c>
      <c r="N82" s="10"/>
    </row>
    <row r="83" spans="1:14">
      <c r="A83" s="98" t="s">
        <v>1089</v>
      </c>
      <c r="B83" s="108" t="s">
        <v>452</v>
      </c>
      <c r="C83" s="109" t="s">
        <v>66</v>
      </c>
      <c r="D83" s="29" t="s">
        <v>908</v>
      </c>
      <c r="E83" s="29" t="s">
        <v>18</v>
      </c>
      <c r="F83" s="30">
        <v>2.3099999999999996</v>
      </c>
      <c r="G83" s="110">
        <f t="shared" si="8"/>
        <v>190.64429999999996</v>
      </c>
      <c r="H83" s="29">
        <v>40</v>
      </c>
      <c r="I83" s="31"/>
      <c r="J83" s="32">
        <f t="shared" si="5"/>
        <v>0</v>
      </c>
      <c r="K83" s="33">
        <f t="shared" si="6"/>
        <v>0</v>
      </c>
      <c r="L83" s="111">
        <f t="shared" si="7"/>
        <v>0</v>
      </c>
      <c r="M83" s="86" t="str">
        <f t="shared" si="9"/>
        <v/>
      </c>
      <c r="N83" s="10"/>
    </row>
    <row r="84" spans="1:14">
      <c r="A84" s="98">
        <v>40</v>
      </c>
      <c r="B84" s="108" t="s">
        <v>453</v>
      </c>
      <c r="C84" s="109" t="s">
        <v>67</v>
      </c>
      <c r="D84" s="29" t="s">
        <v>908</v>
      </c>
      <c r="E84" s="29" t="s">
        <v>18</v>
      </c>
      <c r="F84" s="30">
        <v>3.9499999999999997</v>
      </c>
      <c r="G84" s="110">
        <f t="shared" si="8"/>
        <v>325.99349999999998</v>
      </c>
      <c r="H84" s="29">
        <v>40</v>
      </c>
      <c r="I84" s="31"/>
      <c r="J84" s="32">
        <f t="shared" si="5"/>
        <v>0</v>
      </c>
      <c r="K84" s="33">
        <f t="shared" si="6"/>
        <v>0</v>
      </c>
      <c r="L84" s="111">
        <f t="shared" si="7"/>
        <v>0</v>
      </c>
      <c r="M84" s="86" t="str">
        <f t="shared" si="9"/>
        <v/>
      </c>
      <c r="N84" s="10"/>
    </row>
    <row r="85" spans="1:14">
      <c r="A85" s="98">
        <v>40</v>
      </c>
      <c r="B85" s="108" t="s">
        <v>454</v>
      </c>
      <c r="C85" s="109" t="s">
        <v>455</v>
      </c>
      <c r="D85" s="29" t="s">
        <v>908</v>
      </c>
      <c r="E85" s="29" t="s">
        <v>18</v>
      </c>
      <c r="F85" s="30">
        <v>2.23</v>
      </c>
      <c r="G85" s="110">
        <f t="shared" si="8"/>
        <v>184.0419</v>
      </c>
      <c r="H85" s="29">
        <v>40</v>
      </c>
      <c r="I85" s="31"/>
      <c r="J85" s="32">
        <f t="shared" si="5"/>
        <v>0</v>
      </c>
      <c r="K85" s="33">
        <f t="shared" si="6"/>
        <v>0</v>
      </c>
      <c r="L85" s="111">
        <f t="shared" si="7"/>
        <v>0</v>
      </c>
      <c r="M85" s="86" t="str">
        <f t="shared" si="9"/>
        <v/>
      </c>
      <c r="N85" s="10"/>
    </row>
    <row r="86" spans="1:14">
      <c r="A86" s="98" t="s">
        <v>1089</v>
      </c>
      <c r="B86" s="108" t="s">
        <v>456</v>
      </c>
      <c r="C86" s="109" t="s">
        <v>68</v>
      </c>
      <c r="D86" s="29" t="s">
        <v>908</v>
      </c>
      <c r="E86" s="29" t="s">
        <v>18</v>
      </c>
      <c r="F86" s="30">
        <v>2.3099999999999996</v>
      </c>
      <c r="G86" s="110">
        <f t="shared" si="8"/>
        <v>190.64429999999996</v>
      </c>
      <c r="H86" s="29">
        <v>40</v>
      </c>
      <c r="I86" s="31"/>
      <c r="J86" s="32">
        <f t="shared" si="5"/>
        <v>0</v>
      </c>
      <c r="K86" s="33">
        <f t="shared" si="6"/>
        <v>0</v>
      </c>
      <c r="L86" s="111">
        <f t="shared" si="7"/>
        <v>0</v>
      </c>
      <c r="M86" s="86" t="str">
        <f t="shared" si="9"/>
        <v/>
      </c>
      <c r="N86" s="10"/>
    </row>
    <row r="87" spans="1:14">
      <c r="A87" s="98" t="s">
        <v>1089</v>
      </c>
      <c r="B87" s="108" t="s">
        <v>457</v>
      </c>
      <c r="C87" s="109" t="s">
        <v>69</v>
      </c>
      <c r="D87" s="29" t="s">
        <v>908</v>
      </c>
      <c r="E87" s="29" t="s">
        <v>18</v>
      </c>
      <c r="F87" s="30">
        <v>2.3099999999999996</v>
      </c>
      <c r="G87" s="110">
        <f t="shared" si="8"/>
        <v>190.64429999999996</v>
      </c>
      <c r="H87" s="29">
        <v>40</v>
      </c>
      <c r="I87" s="31"/>
      <c r="J87" s="32">
        <f t="shared" si="5"/>
        <v>0</v>
      </c>
      <c r="K87" s="33">
        <f t="shared" si="6"/>
        <v>0</v>
      </c>
      <c r="L87" s="111">
        <f t="shared" si="7"/>
        <v>0</v>
      </c>
      <c r="M87" s="86" t="str">
        <f t="shared" si="9"/>
        <v/>
      </c>
      <c r="N87" s="10"/>
    </row>
    <row r="88" spans="1:14">
      <c r="A88" s="98" t="s">
        <v>1089</v>
      </c>
      <c r="B88" s="108" t="s">
        <v>458</v>
      </c>
      <c r="C88" s="109" t="s">
        <v>70</v>
      </c>
      <c r="D88" s="29" t="s">
        <v>908</v>
      </c>
      <c r="E88" s="29" t="s">
        <v>18</v>
      </c>
      <c r="F88" s="30">
        <v>2.3099999999999996</v>
      </c>
      <c r="G88" s="110">
        <f t="shared" si="8"/>
        <v>190.64429999999996</v>
      </c>
      <c r="H88" s="29">
        <v>40</v>
      </c>
      <c r="I88" s="31"/>
      <c r="J88" s="32">
        <f t="shared" si="5"/>
        <v>0</v>
      </c>
      <c r="K88" s="33">
        <f t="shared" si="6"/>
        <v>0</v>
      </c>
      <c r="L88" s="111">
        <f t="shared" si="7"/>
        <v>0</v>
      </c>
      <c r="M88" s="86" t="str">
        <f t="shared" si="9"/>
        <v/>
      </c>
      <c r="N88" s="10"/>
    </row>
    <row r="89" spans="1:14">
      <c r="A89" s="98" t="s">
        <v>1089</v>
      </c>
      <c r="B89" s="108" t="s">
        <v>459</v>
      </c>
      <c r="C89" s="109" t="s">
        <v>71</v>
      </c>
      <c r="D89" s="29" t="s">
        <v>908</v>
      </c>
      <c r="E89" s="29" t="s">
        <v>18</v>
      </c>
      <c r="F89" s="30">
        <v>2.3099999999999996</v>
      </c>
      <c r="G89" s="110">
        <f t="shared" si="8"/>
        <v>190.64429999999996</v>
      </c>
      <c r="H89" s="29">
        <v>40</v>
      </c>
      <c r="I89" s="31"/>
      <c r="J89" s="32">
        <f t="shared" si="5"/>
        <v>0</v>
      </c>
      <c r="K89" s="33">
        <f t="shared" si="6"/>
        <v>0</v>
      </c>
      <c r="L89" s="111">
        <f t="shared" si="7"/>
        <v>0</v>
      </c>
      <c r="M89" s="86" t="str">
        <f t="shared" si="9"/>
        <v/>
      </c>
      <c r="N89" s="10"/>
    </row>
    <row r="90" spans="1:14" hidden="1">
      <c r="A90" s="98">
        <v>0</v>
      </c>
      <c r="B90" s="137" t="s">
        <v>460</v>
      </c>
      <c r="C90" s="112" t="s">
        <v>72</v>
      </c>
      <c r="D90" s="99" t="s">
        <v>908</v>
      </c>
      <c r="E90" s="99" t="s">
        <v>18</v>
      </c>
      <c r="F90" s="100">
        <v>2.3099999999999996</v>
      </c>
      <c r="G90" s="138">
        <f t="shared" si="8"/>
        <v>190.64429999999996</v>
      </c>
      <c r="H90" s="99">
        <v>40</v>
      </c>
      <c r="I90" s="31"/>
      <c r="J90" s="32">
        <f t="shared" si="5"/>
        <v>0</v>
      </c>
      <c r="K90" s="33">
        <f t="shared" si="6"/>
        <v>0</v>
      </c>
      <c r="L90" s="111">
        <f t="shared" si="7"/>
        <v>0</v>
      </c>
      <c r="M90" s="86" t="str">
        <f t="shared" si="9"/>
        <v/>
      </c>
      <c r="N90" s="10"/>
    </row>
    <row r="91" spans="1:14">
      <c r="A91" s="98" t="s">
        <v>1089</v>
      </c>
      <c r="B91" s="108" t="s">
        <v>461</v>
      </c>
      <c r="C91" s="109" t="s">
        <v>73</v>
      </c>
      <c r="D91" s="29" t="s">
        <v>908</v>
      </c>
      <c r="E91" s="29" t="s">
        <v>18</v>
      </c>
      <c r="F91" s="30">
        <v>2.3099999999999996</v>
      </c>
      <c r="G91" s="110">
        <f t="shared" si="8"/>
        <v>190.64429999999996</v>
      </c>
      <c r="H91" s="29">
        <v>40</v>
      </c>
      <c r="I91" s="31"/>
      <c r="J91" s="32">
        <f t="shared" si="5"/>
        <v>0</v>
      </c>
      <c r="K91" s="33">
        <f t="shared" si="6"/>
        <v>0</v>
      </c>
      <c r="L91" s="111">
        <f t="shared" si="7"/>
        <v>0</v>
      </c>
      <c r="M91" s="86" t="str">
        <f t="shared" si="9"/>
        <v/>
      </c>
      <c r="N91" s="10"/>
    </row>
    <row r="92" spans="1:14">
      <c r="A92" s="98">
        <v>80</v>
      </c>
      <c r="B92" s="108" t="s">
        <v>462</v>
      </c>
      <c r="C92" s="109" t="s">
        <v>463</v>
      </c>
      <c r="D92" s="29" t="s">
        <v>908</v>
      </c>
      <c r="E92" s="29" t="s">
        <v>18</v>
      </c>
      <c r="F92" s="30">
        <v>3.5399999999999996</v>
      </c>
      <c r="G92" s="110">
        <f t="shared" si="8"/>
        <v>292.15619999999996</v>
      </c>
      <c r="H92" s="29">
        <v>40</v>
      </c>
      <c r="I92" s="31"/>
      <c r="J92" s="32">
        <f t="shared" si="5"/>
        <v>0</v>
      </c>
      <c r="K92" s="33">
        <f t="shared" si="6"/>
        <v>0</v>
      </c>
      <c r="L92" s="111">
        <f t="shared" si="7"/>
        <v>0</v>
      </c>
      <c r="M92" s="86" t="str">
        <f t="shared" si="9"/>
        <v/>
      </c>
      <c r="N92" s="10"/>
    </row>
    <row r="93" spans="1:14" hidden="1">
      <c r="A93" s="98">
        <v>0</v>
      </c>
      <c r="B93" s="137" t="s">
        <v>464</v>
      </c>
      <c r="C93" s="112" t="s">
        <v>74</v>
      </c>
      <c r="D93" s="99" t="s">
        <v>908</v>
      </c>
      <c r="E93" s="99" t="s">
        <v>18</v>
      </c>
      <c r="F93" s="100">
        <v>2.3099999999999996</v>
      </c>
      <c r="G93" s="138">
        <f t="shared" si="8"/>
        <v>190.64429999999996</v>
      </c>
      <c r="H93" s="99">
        <v>40</v>
      </c>
      <c r="I93" s="31"/>
      <c r="J93" s="32">
        <f t="shared" si="5"/>
        <v>0</v>
      </c>
      <c r="K93" s="33">
        <f t="shared" si="6"/>
        <v>0</v>
      </c>
      <c r="L93" s="111">
        <f t="shared" si="7"/>
        <v>0</v>
      </c>
      <c r="M93" s="86" t="str">
        <f t="shared" si="9"/>
        <v/>
      </c>
      <c r="N93" s="10"/>
    </row>
    <row r="94" spans="1:14">
      <c r="A94" s="98" t="s">
        <v>1089</v>
      </c>
      <c r="B94" s="108" t="s">
        <v>465</v>
      </c>
      <c r="C94" s="109" t="s">
        <v>466</v>
      </c>
      <c r="D94" s="29" t="s">
        <v>908</v>
      </c>
      <c r="E94" s="29" t="s">
        <v>18</v>
      </c>
      <c r="F94" s="30">
        <v>2.3099999999999996</v>
      </c>
      <c r="G94" s="110">
        <f t="shared" si="8"/>
        <v>190.64429999999996</v>
      </c>
      <c r="H94" s="29">
        <v>40</v>
      </c>
      <c r="I94" s="31"/>
      <c r="J94" s="32">
        <f t="shared" si="5"/>
        <v>0</v>
      </c>
      <c r="K94" s="33">
        <f t="shared" si="6"/>
        <v>0</v>
      </c>
      <c r="L94" s="111">
        <f t="shared" si="7"/>
        <v>0</v>
      </c>
      <c r="M94" s="86" t="str">
        <f t="shared" si="9"/>
        <v/>
      </c>
      <c r="N94" s="10"/>
    </row>
    <row r="95" spans="1:14" hidden="1">
      <c r="A95" s="98">
        <v>0</v>
      </c>
      <c r="B95" s="137" t="s">
        <v>467</v>
      </c>
      <c r="C95" s="112" t="s">
        <v>75</v>
      </c>
      <c r="D95" s="99" t="s">
        <v>908</v>
      </c>
      <c r="E95" s="99" t="s">
        <v>18</v>
      </c>
      <c r="F95" s="100">
        <v>2.3099999999999996</v>
      </c>
      <c r="G95" s="138">
        <f t="shared" si="8"/>
        <v>190.64429999999996</v>
      </c>
      <c r="H95" s="99">
        <v>40</v>
      </c>
      <c r="I95" s="31"/>
      <c r="J95" s="32">
        <f t="shared" si="5"/>
        <v>0</v>
      </c>
      <c r="K95" s="33">
        <f t="shared" si="6"/>
        <v>0</v>
      </c>
      <c r="L95" s="111">
        <f t="shared" si="7"/>
        <v>0</v>
      </c>
      <c r="M95" s="86" t="str">
        <f t="shared" si="9"/>
        <v/>
      </c>
      <c r="N95" s="10"/>
    </row>
    <row r="96" spans="1:14" hidden="1">
      <c r="A96" s="98">
        <v>0</v>
      </c>
      <c r="B96" s="137" t="s">
        <v>468</v>
      </c>
      <c r="C96" s="112" t="s">
        <v>76</v>
      </c>
      <c r="D96" s="99" t="s">
        <v>908</v>
      </c>
      <c r="E96" s="99" t="s">
        <v>18</v>
      </c>
      <c r="F96" s="100">
        <v>2.3099999999999996</v>
      </c>
      <c r="G96" s="138">
        <f t="shared" si="8"/>
        <v>190.64429999999996</v>
      </c>
      <c r="H96" s="99">
        <v>40</v>
      </c>
      <c r="I96" s="31"/>
      <c r="J96" s="32">
        <f t="shared" si="5"/>
        <v>0</v>
      </c>
      <c r="K96" s="33">
        <f t="shared" si="6"/>
        <v>0</v>
      </c>
      <c r="L96" s="111">
        <f t="shared" si="7"/>
        <v>0</v>
      </c>
      <c r="M96" s="86" t="str">
        <f t="shared" si="9"/>
        <v/>
      </c>
      <c r="N96" s="10"/>
    </row>
    <row r="97" spans="1:14">
      <c r="A97" s="98" t="s">
        <v>1089</v>
      </c>
      <c r="B97" s="108" t="s">
        <v>887</v>
      </c>
      <c r="C97" s="113" t="s">
        <v>888</v>
      </c>
      <c r="D97" s="114" t="s">
        <v>909</v>
      </c>
      <c r="E97" s="29" t="s">
        <v>18</v>
      </c>
      <c r="F97" s="30">
        <v>2.46</v>
      </c>
      <c r="G97" s="110">
        <f t="shared" si="8"/>
        <v>203.02379999999999</v>
      </c>
      <c r="H97" s="29">
        <v>32</v>
      </c>
      <c r="I97" s="31"/>
      <c r="J97" s="32">
        <f t="shared" si="5"/>
        <v>0</v>
      </c>
      <c r="K97" s="33">
        <f t="shared" si="6"/>
        <v>0</v>
      </c>
      <c r="L97" s="111">
        <f t="shared" si="7"/>
        <v>0</v>
      </c>
      <c r="M97" s="86" t="str">
        <f t="shared" si="9"/>
        <v/>
      </c>
      <c r="N97" s="10"/>
    </row>
    <row r="98" spans="1:14">
      <c r="A98" s="98" t="s">
        <v>1089</v>
      </c>
      <c r="B98" s="108" t="s">
        <v>469</v>
      </c>
      <c r="C98" s="109" t="s">
        <v>77</v>
      </c>
      <c r="D98" s="29" t="s">
        <v>908</v>
      </c>
      <c r="E98" s="29" t="s">
        <v>18</v>
      </c>
      <c r="F98" s="30">
        <v>2.0599999999999996</v>
      </c>
      <c r="G98" s="110">
        <f t="shared" si="8"/>
        <v>170.01179999999997</v>
      </c>
      <c r="H98" s="29">
        <v>40</v>
      </c>
      <c r="I98" s="31"/>
      <c r="J98" s="32">
        <f t="shared" si="5"/>
        <v>0</v>
      </c>
      <c r="K98" s="33">
        <f t="shared" si="6"/>
        <v>0</v>
      </c>
      <c r="L98" s="111">
        <f t="shared" si="7"/>
        <v>0</v>
      </c>
      <c r="M98" s="86" t="str">
        <f t="shared" si="9"/>
        <v/>
      </c>
      <c r="N98" s="10"/>
    </row>
    <row r="99" spans="1:14" hidden="1">
      <c r="A99" s="98">
        <v>0</v>
      </c>
      <c r="B99" s="137" t="s">
        <v>470</v>
      </c>
      <c r="C99" s="112" t="s">
        <v>78</v>
      </c>
      <c r="D99" s="99" t="s">
        <v>908</v>
      </c>
      <c r="E99" s="99" t="s">
        <v>49</v>
      </c>
      <c r="F99" s="100">
        <v>4.3499999999999996</v>
      </c>
      <c r="G99" s="138">
        <f t="shared" si="8"/>
        <v>359.00549999999998</v>
      </c>
      <c r="H99" s="99">
        <v>25</v>
      </c>
      <c r="I99" s="31"/>
      <c r="J99" s="32">
        <f t="shared" si="5"/>
        <v>0</v>
      </c>
      <c r="K99" s="33">
        <f t="shared" si="6"/>
        <v>0</v>
      </c>
      <c r="L99" s="111">
        <f t="shared" si="7"/>
        <v>0</v>
      </c>
      <c r="M99" s="86" t="str">
        <f t="shared" si="9"/>
        <v/>
      </c>
      <c r="N99" s="10"/>
    </row>
    <row r="100" spans="1:14">
      <c r="A100" s="98" t="s">
        <v>1089</v>
      </c>
      <c r="B100" s="108" t="s">
        <v>471</v>
      </c>
      <c r="C100" s="109" t="s">
        <v>79</v>
      </c>
      <c r="D100" s="29" t="s">
        <v>908</v>
      </c>
      <c r="E100" s="29" t="s">
        <v>18</v>
      </c>
      <c r="F100" s="30">
        <v>3.8699999999999997</v>
      </c>
      <c r="G100" s="110">
        <f t="shared" si="8"/>
        <v>319.39109999999999</v>
      </c>
      <c r="H100" s="29">
        <v>40</v>
      </c>
      <c r="I100" s="31"/>
      <c r="J100" s="32">
        <f t="shared" si="5"/>
        <v>0</v>
      </c>
      <c r="K100" s="33">
        <f t="shared" si="6"/>
        <v>0</v>
      </c>
      <c r="L100" s="111">
        <f t="shared" si="7"/>
        <v>0</v>
      </c>
      <c r="M100" s="86" t="str">
        <f t="shared" si="9"/>
        <v/>
      </c>
      <c r="N100" s="10"/>
    </row>
    <row r="101" spans="1:14" hidden="1">
      <c r="A101" s="98">
        <v>0</v>
      </c>
      <c r="B101" s="137" t="s">
        <v>472</v>
      </c>
      <c r="C101" s="112" t="s">
        <v>473</v>
      </c>
      <c r="D101" s="99" t="s">
        <v>908</v>
      </c>
      <c r="E101" s="99" t="s">
        <v>49</v>
      </c>
      <c r="F101" s="100">
        <v>4.3499999999999996</v>
      </c>
      <c r="G101" s="138">
        <f t="shared" si="8"/>
        <v>359.00549999999998</v>
      </c>
      <c r="H101" s="99">
        <v>25</v>
      </c>
      <c r="I101" s="31"/>
      <c r="J101" s="32">
        <f t="shared" si="5"/>
        <v>0</v>
      </c>
      <c r="K101" s="33">
        <f t="shared" si="6"/>
        <v>0</v>
      </c>
      <c r="L101" s="111">
        <f t="shared" si="7"/>
        <v>0</v>
      </c>
      <c r="M101" s="86" t="str">
        <f t="shared" si="9"/>
        <v/>
      </c>
      <c r="N101" s="10"/>
    </row>
    <row r="102" spans="1:14">
      <c r="A102" s="98" t="s">
        <v>1089</v>
      </c>
      <c r="B102" s="108" t="s">
        <v>474</v>
      </c>
      <c r="C102" s="109" t="s">
        <v>475</v>
      </c>
      <c r="D102" s="29" t="s">
        <v>908</v>
      </c>
      <c r="E102" s="29" t="s">
        <v>18</v>
      </c>
      <c r="F102" s="30">
        <v>3.8699999999999997</v>
      </c>
      <c r="G102" s="110">
        <f t="shared" si="8"/>
        <v>319.39109999999999</v>
      </c>
      <c r="H102" s="29">
        <v>40</v>
      </c>
      <c r="I102" s="31"/>
      <c r="J102" s="32">
        <f t="shared" si="5"/>
        <v>0</v>
      </c>
      <c r="K102" s="33">
        <f t="shared" si="6"/>
        <v>0</v>
      </c>
      <c r="L102" s="111">
        <f t="shared" si="7"/>
        <v>0</v>
      </c>
      <c r="M102" s="86" t="str">
        <f t="shared" si="9"/>
        <v/>
      </c>
      <c r="N102" s="10"/>
    </row>
    <row r="103" spans="1:14" hidden="1">
      <c r="A103" s="98">
        <v>0</v>
      </c>
      <c r="B103" s="137" t="s">
        <v>476</v>
      </c>
      <c r="C103" s="112" t="s">
        <v>80</v>
      </c>
      <c r="D103" s="99" t="s">
        <v>908</v>
      </c>
      <c r="E103" s="99" t="s">
        <v>49</v>
      </c>
      <c r="F103" s="100">
        <v>3.53</v>
      </c>
      <c r="G103" s="138">
        <f t="shared" si="8"/>
        <v>291.33089999999999</v>
      </c>
      <c r="H103" s="99">
        <v>25</v>
      </c>
      <c r="I103" s="31"/>
      <c r="J103" s="32">
        <f t="shared" si="5"/>
        <v>0</v>
      </c>
      <c r="K103" s="33">
        <f t="shared" si="6"/>
        <v>0</v>
      </c>
      <c r="L103" s="111">
        <f t="shared" si="7"/>
        <v>0</v>
      </c>
      <c r="M103" s="86" t="str">
        <f t="shared" si="9"/>
        <v/>
      </c>
      <c r="N103" s="10"/>
    </row>
    <row r="104" spans="1:14" hidden="1">
      <c r="A104" s="98">
        <v>0</v>
      </c>
      <c r="B104" s="137" t="s">
        <v>477</v>
      </c>
      <c r="C104" s="112" t="s">
        <v>81</v>
      </c>
      <c r="D104" s="99" t="s">
        <v>908</v>
      </c>
      <c r="E104" s="99" t="s">
        <v>49</v>
      </c>
      <c r="F104" s="100">
        <v>2.5399999999999996</v>
      </c>
      <c r="G104" s="138">
        <f t="shared" si="8"/>
        <v>209.62619999999998</v>
      </c>
      <c r="H104" s="99">
        <v>25</v>
      </c>
      <c r="I104" s="31"/>
      <c r="J104" s="32">
        <f t="shared" si="5"/>
        <v>0</v>
      </c>
      <c r="K104" s="33">
        <f t="shared" si="6"/>
        <v>0</v>
      </c>
      <c r="L104" s="111">
        <f t="shared" si="7"/>
        <v>0</v>
      </c>
      <c r="M104" s="86" t="str">
        <f t="shared" si="9"/>
        <v/>
      </c>
      <c r="N104" s="10"/>
    </row>
    <row r="105" spans="1:14" hidden="1">
      <c r="A105" s="98">
        <v>0</v>
      </c>
      <c r="B105" s="137" t="s">
        <v>478</v>
      </c>
      <c r="C105" s="112" t="s">
        <v>82</v>
      </c>
      <c r="D105" s="99" t="s">
        <v>908</v>
      </c>
      <c r="E105" s="99" t="s">
        <v>49</v>
      </c>
      <c r="F105" s="100">
        <v>2.5399999999999996</v>
      </c>
      <c r="G105" s="138">
        <f t="shared" si="8"/>
        <v>209.62619999999998</v>
      </c>
      <c r="H105" s="99">
        <v>25</v>
      </c>
      <c r="I105" s="31"/>
      <c r="J105" s="32">
        <f t="shared" si="5"/>
        <v>0</v>
      </c>
      <c r="K105" s="33">
        <f t="shared" si="6"/>
        <v>0</v>
      </c>
      <c r="L105" s="111">
        <f t="shared" si="7"/>
        <v>0</v>
      </c>
      <c r="M105" s="86" t="str">
        <f t="shared" si="9"/>
        <v/>
      </c>
      <c r="N105" s="10"/>
    </row>
    <row r="106" spans="1:14">
      <c r="A106" s="98" t="s">
        <v>1089</v>
      </c>
      <c r="B106" s="108" t="s">
        <v>479</v>
      </c>
      <c r="C106" s="109" t="s">
        <v>83</v>
      </c>
      <c r="D106" s="29" t="s">
        <v>908</v>
      </c>
      <c r="E106" s="29" t="s">
        <v>49</v>
      </c>
      <c r="F106" s="30">
        <v>2.5399999999999996</v>
      </c>
      <c r="G106" s="110">
        <f t="shared" si="8"/>
        <v>209.62619999999998</v>
      </c>
      <c r="H106" s="29">
        <v>25</v>
      </c>
      <c r="I106" s="31"/>
      <c r="J106" s="32">
        <f t="shared" si="5"/>
        <v>0</v>
      </c>
      <c r="K106" s="33">
        <f t="shared" si="6"/>
        <v>0</v>
      </c>
      <c r="L106" s="111">
        <f t="shared" si="7"/>
        <v>0</v>
      </c>
      <c r="M106" s="86" t="str">
        <f t="shared" si="9"/>
        <v/>
      </c>
      <c r="N106" s="10"/>
    </row>
    <row r="107" spans="1:14" hidden="1">
      <c r="A107" s="98">
        <v>0</v>
      </c>
      <c r="B107" s="137" t="s">
        <v>480</v>
      </c>
      <c r="C107" s="112" t="s">
        <v>84</v>
      </c>
      <c r="D107" s="99" t="s">
        <v>908</v>
      </c>
      <c r="E107" s="99" t="s">
        <v>49</v>
      </c>
      <c r="F107" s="100">
        <v>2.5399999999999996</v>
      </c>
      <c r="G107" s="138">
        <f t="shared" si="8"/>
        <v>209.62619999999998</v>
      </c>
      <c r="H107" s="99">
        <v>25</v>
      </c>
      <c r="I107" s="31"/>
      <c r="J107" s="32">
        <f t="shared" si="5"/>
        <v>0</v>
      </c>
      <c r="K107" s="33">
        <f t="shared" si="6"/>
        <v>0</v>
      </c>
      <c r="L107" s="111">
        <f t="shared" si="7"/>
        <v>0</v>
      </c>
      <c r="M107" s="86" t="str">
        <f t="shared" si="9"/>
        <v/>
      </c>
      <c r="N107" s="10"/>
    </row>
    <row r="108" spans="1:14" hidden="1">
      <c r="A108" s="98">
        <v>0</v>
      </c>
      <c r="B108" s="137" t="s">
        <v>481</v>
      </c>
      <c r="C108" s="112" t="s">
        <v>85</v>
      </c>
      <c r="D108" s="99" t="s">
        <v>908</v>
      </c>
      <c r="E108" s="99" t="s">
        <v>49</v>
      </c>
      <c r="F108" s="100">
        <v>3.28</v>
      </c>
      <c r="G108" s="138">
        <f t="shared" si="8"/>
        <v>270.69839999999999</v>
      </c>
      <c r="H108" s="99">
        <v>25</v>
      </c>
      <c r="I108" s="31"/>
      <c r="J108" s="32">
        <f t="shared" si="5"/>
        <v>0</v>
      </c>
      <c r="K108" s="33">
        <f t="shared" si="6"/>
        <v>0</v>
      </c>
      <c r="L108" s="111">
        <f t="shared" si="7"/>
        <v>0</v>
      </c>
      <c r="M108" s="86" t="str">
        <f t="shared" si="9"/>
        <v/>
      </c>
      <c r="N108" s="10"/>
    </row>
    <row r="109" spans="1:14" hidden="1">
      <c r="A109" s="98">
        <v>0</v>
      </c>
      <c r="B109" s="137" t="s">
        <v>482</v>
      </c>
      <c r="C109" s="112" t="s">
        <v>86</v>
      </c>
      <c r="D109" s="99" t="s">
        <v>908</v>
      </c>
      <c r="E109" s="99" t="s">
        <v>49</v>
      </c>
      <c r="F109" s="100">
        <v>3.53</v>
      </c>
      <c r="G109" s="138">
        <f t="shared" si="8"/>
        <v>291.33089999999999</v>
      </c>
      <c r="H109" s="99">
        <v>25</v>
      </c>
      <c r="I109" s="31"/>
      <c r="J109" s="32">
        <f t="shared" si="5"/>
        <v>0</v>
      </c>
      <c r="K109" s="33">
        <f t="shared" si="6"/>
        <v>0</v>
      </c>
      <c r="L109" s="111">
        <f t="shared" si="7"/>
        <v>0</v>
      </c>
      <c r="M109" s="86" t="str">
        <f t="shared" si="9"/>
        <v/>
      </c>
      <c r="N109" s="10"/>
    </row>
    <row r="110" spans="1:14">
      <c r="A110" s="98">
        <v>75</v>
      </c>
      <c r="B110" s="108" t="s">
        <v>483</v>
      </c>
      <c r="C110" s="109" t="s">
        <v>87</v>
      </c>
      <c r="D110" s="29" t="s">
        <v>908</v>
      </c>
      <c r="E110" s="29" t="s">
        <v>49</v>
      </c>
      <c r="F110" s="30">
        <v>3.53</v>
      </c>
      <c r="G110" s="110">
        <f t="shared" si="8"/>
        <v>291.33089999999999</v>
      </c>
      <c r="H110" s="29">
        <v>25</v>
      </c>
      <c r="I110" s="31"/>
      <c r="J110" s="32">
        <f t="shared" si="5"/>
        <v>0</v>
      </c>
      <c r="K110" s="33">
        <f t="shared" si="6"/>
        <v>0</v>
      </c>
      <c r="L110" s="111">
        <f t="shared" si="7"/>
        <v>0</v>
      </c>
      <c r="M110" s="86" t="str">
        <f t="shared" si="9"/>
        <v/>
      </c>
      <c r="N110" s="10"/>
    </row>
    <row r="111" spans="1:14">
      <c r="A111" s="98">
        <v>100</v>
      </c>
      <c r="B111" s="108" t="s">
        <v>484</v>
      </c>
      <c r="C111" s="109" t="s">
        <v>88</v>
      </c>
      <c r="D111" s="29" t="s">
        <v>908</v>
      </c>
      <c r="E111" s="29" t="s">
        <v>49</v>
      </c>
      <c r="F111" s="30">
        <v>3.28</v>
      </c>
      <c r="G111" s="110">
        <f t="shared" si="8"/>
        <v>270.69839999999999</v>
      </c>
      <c r="H111" s="29">
        <v>25</v>
      </c>
      <c r="I111" s="31"/>
      <c r="J111" s="32">
        <f t="shared" si="5"/>
        <v>0</v>
      </c>
      <c r="K111" s="33">
        <f t="shared" si="6"/>
        <v>0</v>
      </c>
      <c r="L111" s="111">
        <f t="shared" si="7"/>
        <v>0</v>
      </c>
      <c r="M111" s="86" t="str">
        <f t="shared" si="9"/>
        <v/>
      </c>
      <c r="N111" s="10"/>
    </row>
    <row r="112" spans="1:14" hidden="1">
      <c r="A112" s="98">
        <v>0</v>
      </c>
      <c r="B112" s="137" t="s">
        <v>485</v>
      </c>
      <c r="C112" s="112" t="s">
        <v>89</v>
      </c>
      <c r="D112" s="99" t="s">
        <v>908</v>
      </c>
      <c r="E112" s="99" t="s">
        <v>49</v>
      </c>
      <c r="F112" s="100">
        <v>2.5399999999999996</v>
      </c>
      <c r="G112" s="138">
        <f t="shared" si="8"/>
        <v>209.62619999999998</v>
      </c>
      <c r="H112" s="99">
        <v>25</v>
      </c>
      <c r="I112" s="31"/>
      <c r="J112" s="32">
        <f t="shared" si="5"/>
        <v>0</v>
      </c>
      <c r="K112" s="33">
        <f t="shared" si="6"/>
        <v>0</v>
      </c>
      <c r="L112" s="111">
        <f t="shared" si="7"/>
        <v>0</v>
      </c>
      <c r="M112" s="86" t="str">
        <f t="shared" si="9"/>
        <v/>
      </c>
      <c r="N112" s="10"/>
    </row>
    <row r="113" spans="1:14">
      <c r="A113" s="98" t="s">
        <v>1089</v>
      </c>
      <c r="B113" s="108" t="s">
        <v>486</v>
      </c>
      <c r="C113" s="109" t="s">
        <v>487</v>
      </c>
      <c r="D113" s="29" t="s">
        <v>908</v>
      </c>
      <c r="E113" s="29" t="s">
        <v>49</v>
      </c>
      <c r="F113" s="30">
        <v>3.28</v>
      </c>
      <c r="G113" s="110">
        <f t="shared" si="8"/>
        <v>270.69839999999999</v>
      </c>
      <c r="H113" s="29">
        <v>25</v>
      </c>
      <c r="I113" s="31"/>
      <c r="J113" s="32">
        <f t="shared" si="5"/>
        <v>0</v>
      </c>
      <c r="K113" s="33">
        <f t="shared" si="6"/>
        <v>0</v>
      </c>
      <c r="L113" s="111">
        <f t="shared" si="7"/>
        <v>0</v>
      </c>
      <c r="M113" s="86" t="str">
        <f t="shared" si="9"/>
        <v/>
      </c>
      <c r="N113" s="10"/>
    </row>
    <row r="114" spans="1:14">
      <c r="A114" s="98">
        <v>50</v>
      </c>
      <c r="B114" s="108" t="s">
        <v>488</v>
      </c>
      <c r="C114" s="109" t="s">
        <v>90</v>
      </c>
      <c r="D114" s="29" t="s">
        <v>908</v>
      </c>
      <c r="E114" s="29" t="s">
        <v>49</v>
      </c>
      <c r="F114" s="30">
        <v>2.5399999999999996</v>
      </c>
      <c r="G114" s="110">
        <f t="shared" si="8"/>
        <v>209.62619999999998</v>
      </c>
      <c r="H114" s="29">
        <v>25</v>
      </c>
      <c r="I114" s="31"/>
      <c r="J114" s="32">
        <f t="shared" si="5"/>
        <v>0</v>
      </c>
      <c r="K114" s="33">
        <f t="shared" si="6"/>
        <v>0</v>
      </c>
      <c r="L114" s="111">
        <f t="shared" si="7"/>
        <v>0</v>
      </c>
      <c r="M114" s="86" t="str">
        <f t="shared" si="9"/>
        <v/>
      </c>
      <c r="N114" s="10"/>
    </row>
    <row r="115" spans="1:14">
      <c r="A115" s="98" t="s">
        <v>1089</v>
      </c>
      <c r="B115" s="108" t="s">
        <v>489</v>
      </c>
      <c r="C115" s="109" t="s">
        <v>91</v>
      </c>
      <c r="D115" s="29" t="s">
        <v>908</v>
      </c>
      <c r="E115" s="29" t="s">
        <v>49</v>
      </c>
      <c r="F115" s="30">
        <v>3.28</v>
      </c>
      <c r="G115" s="110">
        <f t="shared" si="8"/>
        <v>270.69839999999999</v>
      </c>
      <c r="H115" s="29">
        <v>25</v>
      </c>
      <c r="I115" s="31"/>
      <c r="J115" s="32">
        <f t="shared" si="5"/>
        <v>0</v>
      </c>
      <c r="K115" s="33">
        <f t="shared" si="6"/>
        <v>0</v>
      </c>
      <c r="L115" s="111">
        <f t="shared" si="7"/>
        <v>0</v>
      </c>
      <c r="M115" s="86" t="str">
        <f t="shared" si="9"/>
        <v/>
      </c>
      <c r="N115" s="10"/>
    </row>
    <row r="116" spans="1:14">
      <c r="A116" s="98">
        <v>25</v>
      </c>
      <c r="B116" s="108" t="s">
        <v>490</v>
      </c>
      <c r="C116" s="109" t="s">
        <v>92</v>
      </c>
      <c r="D116" s="29" t="s">
        <v>908</v>
      </c>
      <c r="E116" s="29" t="s">
        <v>49</v>
      </c>
      <c r="F116" s="30">
        <v>3.28</v>
      </c>
      <c r="G116" s="110">
        <f t="shared" si="8"/>
        <v>270.69839999999999</v>
      </c>
      <c r="H116" s="29">
        <v>25</v>
      </c>
      <c r="I116" s="31"/>
      <c r="J116" s="32">
        <f t="shared" si="5"/>
        <v>0</v>
      </c>
      <c r="K116" s="33">
        <f t="shared" si="6"/>
        <v>0</v>
      </c>
      <c r="L116" s="111">
        <f t="shared" si="7"/>
        <v>0</v>
      </c>
      <c r="M116" s="86" t="str">
        <f t="shared" si="9"/>
        <v/>
      </c>
      <c r="N116" s="10"/>
    </row>
    <row r="117" spans="1:14">
      <c r="A117" s="98">
        <v>25</v>
      </c>
      <c r="B117" s="108" t="s">
        <v>491</v>
      </c>
      <c r="C117" s="109" t="s">
        <v>93</v>
      </c>
      <c r="D117" s="29" t="s">
        <v>908</v>
      </c>
      <c r="E117" s="29" t="s">
        <v>49</v>
      </c>
      <c r="F117" s="30">
        <v>2.5399999999999996</v>
      </c>
      <c r="G117" s="110">
        <f t="shared" si="8"/>
        <v>209.62619999999998</v>
      </c>
      <c r="H117" s="29">
        <v>25</v>
      </c>
      <c r="I117" s="31"/>
      <c r="J117" s="32">
        <f t="shared" si="5"/>
        <v>0</v>
      </c>
      <c r="K117" s="33">
        <f t="shared" si="6"/>
        <v>0</v>
      </c>
      <c r="L117" s="111">
        <f t="shared" si="7"/>
        <v>0</v>
      </c>
      <c r="M117" s="86" t="str">
        <f t="shared" si="9"/>
        <v/>
      </c>
      <c r="N117" s="10"/>
    </row>
    <row r="118" spans="1:14">
      <c r="A118" s="98">
        <v>35</v>
      </c>
      <c r="B118" s="108" t="s">
        <v>492</v>
      </c>
      <c r="C118" s="109" t="s">
        <v>493</v>
      </c>
      <c r="D118" s="29" t="s">
        <v>908</v>
      </c>
      <c r="E118" s="29" t="s">
        <v>49</v>
      </c>
      <c r="F118" s="30">
        <v>3.28</v>
      </c>
      <c r="G118" s="110">
        <f t="shared" si="8"/>
        <v>270.69839999999999</v>
      </c>
      <c r="H118" s="29">
        <v>25</v>
      </c>
      <c r="I118" s="31"/>
      <c r="J118" s="32">
        <f t="shared" si="5"/>
        <v>0</v>
      </c>
      <c r="K118" s="33">
        <f t="shared" si="6"/>
        <v>0</v>
      </c>
      <c r="L118" s="111">
        <f t="shared" si="7"/>
        <v>0</v>
      </c>
      <c r="M118" s="86" t="str">
        <f t="shared" si="9"/>
        <v/>
      </c>
      <c r="N118" s="10"/>
    </row>
    <row r="119" spans="1:14">
      <c r="A119" s="98">
        <v>25</v>
      </c>
      <c r="B119" s="108" t="s">
        <v>494</v>
      </c>
      <c r="C119" s="109" t="s">
        <v>94</v>
      </c>
      <c r="D119" s="29" t="s">
        <v>908</v>
      </c>
      <c r="E119" s="29" t="s">
        <v>49</v>
      </c>
      <c r="F119" s="30">
        <v>3.28</v>
      </c>
      <c r="G119" s="110">
        <f t="shared" si="8"/>
        <v>270.69839999999999</v>
      </c>
      <c r="H119" s="29">
        <v>25</v>
      </c>
      <c r="I119" s="31"/>
      <c r="J119" s="32">
        <f t="shared" si="5"/>
        <v>0</v>
      </c>
      <c r="K119" s="33">
        <f t="shared" si="6"/>
        <v>0</v>
      </c>
      <c r="L119" s="111">
        <f t="shared" si="7"/>
        <v>0</v>
      </c>
      <c r="M119" s="86" t="str">
        <f t="shared" si="9"/>
        <v/>
      </c>
      <c r="N119" s="10"/>
    </row>
    <row r="120" spans="1:14" hidden="1">
      <c r="A120" s="98">
        <v>0</v>
      </c>
      <c r="B120" s="137" t="s">
        <v>851</v>
      </c>
      <c r="C120" s="112" t="s">
        <v>852</v>
      </c>
      <c r="D120" s="99" t="s">
        <v>908</v>
      </c>
      <c r="E120" s="99" t="s">
        <v>49</v>
      </c>
      <c r="F120" s="100">
        <v>3.28</v>
      </c>
      <c r="G120" s="138">
        <f t="shared" si="8"/>
        <v>270.69839999999999</v>
      </c>
      <c r="H120" s="99">
        <v>25</v>
      </c>
      <c r="I120" s="31"/>
      <c r="J120" s="32">
        <f t="shared" si="5"/>
        <v>0</v>
      </c>
      <c r="K120" s="33">
        <f t="shared" si="6"/>
        <v>0</v>
      </c>
      <c r="L120" s="111">
        <f t="shared" si="7"/>
        <v>0</v>
      </c>
      <c r="M120" s="86" t="str">
        <f t="shared" si="9"/>
        <v/>
      </c>
      <c r="N120" s="10"/>
    </row>
    <row r="121" spans="1:14">
      <c r="A121" s="98" t="s">
        <v>1089</v>
      </c>
      <c r="B121" s="108" t="s">
        <v>495</v>
      </c>
      <c r="C121" s="109" t="s">
        <v>496</v>
      </c>
      <c r="D121" s="29" t="s">
        <v>908</v>
      </c>
      <c r="E121" s="29" t="s">
        <v>49</v>
      </c>
      <c r="F121" s="30">
        <v>3.28</v>
      </c>
      <c r="G121" s="110">
        <f t="shared" si="8"/>
        <v>270.69839999999999</v>
      </c>
      <c r="H121" s="29">
        <v>25</v>
      </c>
      <c r="I121" s="31"/>
      <c r="J121" s="32">
        <f t="shared" si="5"/>
        <v>0</v>
      </c>
      <c r="K121" s="33">
        <f t="shared" si="6"/>
        <v>0</v>
      </c>
      <c r="L121" s="111">
        <f t="shared" si="7"/>
        <v>0</v>
      </c>
      <c r="M121" s="86" t="str">
        <f t="shared" si="9"/>
        <v/>
      </c>
      <c r="N121" s="10"/>
    </row>
    <row r="122" spans="1:14">
      <c r="A122" s="98" t="s">
        <v>1089</v>
      </c>
      <c r="B122" s="108" t="s">
        <v>497</v>
      </c>
      <c r="C122" s="109" t="s">
        <v>95</v>
      </c>
      <c r="D122" s="29" t="s">
        <v>908</v>
      </c>
      <c r="E122" s="29" t="s">
        <v>18</v>
      </c>
      <c r="F122" s="30">
        <v>4.1099999999999994</v>
      </c>
      <c r="G122" s="110">
        <f t="shared" si="8"/>
        <v>339.19829999999996</v>
      </c>
      <c r="H122" s="29">
        <v>40</v>
      </c>
      <c r="I122" s="31"/>
      <c r="J122" s="32">
        <f t="shared" si="5"/>
        <v>0</v>
      </c>
      <c r="K122" s="33">
        <f t="shared" si="6"/>
        <v>0</v>
      </c>
      <c r="L122" s="111">
        <f t="shared" si="7"/>
        <v>0</v>
      </c>
      <c r="M122" s="86" t="str">
        <f t="shared" si="9"/>
        <v/>
      </c>
      <c r="N122" s="10"/>
    </row>
    <row r="123" spans="1:14">
      <c r="A123" s="98">
        <v>53</v>
      </c>
      <c r="B123" s="131" t="s">
        <v>910</v>
      </c>
      <c r="C123" s="132" t="s">
        <v>911</v>
      </c>
      <c r="D123" s="133" t="s">
        <v>912</v>
      </c>
      <c r="E123" s="115" t="s">
        <v>18</v>
      </c>
      <c r="F123" s="116">
        <f>G123/$G$7</f>
        <v>3.3927056827820188</v>
      </c>
      <c r="G123" s="117">
        <v>280</v>
      </c>
      <c r="H123" s="118">
        <v>24</v>
      </c>
      <c r="I123" s="31"/>
      <c r="J123" s="32">
        <f t="shared" si="5"/>
        <v>0</v>
      </c>
      <c r="K123" s="33">
        <f t="shared" si="6"/>
        <v>0</v>
      </c>
      <c r="L123" s="111">
        <f t="shared" si="7"/>
        <v>0</v>
      </c>
      <c r="M123" s="86" t="str">
        <f t="shared" si="9"/>
        <v/>
      </c>
      <c r="N123" s="10"/>
    </row>
    <row r="124" spans="1:14">
      <c r="A124" s="98">
        <v>40</v>
      </c>
      <c r="B124" s="108" t="s">
        <v>498</v>
      </c>
      <c r="C124" s="109" t="s">
        <v>499</v>
      </c>
      <c r="D124" s="29" t="s">
        <v>908</v>
      </c>
      <c r="E124" s="29" t="s">
        <v>18</v>
      </c>
      <c r="F124" s="30">
        <v>2.9699999999999998</v>
      </c>
      <c r="G124" s="110">
        <f>F124*$G$7</f>
        <v>245.11409999999998</v>
      </c>
      <c r="H124" s="29">
        <v>40</v>
      </c>
      <c r="I124" s="31"/>
      <c r="J124" s="32">
        <f t="shared" si="5"/>
        <v>0</v>
      </c>
      <c r="K124" s="33">
        <f t="shared" si="6"/>
        <v>0</v>
      </c>
      <c r="L124" s="111">
        <f t="shared" si="7"/>
        <v>0</v>
      </c>
      <c r="M124" s="86" t="str">
        <f t="shared" si="9"/>
        <v/>
      </c>
      <c r="N124" s="10"/>
    </row>
    <row r="125" spans="1:14">
      <c r="A125" s="98">
        <v>74</v>
      </c>
      <c r="B125" s="131" t="s">
        <v>913</v>
      </c>
      <c r="C125" s="132" t="s">
        <v>499</v>
      </c>
      <c r="D125" s="133" t="s">
        <v>912</v>
      </c>
      <c r="E125" s="115" t="s">
        <v>18</v>
      </c>
      <c r="F125" s="116">
        <f t="shared" ref="F125:F127" si="10">G125/$G$7</f>
        <v>2.7262813522355507</v>
      </c>
      <c r="G125" s="117">
        <v>225</v>
      </c>
      <c r="H125" s="118">
        <v>24</v>
      </c>
      <c r="I125" s="31"/>
      <c r="J125" s="32">
        <f t="shared" si="5"/>
        <v>0</v>
      </c>
      <c r="K125" s="33">
        <f t="shared" si="6"/>
        <v>0</v>
      </c>
      <c r="L125" s="111">
        <f t="shared" si="7"/>
        <v>0</v>
      </c>
      <c r="M125" s="86" t="str">
        <f t="shared" si="9"/>
        <v/>
      </c>
      <c r="N125" s="10"/>
    </row>
    <row r="126" spans="1:14">
      <c r="A126" s="98" t="s">
        <v>1089</v>
      </c>
      <c r="B126" s="131" t="s">
        <v>914</v>
      </c>
      <c r="C126" s="132" t="s">
        <v>915</v>
      </c>
      <c r="D126" s="133" t="s">
        <v>912</v>
      </c>
      <c r="E126" s="115" t="s">
        <v>18</v>
      </c>
      <c r="F126" s="116">
        <f t="shared" si="10"/>
        <v>3.0534351145038165</v>
      </c>
      <c r="G126" s="117">
        <v>252</v>
      </c>
      <c r="H126" s="118">
        <v>24</v>
      </c>
      <c r="I126" s="31"/>
      <c r="J126" s="32">
        <f t="shared" si="5"/>
        <v>0</v>
      </c>
      <c r="K126" s="33">
        <f t="shared" si="6"/>
        <v>0</v>
      </c>
      <c r="L126" s="111">
        <f t="shared" si="7"/>
        <v>0</v>
      </c>
      <c r="M126" s="86" t="str">
        <f t="shared" si="9"/>
        <v/>
      </c>
      <c r="N126" s="10"/>
    </row>
    <row r="127" spans="1:14">
      <c r="A127" s="98">
        <v>80</v>
      </c>
      <c r="B127" s="131" t="s">
        <v>916</v>
      </c>
      <c r="C127" s="132" t="s">
        <v>917</v>
      </c>
      <c r="D127" s="133" t="s">
        <v>912</v>
      </c>
      <c r="E127" s="115" t="s">
        <v>18</v>
      </c>
      <c r="F127" s="116">
        <f t="shared" si="10"/>
        <v>3.3927056827820188</v>
      </c>
      <c r="G127" s="117">
        <v>280</v>
      </c>
      <c r="H127" s="118">
        <v>24</v>
      </c>
      <c r="I127" s="31"/>
      <c r="J127" s="32">
        <f t="shared" si="5"/>
        <v>0</v>
      </c>
      <c r="K127" s="33">
        <f t="shared" si="6"/>
        <v>0</v>
      </c>
      <c r="L127" s="111">
        <f t="shared" si="7"/>
        <v>0</v>
      </c>
      <c r="M127" s="86" t="str">
        <f t="shared" si="9"/>
        <v/>
      </c>
      <c r="N127" s="10"/>
    </row>
    <row r="128" spans="1:14">
      <c r="A128" s="98" t="s">
        <v>1089</v>
      </c>
      <c r="B128" s="108" t="s">
        <v>500</v>
      </c>
      <c r="C128" s="109" t="s">
        <v>501</v>
      </c>
      <c r="D128" s="29" t="s">
        <v>908</v>
      </c>
      <c r="E128" s="29" t="s">
        <v>49</v>
      </c>
      <c r="F128" s="30">
        <v>3.53</v>
      </c>
      <c r="G128" s="110">
        <f t="shared" ref="G128:G129" si="11">F128*$G$7</f>
        <v>291.33089999999999</v>
      </c>
      <c r="H128" s="29">
        <v>25</v>
      </c>
      <c r="I128" s="31"/>
      <c r="J128" s="32">
        <f t="shared" si="5"/>
        <v>0</v>
      </c>
      <c r="K128" s="33">
        <f t="shared" si="6"/>
        <v>0</v>
      </c>
      <c r="L128" s="111">
        <f t="shared" si="7"/>
        <v>0</v>
      </c>
      <c r="M128" s="86" t="str">
        <f t="shared" si="9"/>
        <v/>
      </c>
      <c r="N128" s="10"/>
    </row>
    <row r="129" spans="1:18" hidden="1">
      <c r="A129" s="98">
        <v>0</v>
      </c>
      <c r="B129" s="137" t="s">
        <v>502</v>
      </c>
      <c r="C129" s="112" t="s">
        <v>96</v>
      </c>
      <c r="D129" s="99" t="s">
        <v>908</v>
      </c>
      <c r="E129" s="99" t="s">
        <v>18</v>
      </c>
      <c r="F129" s="100">
        <v>2.9699999999999998</v>
      </c>
      <c r="G129" s="138">
        <f t="shared" si="11"/>
        <v>245.11409999999998</v>
      </c>
      <c r="H129" s="99">
        <v>40</v>
      </c>
      <c r="I129" s="31"/>
      <c r="J129" s="32">
        <f t="shared" si="5"/>
        <v>0</v>
      </c>
      <c r="K129" s="33">
        <f t="shared" si="6"/>
        <v>0</v>
      </c>
      <c r="L129" s="111">
        <f t="shared" si="7"/>
        <v>0</v>
      </c>
      <c r="M129" s="86" t="str">
        <f t="shared" si="9"/>
        <v/>
      </c>
      <c r="N129" s="10"/>
    </row>
    <row r="130" spans="1:18">
      <c r="A130" s="98" t="s">
        <v>1089</v>
      </c>
      <c r="B130" s="131" t="s">
        <v>918</v>
      </c>
      <c r="C130" s="132" t="s">
        <v>919</v>
      </c>
      <c r="D130" s="133" t="s">
        <v>912</v>
      </c>
      <c r="E130" s="115" t="s">
        <v>18</v>
      </c>
      <c r="F130" s="116">
        <f>G130/$G$7</f>
        <v>3.3927056827820188</v>
      </c>
      <c r="G130" s="117">
        <v>280</v>
      </c>
      <c r="H130" s="118">
        <v>24</v>
      </c>
      <c r="I130" s="31"/>
      <c r="J130" s="32">
        <f t="shared" si="5"/>
        <v>0</v>
      </c>
      <c r="K130" s="33">
        <f t="shared" si="6"/>
        <v>0</v>
      </c>
      <c r="L130" s="111">
        <f t="shared" si="7"/>
        <v>0</v>
      </c>
      <c r="M130" s="86" t="str">
        <f t="shared" si="9"/>
        <v/>
      </c>
      <c r="N130" s="10"/>
    </row>
    <row r="131" spans="1:18" hidden="1">
      <c r="A131" s="98">
        <v>0</v>
      </c>
      <c r="B131" s="137" t="s">
        <v>503</v>
      </c>
      <c r="C131" s="112" t="s">
        <v>97</v>
      </c>
      <c r="D131" s="99" t="s">
        <v>908</v>
      </c>
      <c r="E131" s="99" t="s">
        <v>18</v>
      </c>
      <c r="F131" s="100">
        <v>2.9699999999999998</v>
      </c>
      <c r="G131" s="138">
        <f>F131*$G$7</f>
        <v>245.11409999999998</v>
      </c>
      <c r="H131" s="99">
        <v>40</v>
      </c>
      <c r="I131" s="31"/>
      <c r="J131" s="32">
        <f t="shared" si="5"/>
        <v>0</v>
      </c>
      <c r="K131" s="33">
        <f t="shared" si="6"/>
        <v>0</v>
      </c>
      <c r="L131" s="111">
        <f t="shared" si="7"/>
        <v>0</v>
      </c>
      <c r="M131" s="86" t="str">
        <f t="shared" si="9"/>
        <v/>
      </c>
      <c r="N131" s="10"/>
    </row>
    <row r="132" spans="1:18">
      <c r="A132" s="98" t="s">
        <v>1089</v>
      </c>
      <c r="B132" s="131" t="s">
        <v>920</v>
      </c>
      <c r="C132" s="132" t="s">
        <v>97</v>
      </c>
      <c r="D132" s="133" t="s">
        <v>912</v>
      </c>
      <c r="E132" s="115" t="s">
        <v>18</v>
      </c>
      <c r="F132" s="116">
        <f t="shared" ref="F132:F133" si="12">G132/$G$7</f>
        <v>3.2836544286925964</v>
      </c>
      <c r="G132" s="117">
        <v>271</v>
      </c>
      <c r="H132" s="118">
        <v>24</v>
      </c>
      <c r="I132" s="31"/>
      <c r="J132" s="32">
        <f t="shared" si="5"/>
        <v>0</v>
      </c>
      <c r="K132" s="33">
        <f t="shared" si="6"/>
        <v>0</v>
      </c>
      <c r="L132" s="111">
        <f t="shared" si="7"/>
        <v>0</v>
      </c>
      <c r="M132" s="86" t="str">
        <f t="shared" si="9"/>
        <v/>
      </c>
      <c r="N132" s="10"/>
    </row>
    <row r="133" spans="1:18">
      <c r="A133" s="98">
        <v>36</v>
      </c>
      <c r="B133" s="131" t="s">
        <v>921</v>
      </c>
      <c r="C133" s="132" t="s">
        <v>922</v>
      </c>
      <c r="D133" s="133" t="s">
        <v>912</v>
      </c>
      <c r="E133" s="115" t="s">
        <v>18</v>
      </c>
      <c r="F133" s="116">
        <f t="shared" si="12"/>
        <v>3.2836544286925964</v>
      </c>
      <c r="G133" s="117">
        <v>271</v>
      </c>
      <c r="H133" s="118">
        <v>24</v>
      </c>
      <c r="I133" s="31"/>
      <c r="J133" s="32">
        <f t="shared" si="5"/>
        <v>0</v>
      </c>
      <c r="K133" s="33">
        <f t="shared" si="6"/>
        <v>0</v>
      </c>
      <c r="L133" s="111">
        <f t="shared" si="7"/>
        <v>0</v>
      </c>
      <c r="M133" s="86" t="str">
        <f t="shared" si="9"/>
        <v/>
      </c>
      <c r="N133" s="10"/>
      <c r="R133" s="6" t="s">
        <v>907</v>
      </c>
    </row>
    <row r="134" spans="1:18" hidden="1">
      <c r="A134" s="98">
        <v>0</v>
      </c>
      <c r="B134" s="137" t="s">
        <v>504</v>
      </c>
      <c r="C134" s="112" t="s">
        <v>505</v>
      </c>
      <c r="D134" s="99" t="s">
        <v>908</v>
      </c>
      <c r="E134" s="99" t="s">
        <v>49</v>
      </c>
      <c r="F134" s="100">
        <v>3.94</v>
      </c>
      <c r="G134" s="138">
        <f>F134*$G$7</f>
        <v>325.16820000000001</v>
      </c>
      <c r="H134" s="99">
        <v>25</v>
      </c>
      <c r="I134" s="31"/>
      <c r="J134" s="32">
        <f t="shared" si="5"/>
        <v>0</v>
      </c>
      <c r="K134" s="33">
        <f t="shared" si="6"/>
        <v>0</v>
      </c>
      <c r="L134" s="111">
        <f t="shared" si="7"/>
        <v>0</v>
      </c>
      <c r="M134" s="86" t="str">
        <f t="shared" si="9"/>
        <v/>
      </c>
      <c r="N134" s="10"/>
    </row>
    <row r="135" spans="1:18">
      <c r="A135" s="98">
        <v>86</v>
      </c>
      <c r="B135" s="131" t="s">
        <v>923</v>
      </c>
      <c r="C135" s="132" t="s">
        <v>924</v>
      </c>
      <c r="D135" s="133" t="s">
        <v>912</v>
      </c>
      <c r="E135" s="115" t="s">
        <v>18</v>
      </c>
      <c r="F135" s="116">
        <f>G135/$G$7</f>
        <v>3.3927056827820188</v>
      </c>
      <c r="G135" s="117">
        <v>280</v>
      </c>
      <c r="H135" s="118">
        <v>24</v>
      </c>
      <c r="I135" s="31"/>
      <c r="J135" s="32">
        <f t="shared" si="5"/>
        <v>0</v>
      </c>
      <c r="K135" s="33">
        <f t="shared" si="6"/>
        <v>0</v>
      </c>
      <c r="L135" s="111">
        <f t="shared" si="7"/>
        <v>0</v>
      </c>
      <c r="M135" s="86" t="str">
        <f t="shared" si="9"/>
        <v/>
      </c>
      <c r="N135" s="10"/>
    </row>
    <row r="136" spans="1:18">
      <c r="A136" s="98" t="s">
        <v>1089</v>
      </c>
      <c r="B136" s="108" t="s">
        <v>506</v>
      </c>
      <c r="C136" s="109" t="s">
        <v>507</v>
      </c>
      <c r="D136" s="29" t="s">
        <v>908</v>
      </c>
      <c r="E136" s="29" t="s">
        <v>49</v>
      </c>
      <c r="F136" s="30">
        <v>3.69</v>
      </c>
      <c r="G136" s="110">
        <f t="shared" ref="G136:G140" si="13">F136*$G$7</f>
        <v>304.53570000000002</v>
      </c>
      <c r="H136" s="29">
        <v>25</v>
      </c>
      <c r="I136" s="31"/>
      <c r="J136" s="32">
        <f t="shared" si="5"/>
        <v>0</v>
      </c>
      <c r="K136" s="33">
        <f t="shared" si="6"/>
        <v>0</v>
      </c>
      <c r="L136" s="111">
        <f t="shared" si="7"/>
        <v>0</v>
      </c>
      <c r="M136" s="86" t="str">
        <f t="shared" si="9"/>
        <v/>
      </c>
      <c r="N136" s="10"/>
    </row>
    <row r="137" spans="1:18">
      <c r="A137" s="98" t="s">
        <v>1089</v>
      </c>
      <c r="B137" s="108" t="s">
        <v>508</v>
      </c>
      <c r="C137" s="109" t="s">
        <v>509</v>
      </c>
      <c r="D137" s="29" t="s">
        <v>908</v>
      </c>
      <c r="E137" s="29" t="s">
        <v>18</v>
      </c>
      <c r="F137" s="30">
        <v>2.9699999999999998</v>
      </c>
      <c r="G137" s="110">
        <f t="shared" si="13"/>
        <v>245.11409999999998</v>
      </c>
      <c r="H137" s="29">
        <v>40</v>
      </c>
      <c r="I137" s="31"/>
      <c r="J137" s="32">
        <f t="shared" si="5"/>
        <v>0</v>
      </c>
      <c r="K137" s="33">
        <f t="shared" si="6"/>
        <v>0</v>
      </c>
      <c r="L137" s="111">
        <f t="shared" si="7"/>
        <v>0</v>
      </c>
      <c r="M137" s="86" t="str">
        <f t="shared" si="9"/>
        <v/>
      </c>
      <c r="N137" s="10"/>
    </row>
    <row r="138" spans="1:18">
      <c r="A138" s="98" t="s">
        <v>1089</v>
      </c>
      <c r="B138" s="108" t="s">
        <v>510</v>
      </c>
      <c r="C138" s="109" t="s">
        <v>98</v>
      </c>
      <c r="D138" s="29" t="s">
        <v>908</v>
      </c>
      <c r="E138" s="29" t="s">
        <v>18</v>
      </c>
      <c r="F138" s="30">
        <v>2.0599999999999996</v>
      </c>
      <c r="G138" s="110">
        <f t="shared" si="13"/>
        <v>170.01179999999997</v>
      </c>
      <c r="H138" s="29">
        <v>40</v>
      </c>
      <c r="I138" s="31"/>
      <c r="J138" s="32">
        <f t="shared" si="5"/>
        <v>0</v>
      </c>
      <c r="K138" s="33">
        <f t="shared" si="6"/>
        <v>0</v>
      </c>
      <c r="L138" s="111">
        <f t="shared" si="7"/>
        <v>0</v>
      </c>
      <c r="M138" s="86" t="str">
        <f t="shared" si="9"/>
        <v/>
      </c>
      <c r="N138" s="10"/>
    </row>
    <row r="139" spans="1:18" hidden="1">
      <c r="A139" s="98">
        <v>0</v>
      </c>
      <c r="B139" s="137" t="s">
        <v>511</v>
      </c>
      <c r="C139" s="112" t="s">
        <v>512</v>
      </c>
      <c r="D139" s="99" t="s">
        <v>908</v>
      </c>
      <c r="E139" s="99" t="s">
        <v>49</v>
      </c>
      <c r="F139" s="100">
        <v>3.94</v>
      </c>
      <c r="G139" s="138">
        <f t="shared" si="13"/>
        <v>325.16820000000001</v>
      </c>
      <c r="H139" s="99">
        <v>25</v>
      </c>
      <c r="I139" s="31"/>
      <c r="J139" s="32">
        <f t="shared" si="5"/>
        <v>0</v>
      </c>
      <c r="K139" s="33">
        <f t="shared" si="6"/>
        <v>0</v>
      </c>
      <c r="L139" s="111">
        <f t="shared" si="7"/>
        <v>0</v>
      </c>
      <c r="M139" s="86" t="str">
        <f t="shared" si="9"/>
        <v/>
      </c>
      <c r="N139" s="10"/>
    </row>
    <row r="140" spans="1:18">
      <c r="A140" s="98" t="s">
        <v>1089</v>
      </c>
      <c r="B140" s="108" t="s">
        <v>513</v>
      </c>
      <c r="C140" s="109" t="s">
        <v>514</v>
      </c>
      <c r="D140" s="29" t="s">
        <v>908</v>
      </c>
      <c r="E140" s="29" t="s">
        <v>18</v>
      </c>
      <c r="F140" s="30">
        <v>2.9699999999999998</v>
      </c>
      <c r="G140" s="110">
        <f t="shared" si="13"/>
        <v>245.11409999999998</v>
      </c>
      <c r="H140" s="29">
        <v>40</v>
      </c>
      <c r="I140" s="31"/>
      <c r="J140" s="32">
        <f t="shared" si="5"/>
        <v>0</v>
      </c>
      <c r="K140" s="33">
        <f t="shared" si="6"/>
        <v>0</v>
      </c>
      <c r="L140" s="111">
        <f t="shared" si="7"/>
        <v>0</v>
      </c>
      <c r="M140" s="86" t="str">
        <f t="shared" si="9"/>
        <v/>
      </c>
      <c r="N140" s="10"/>
    </row>
    <row r="141" spans="1:18">
      <c r="A141" s="98">
        <v>72</v>
      </c>
      <c r="B141" s="131" t="s">
        <v>925</v>
      </c>
      <c r="C141" s="132" t="s">
        <v>926</v>
      </c>
      <c r="D141" s="133" t="s">
        <v>912</v>
      </c>
      <c r="E141" s="115" t="s">
        <v>18</v>
      </c>
      <c r="F141" s="116">
        <f>G141/$G$7</f>
        <v>1.7084696474009451</v>
      </c>
      <c r="G141" s="117">
        <v>141</v>
      </c>
      <c r="H141" s="118">
        <v>24</v>
      </c>
      <c r="I141" s="31"/>
      <c r="J141" s="32">
        <f t="shared" si="5"/>
        <v>0</v>
      </c>
      <c r="K141" s="33">
        <f t="shared" si="6"/>
        <v>0</v>
      </c>
      <c r="L141" s="111">
        <f t="shared" si="7"/>
        <v>0</v>
      </c>
      <c r="M141" s="86" t="str">
        <f t="shared" si="9"/>
        <v/>
      </c>
      <c r="N141" s="10"/>
    </row>
    <row r="142" spans="1:18">
      <c r="A142" s="98">
        <v>75</v>
      </c>
      <c r="B142" s="108" t="s">
        <v>515</v>
      </c>
      <c r="C142" s="109" t="s">
        <v>99</v>
      </c>
      <c r="D142" s="29" t="s">
        <v>908</v>
      </c>
      <c r="E142" s="29" t="s">
        <v>49</v>
      </c>
      <c r="F142" s="30">
        <v>3.69</v>
      </c>
      <c r="G142" s="110">
        <f t="shared" ref="G142:G143" si="14">F142*$G$7</f>
        <v>304.53570000000002</v>
      </c>
      <c r="H142" s="29">
        <v>25</v>
      </c>
      <c r="I142" s="31"/>
      <c r="J142" s="32">
        <f t="shared" si="5"/>
        <v>0</v>
      </c>
      <c r="K142" s="33">
        <f t="shared" si="6"/>
        <v>0</v>
      </c>
      <c r="L142" s="111">
        <f t="shared" si="7"/>
        <v>0</v>
      </c>
      <c r="M142" s="86" t="str">
        <f t="shared" si="9"/>
        <v/>
      </c>
      <c r="N142" s="10"/>
    </row>
    <row r="143" spans="1:18" hidden="1">
      <c r="A143" s="98">
        <v>0</v>
      </c>
      <c r="B143" s="137" t="s">
        <v>516</v>
      </c>
      <c r="C143" s="112" t="s">
        <v>100</v>
      </c>
      <c r="D143" s="99" t="s">
        <v>908</v>
      </c>
      <c r="E143" s="99" t="s">
        <v>18</v>
      </c>
      <c r="F143" s="100">
        <v>2.9699999999999998</v>
      </c>
      <c r="G143" s="138">
        <f t="shared" si="14"/>
        <v>245.11409999999998</v>
      </c>
      <c r="H143" s="99">
        <v>40</v>
      </c>
      <c r="I143" s="31"/>
      <c r="J143" s="32">
        <f t="shared" si="5"/>
        <v>0</v>
      </c>
      <c r="K143" s="33">
        <f t="shared" si="6"/>
        <v>0</v>
      </c>
      <c r="L143" s="111">
        <f t="shared" si="7"/>
        <v>0</v>
      </c>
      <c r="M143" s="86" t="str">
        <f t="shared" si="9"/>
        <v/>
      </c>
      <c r="N143" s="10"/>
    </row>
    <row r="144" spans="1:18">
      <c r="A144" s="98" t="s">
        <v>1089</v>
      </c>
      <c r="B144" s="131" t="s">
        <v>927</v>
      </c>
      <c r="C144" s="132" t="s">
        <v>928</v>
      </c>
      <c r="D144" s="133" t="s">
        <v>912</v>
      </c>
      <c r="E144" s="115" t="s">
        <v>18</v>
      </c>
      <c r="F144" s="116">
        <f>G144/$G$7</f>
        <v>3.2836544286925964</v>
      </c>
      <c r="G144" s="117">
        <v>271</v>
      </c>
      <c r="H144" s="119">
        <v>24</v>
      </c>
      <c r="I144" s="31"/>
      <c r="J144" s="32">
        <f t="shared" si="5"/>
        <v>0</v>
      </c>
      <c r="K144" s="33">
        <f t="shared" si="6"/>
        <v>0</v>
      </c>
      <c r="L144" s="111">
        <f t="shared" si="7"/>
        <v>0</v>
      </c>
      <c r="M144" s="86" t="str">
        <f t="shared" si="9"/>
        <v/>
      </c>
      <c r="N144" s="10"/>
    </row>
    <row r="145" spans="1:14">
      <c r="A145" s="98" t="s">
        <v>1089</v>
      </c>
      <c r="B145" s="108" t="s">
        <v>517</v>
      </c>
      <c r="C145" s="109" t="s">
        <v>518</v>
      </c>
      <c r="D145" s="29" t="s">
        <v>908</v>
      </c>
      <c r="E145" s="29" t="s">
        <v>18</v>
      </c>
      <c r="F145" s="30">
        <v>3.5399999999999996</v>
      </c>
      <c r="G145" s="110">
        <f>F145*$G$7</f>
        <v>292.15619999999996</v>
      </c>
      <c r="H145" s="29">
        <v>40</v>
      </c>
      <c r="I145" s="31"/>
      <c r="J145" s="32">
        <f t="shared" ref="J145:J208" si="15">I145/H145</f>
        <v>0</v>
      </c>
      <c r="K145" s="33">
        <f t="shared" ref="K145:K208" si="16">F145*I145</f>
        <v>0</v>
      </c>
      <c r="L145" s="111">
        <f t="shared" ref="L145:L208" si="17">I145*G145</f>
        <v>0</v>
      </c>
      <c r="M145" s="86" t="str">
        <f t="shared" si="9"/>
        <v/>
      </c>
      <c r="N145" s="10"/>
    </row>
    <row r="146" spans="1:14">
      <c r="A146" s="98" t="s">
        <v>1089</v>
      </c>
      <c r="B146" s="131" t="s">
        <v>929</v>
      </c>
      <c r="C146" s="132" t="s">
        <v>930</v>
      </c>
      <c r="D146" s="133" t="s">
        <v>912</v>
      </c>
      <c r="E146" s="115" t="s">
        <v>18</v>
      </c>
      <c r="F146" s="116">
        <f>G146/$G$7</f>
        <v>2.9322670544044591</v>
      </c>
      <c r="G146" s="117">
        <v>242</v>
      </c>
      <c r="H146" s="119">
        <v>24</v>
      </c>
      <c r="I146" s="31"/>
      <c r="J146" s="32">
        <f t="shared" si="15"/>
        <v>0</v>
      </c>
      <c r="K146" s="33">
        <f t="shared" si="16"/>
        <v>0</v>
      </c>
      <c r="L146" s="111">
        <f t="shared" si="17"/>
        <v>0</v>
      </c>
      <c r="M146" s="86" t="str">
        <f t="shared" ref="M146:M209" si="18">IF(MOD(I146,H146)&gt;0,"Ошибка! Не соблюдена кратность заказ на сорт!","")</f>
        <v/>
      </c>
      <c r="N146" s="10"/>
    </row>
    <row r="147" spans="1:14">
      <c r="A147" s="98" t="s">
        <v>1089</v>
      </c>
      <c r="B147" s="108" t="s">
        <v>519</v>
      </c>
      <c r="C147" s="109" t="s">
        <v>101</v>
      </c>
      <c r="D147" s="29" t="s">
        <v>908</v>
      </c>
      <c r="E147" s="29" t="s">
        <v>49</v>
      </c>
      <c r="F147" s="30">
        <v>4.3499999999999996</v>
      </c>
      <c r="G147" s="110">
        <f t="shared" ref="G147:G148" si="19">F147*$G$7</f>
        <v>359.00549999999998</v>
      </c>
      <c r="H147" s="29">
        <v>25</v>
      </c>
      <c r="I147" s="31"/>
      <c r="J147" s="32">
        <f t="shared" si="15"/>
        <v>0</v>
      </c>
      <c r="K147" s="33">
        <f t="shared" si="16"/>
        <v>0</v>
      </c>
      <c r="L147" s="111">
        <f t="shared" si="17"/>
        <v>0</v>
      </c>
      <c r="M147" s="86" t="str">
        <f t="shared" si="18"/>
        <v/>
      </c>
      <c r="N147" s="10"/>
    </row>
    <row r="148" spans="1:14">
      <c r="A148" s="98" t="s">
        <v>1089</v>
      </c>
      <c r="B148" s="108" t="s">
        <v>520</v>
      </c>
      <c r="C148" s="109" t="s">
        <v>521</v>
      </c>
      <c r="D148" s="29" t="s">
        <v>908</v>
      </c>
      <c r="E148" s="29" t="s">
        <v>18</v>
      </c>
      <c r="F148" s="30">
        <v>3.13</v>
      </c>
      <c r="G148" s="110">
        <f t="shared" si="19"/>
        <v>258.31889999999999</v>
      </c>
      <c r="H148" s="29">
        <v>40</v>
      </c>
      <c r="I148" s="31"/>
      <c r="J148" s="32">
        <f t="shared" si="15"/>
        <v>0</v>
      </c>
      <c r="K148" s="33">
        <f t="shared" si="16"/>
        <v>0</v>
      </c>
      <c r="L148" s="111">
        <f t="shared" si="17"/>
        <v>0</v>
      </c>
      <c r="M148" s="86" t="str">
        <f t="shared" si="18"/>
        <v/>
      </c>
      <c r="N148" s="10"/>
    </row>
    <row r="149" spans="1:14">
      <c r="A149" s="98">
        <v>74</v>
      </c>
      <c r="B149" s="131" t="s">
        <v>931</v>
      </c>
      <c r="C149" s="132" t="s">
        <v>932</v>
      </c>
      <c r="D149" s="133" t="s">
        <v>912</v>
      </c>
      <c r="E149" s="115" t="s">
        <v>18</v>
      </c>
      <c r="F149" s="116">
        <f t="shared" ref="F149:F150" si="20">G149/$G$7</f>
        <v>3.2836544286925964</v>
      </c>
      <c r="G149" s="117">
        <v>271</v>
      </c>
      <c r="H149" s="119">
        <v>24</v>
      </c>
      <c r="I149" s="31"/>
      <c r="J149" s="32">
        <f t="shared" si="15"/>
        <v>0</v>
      </c>
      <c r="K149" s="33">
        <f t="shared" si="16"/>
        <v>0</v>
      </c>
      <c r="L149" s="111">
        <f t="shared" si="17"/>
        <v>0</v>
      </c>
      <c r="M149" s="86" t="str">
        <f t="shared" si="18"/>
        <v/>
      </c>
      <c r="N149" s="10"/>
    </row>
    <row r="150" spans="1:14">
      <c r="A150" s="98">
        <v>53</v>
      </c>
      <c r="B150" s="131" t="s">
        <v>933</v>
      </c>
      <c r="C150" s="132" t="s">
        <v>934</v>
      </c>
      <c r="D150" s="133" t="s">
        <v>912</v>
      </c>
      <c r="E150" s="115" t="s">
        <v>18</v>
      </c>
      <c r="F150" s="116">
        <f t="shared" si="20"/>
        <v>4.1318308493881011</v>
      </c>
      <c r="G150" s="117">
        <v>341</v>
      </c>
      <c r="H150" s="119">
        <v>24</v>
      </c>
      <c r="I150" s="31"/>
      <c r="J150" s="32">
        <f t="shared" si="15"/>
        <v>0</v>
      </c>
      <c r="K150" s="33">
        <f t="shared" si="16"/>
        <v>0</v>
      </c>
      <c r="L150" s="111">
        <f t="shared" si="17"/>
        <v>0</v>
      </c>
      <c r="M150" s="86" t="str">
        <f t="shared" si="18"/>
        <v/>
      </c>
      <c r="N150" s="10"/>
    </row>
    <row r="151" spans="1:14" hidden="1">
      <c r="A151" s="98">
        <v>0</v>
      </c>
      <c r="B151" s="137" t="s">
        <v>522</v>
      </c>
      <c r="C151" s="112" t="s">
        <v>523</v>
      </c>
      <c r="D151" s="99" t="s">
        <v>908</v>
      </c>
      <c r="E151" s="99" t="s">
        <v>49</v>
      </c>
      <c r="F151" s="100">
        <v>2.63</v>
      </c>
      <c r="G151" s="138">
        <f t="shared" ref="G151:G152" si="21">F151*$G$7</f>
        <v>217.0539</v>
      </c>
      <c r="H151" s="99">
        <v>25</v>
      </c>
      <c r="I151" s="31"/>
      <c r="J151" s="32">
        <f t="shared" si="15"/>
        <v>0</v>
      </c>
      <c r="K151" s="33">
        <f t="shared" si="16"/>
        <v>0</v>
      </c>
      <c r="L151" s="111">
        <f t="shared" si="17"/>
        <v>0</v>
      </c>
      <c r="M151" s="86" t="str">
        <f t="shared" si="18"/>
        <v/>
      </c>
      <c r="N151" s="10"/>
    </row>
    <row r="152" spans="1:14" hidden="1">
      <c r="A152" s="98">
        <v>0</v>
      </c>
      <c r="B152" s="137" t="s">
        <v>524</v>
      </c>
      <c r="C152" s="112" t="s">
        <v>102</v>
      </c>
      <c r="D152" s="99" t="s">
        <v>908</v>
      </c>
      <c r="E152" s="99" t="s">
        <v>18</v>
      </c>
      <c r="F152" s="100">
        <v>2.0599999999999996</v>
      </c>
      <c r="G152" s="138">
        <f t="shared" si="21"/>
        <v>170.01179999999997</v>
      </c>
      <c r="H152" s="99">
        <v>40</v>
      </c>
      <c r="I152" s="31"/>
      <c r="J152" s="32">
        <f t="shared" si="15"/>
        <v>0</v>
      </c>
      <c r="K152" s="33">
        <f t="shared" si="16"/>
        <v>0</v>
      </c>
      <c r="L152" s="111">
        <f t="shared" si="17"/>
        <v>0</v>
      </c>
      <c r="M152" s="86" t="str">
        <f t="shared" si="18"/>
        <v/>
      </c>
      <c r="N152" s="10"/>
    </row>
    <row r="153" spans="1:14">
      <c r="A153" s="98" t="s">
        <v>1089</v>
      </c>
      <c r="B153" s="131" t="s">
        <v>935</v>
      </c>
      <c r="C153" s="132" t="s">
        <v>936</v>
      </c>
      <c r="D153" s="133" t="s">
        <v>912</v>
      </c>
      <c r="E153" s="115" t="s">
        <v>18</v>
      </c>
      <c r="F153" s="116">
        <f>G153/$G$7</f>
        <v>1.7084696474009451</v>
      </c>
      <c r="G153" s="117">
        <v>141</v>
      </c>
      <c r="H153" s="119">
        <v>24</v>
      </c>
      <c r="I153" s="31"/>
      <c r="J153" s="32">
        <f t="shared" si="15"/>
        <v>0</v>
      </c>
      <c r="K153" s="33">
        <f t="shared" si="16"/>
        <v>0</v>
      </c>
      <c r="L153" s="111">
        <f t="shared" si="17"/>
        <v>0</v>
      </c>
      <c r="M153" s="86" t="str">
        <f t="shared" si="18"/>
        <v/>
      </c>
      <c r="N153" s="10"/>
    </row>
    <row r="154" spans="1:14">
      <c r="A154" s="98">
        <v>80</v>
      </c>
      <c r="B154" s="108" t="s">
        <v>525</v>
      </c>
      <c r="C154" s="109" t="s">
        <v>526</v>
      </c>
      <c r="D154" s="29" t="s">
        <v>908</v>
      </c>
      <c r="E154" s="29" t="s">
        <v>18</v>
      </c>
      <c r="F154" s="30">
        <v>2.0599999999999996</v>
      </c>
      <c r="G154" s="110">
        <f>F154*$G$7</f>
        <v>170.01179999999997</v>
      </c>
      <c r="H154" s="29">
        <v>40</v>
      </c>
      <c r="I154" s="31"/>
      <c r="J154" s="32">
        <f t="shared" si="15"/>
        <v>0</v>
      </c>
      <c r="K154" s="33">
        <f t="shared" si="16"/>
        <v>0</v>
      </c>
      <c r="L154" s="111">
        <f t="shared" si="17"/>
        <v>0</v>
      </c>
      <c r="M154" s="86" t="str">
        <f t="shared" si="18"/>
        <v/>
      </c>
      <c r="N154" s="10"/>
    </row>
    <row r="155" spans="1:14">
      <c r="A155" s="98">
        <v>89</v>
      </c>
      <c r="B155" s="131" t="s">
        <v>937</v>
      </c>
      <c r="C155" s="132" t="s">
        <v>526</v>
      </c>
      <c r="D155" s="133" t="s">
        <v>912</v>
      </c>
      <c r="E155" s="115" t="s">
        <v>18</v>
      </c>
      <c r="F155" s="116">
        <f>G155/$G$7</f>
        <v>1.7084696474009451</v>
      </c>
      <c r="G155" s="117">
        <v>141</v>
      </c>
      <c r="H155" s="119">
        <v>24</v>
      </c>
      <c r="I155" s="31"/>
      <c r="J155" s="32">
        <f t="shared" si="15"/>
        <v>0</v>
      </c>
      <c r="K155" s="33">
        <f t="shared" si="16"/>
        <v>0</v>
      </c>
      <c r="L155" s="111">
        <f t="shared" si="17"/>
        <v>0</v>
      </c>
      <c r="M155" s="86" t="str">
        <f t="shared" si="18"/>
        <v/>
      </c>
      <c r="N155" s="10"/>
    </row>
    <row r="156" spans="1:14">
      <c r="A156" s="98" t="s">
        <v>1089</v>
      </c>
      <c r="B156" s="108" t="s">
        <v>527</v>
      </c>
      <c r="C156" s="109" t="s">
        <v>103</v>
      </c>
      <c r="D156" s="29" t="s">
        <v>908</v>
      </c>
      <c r="E156" s="29" t="s">
        <v>18</v>
      </c>
      <c r="F156" s="30">
        <v>2.0599999999999996</v>
      </c>
      <c r="G156" s="110">
        <f t="shared" ref="G156:G159" si="22">F156*$G$7</f>
        <v>170.01179999999997</v>
      </c>
      <c r="H156" s="29">
        <v>40</v>
      </c>
      <c r="I156" s="31"/>
      <c r="J156" s="32">
        <f t="shared" si="15"/>
        <v>0</v>
      </c>
      <c r="K156" s="33">
        <f t="shared" si="16"/>
        <v>0</v>
      </c>
      <c r="L156" s="111">
        <f t="shared" si="17"/>
        <v>0</v>
      </c>
      <c r="M156" s="86" t="str">
        <f t="shared" si="18"/>
        <v/>
      </c>
      <c r="N156" s="10"/>
    </row>
    <row r="157" spans="1:14">
      <c r="A157" s="98">
        <v>95</v>
      </c>
      <c r="B157" s="108" t="s">
        <v>528</v>
      </c>
      <c r="C157" s="109" t="s">
        <v>529</v>
      </c>
      <c r="D157" s="29" t="s">
        <v>908</v>
      </c>
      <c r="E157" s="29" t="s">
        <v>49</v>
      </c>
      <c r="F157" s="30">
        <v>4.76</v>
      </c>
      <c r="G157" s="110">
        <f t="shared" si="22"/>
        <v>392.84280000000001</v>
      </c>
      <c r="H157" s="29">
        <v>25</v>
      </c>
      <c r="I157" s="31"/>
      <c r="J157" s="32">
        <f t="shared" si="15"/>
        <v>0</v>
      </c>
      <c r="K157" s="33">
        <f t="shared" si="16"/>
        <v>0</v>
      </c>
      <c r="L157" s="111">
        <f t="shared" si="17"/>
        <v>0</v>
      </c>
      <c r="M157" s="86" t="str">
        <f t="shared" si="18"/>
        <v/>
      </c>
      <c r="N157" s="10"/>
    </row>
    <row r="158" spans="1:14">
      <c r="A158" s="98" t="s">
        <v>1089</v>
      </c>
      <c r="B158" s="108" t="s">
        <v>530</v>
      </c>
      <c r="C158" s="109" t="s">
        <v>104</v>
      </c>
      <c r="D158" s="29" t="s">
        <v>908</v>
      </c>
      <c r="E158" s="29" t="s">
        <v>18</v>
      </c>
      <c r="F158" s="30">
        <v>4.1099999999999994</v>
      </c>
      <c r="G158" s="110">
        <f t="shared" si="22"/>
        <v>339.19829999999996</v>
      </c>
      <c r="H158" s="29">
        <v>40</v>
      </c>
      <c r="I158" s="31"/>
      <c r="J158" s="32">
        <f t="shared" si="15"/>
        <v>0</v>
      </c>
      <c r="K158" s="33">
        <f t="shared" si="16"/>
        <v>0</v>
      </c>
      <c r="L158" s="111">
        <f t="shared" si="17"/>
        <v>0</v>
      </c>
      <c r="M158" s="86" t="str">
        <f t="shared" si="18"/>
        <v/>
      </c>
      <c r="N158" s="10"/>
    </row>
    <row r="159" spans="1:14">
      <c r="A159" s="98" t="s">
        <v>1089</v>
      </c>
      <c r="B159" s="108" t="s">
        <v>531</v>
      </c>
      <c r="C159" s="109" t="s">
        <v>105</v>
      </c>
      <c r="D159" s="29" t="s">
        <v>908</v>
      </c>
      <c r="E159" s="29" t="s">
        <v>18</v>
      </c>
      <c r="F159" s="30">
        <v>2.9699999999999998</v>
      </c>
      <c r="G159" s="110">
        <f t="shared" si="22"/>
        <v>245.11409999999998</v>
      </c>
      <c r="H159" s="29">
        <v>40</v>
      </c>
      <c r="I159" s="31"/>
      <c r="J159" s="32">
        <f t="shared" si="15"/>
        <v>0</v>
      </c>
      <c r="K159" s="33">
        <f t="shared" si="16"/>
        <v>0</v>
      </c>
      <c r="L159" s="111">
        <f t="shared" si="17"/>
        <v>0</v>
      </c>
      <c r="M159" s="86" t="str">
        <f t="shared" si="18"/>
        <v/>
      </c>
      <c r="N159" s="10"/>
    </row>
    <row r="160" spans="1:14">
      <c r="A160" s="98" t="s">
        <v>1089</v>
      </c>
      <c r="B160" s="131" t="s">
        <v>938</v>
      </c>
      <c r="C160" s="132" t="s">
        <v>939</v>
      </c>
      <c r="D160" s="133" t="s">
        <v>912</v>
      </c>
      <c r="E160" s="115" t="s">
        <v>18</v>
      </c>
      <c r="F160" s="116">
        <f>G160/$G$7</f>
        <v>2.9443838604143946</v>
      </c>
      <c r="G160" s="117">
        <v>243</v>
      </c>
      <c r="H160" s="119">
        <v>24</v>
      </c>
      <c r="I160" s="31"/>
      <c r="J160" s="32">
        <f t="shared" si="15"/>
        <v>0</v>
      </c>
      <c r="K160" s="33">
        <f t="shared" si="16"/>
        <v>0</v>
      </c>
      <c r="L160" s="111">
        <f t="shared" si="17"/>
        <v>0</v>
      </c>
      <c r="M160" s="86" t="str">
        <f t="shared" si="18"/>
        <v/>
      </c>
      <c r="N160" s="10"/>
    </row>
    <row r="161" spans="1:14" hidden="1">
      <c r="A161" s="98">
        <v>0</v>
      </c>
      <c r="B161" s="137" t="s">
        <v>532</v>
      </c>
      <c r="C161" s="112" t="s">
        <v>533</v>
      </c>
      <c r="D161" s="99" t="s">
        <v>908</v>
      </c>
      <c r="E161" s="99" t="s">
        <v>18</v>
      </c>
      <c r="F161" s="100">
        <v>3.2899999999999996</v>
      </c>
      <c r="G161" s="138">
        <f>F161*$G$7</f>
        <v>271.52369999999996</v>
      </c>
      <c r="H161" s="99">
        <v>40</v>
      </c>
      <c r="I161" s="31"/>
      <c r="J161" s="32">
        <f t="shared" si="15"/>
        <v>0</v>
      </c>
      <c r="K161" s="33">
        <f t="shared" si="16"/>
        <v>0</v>
      </c>
      <c r="L161" s="111">
        <f t="shared" si="17"/>
        <v>0</v>
      </c>
      <c r="M161" s="86" t="str">
        <f t="shared" si="18"/>
        <v/>
      </c>
      <c r="N161" s="10"/>
    </row>
    <row r="162" spans="1:14">
      <c r="A162" s="98" t="s">
        <v>1089</v>
      </c>
      <c r="B162" s="131" t="s">
        <v>940</v>
      </c>
      <c r="C162" s="132" t="s">
        <v>941</v>
      </c>
      <c r="D162" s="133" t="s">
        <v>912</v>
      </c>
      <c r="E162" s="115" t="s">
        <v>18</v>
      </c>
      <c r="F162" s="116">
        <f t="shared" ref="F162:F163" si="23">G162/$G$7</f>
        <v>3.2836544286925964</v>
      </c>
      <c r="G162" s="117">
        <v>271</v>
      </c>
      <c r="H162" s="119">
        <v>24</v>
      </c>
      <c r="I162" s="31"/>
      <c r="J162" s="32">
        <f t="shared" si="15"/>
        <v>0</v>
      </c>
      <c r="K162" s="33">
        <f t="shared" si="16"/>
        <v>0</v>
      </c>
      <c r="L162" s="111">
        <f t="shared" si="17"/>
        <v>0</v>
      </c>
      <c r="M162" s="86" t="str">
        <f t="shared" si="18"/>
        <v/>
      </c>
      <c r="N162" s="10"/>
    </row>
    <row r="163" spans="1:14">
      <c r="A163" s="98" t="s">
        <v>1089</v>
      </c>
      <c r="B163" s="131" t="s">
        <v>942</v>
      </c>
      <c r="C163" s="132" t="s">
        <v>943</v>
      </c>
      <c r="D163" s="133" t="s">
        <v>912</v>
      </c>
      <c r="E163" s="115" t="s">
        <v>18</v>
      </c>
      <c r="F163" s="116">
        <f t="shared" si="23"/>
        <v>3.2836544286925964</v>
      </c>
      <c r="G163" s="117">
        <v>271</v>
      </c>
      <c r="H163" s="119">
        <v>24</v>
      </c>
      <c r="I163" s="31"/>
      <c r="J163" s="32">
        <f t="shared" si="15"/>
        <v>0</v>
      </c>
      <c r="K163" s="33">
        <f t="shared" si="16"/>
        <v>0</v>
      </c>
      <c r="L163" s="111">
        <f t="shared" si="17"/>
        <v>0</v>
      </c>
      <c r="M163" s="86" t="str">
        <f t="shared" si="18"/>
        <v/>
      </c>
      <c r="N163" s="10"/>
    </row>
    <row r="164" spans="1:14" hidden="1">
      <c r="A164" s="98">
        <v>0</v>
      </c>
      <c r="B164" s="137" t="s">
        <v>534</v>
      </c>
      <c r="C164" s="112" t="s">
        <v>535</v>
      </c>
      <c r="D164" s="99" t="s">
        <v>908</v>
      </c>
      <c r="E164" s="99" t="s">
        <v>49</v>
      </c>
      <c r="F164" s="100">
        <v>2.63</v>
      </c>
      <c r="G164" s="138">
        <f t="shared" ref="G164:G167" si="24">F164*$G$7</f>
        <v>217.0539</v>
      </c>
      <c r="H164" s="99">
        <v>25</v>
      </c>
      <c r="I164" s="31"/>
      <c r="J164" s="32">
        <f t="shared" si="15"/>
        <v>0</v>
      </c>
      <c r="K164" s="33">
        <f t="shared" si="16"/>
        <v>0</v>
      </c>
      <c r="L164" s="111">
        <f t="shared" si="17"/>
        <v>0</v>
      </c>
      <c r="M164" s="86" t="str">
        <f t="shared" si="18"/>
        <v/>
      </c>
      <c r="N164" s="10"/>
    </row>
    <row r="165" spans="1:14" hidden="1">
      <c r="A165" s="98">
        <v>0</v>
      </c>
      <c r="B165" s="137" t="s">
        <v>536</v>
      </c>
      <c r="C165" s="112" t="s">
        <v>106</v>
      </c>
      <c r="D165" s="99" t="s">
        <v>908</v>
      </c>
      <c r="E165" s="99" t="s">
        <v>18</v>
      </c>
      <c r="F165" s="100">
        <v>2.0599999999999996</v>
      </c>
      <c r="G165" s="138">
        <f t="shared" si="24"/>
        <v>170.01179999999997</v>
      </c>
      <c r="H165" s="99">
        <v>40</v>
      </c>
      <c r="I165" s="31"/>
      <c r="J165" s="32">
        <f t="shared" si="15"/>
        <v>0</v>
      </c>
      <c r="K165" s="33">
        <f t="shared" si="16"/>
        <v>0</v>
      </c>
      <c r="L165" s="111">
        <f t="shared" si="17"/>
        <v>0</v>
      </c>
      <c r="M165" s="86" t="str">
        <f t="shared" si="18"/>
        <v/>
      </c>
      <c r="N165" s="10"/>
    </row>
    <row r="166" spans="1:14">
      <c r="A166" s="98" t="s">
        <v>1089</v>
      </c>
      <c r="B166" s="108" t="s">
        <v>537</v>
      </c>
      <c r="C166" s="109" t="s">
        <v>538</v>
      </c>
      <c r="D166" s="29" t="s">
        <v>908</v>
      </c>
      <c r="E166" s="29" t="s">
        <v>49</v>
      </c>
      <c r="F166" s="30">
        <v>4.76</v>
      </c>
      <c r="G166" s="110">
        <f t="shared" si="24"/>
        <v>392.84280000000001</v>
      </c>
      <c r="H166" s="29">
        <v>25</v>
      </c>
      <c r="I166" s="31"/>
      <c r="J166" s="32">
        <f t="shared" si="15"/>
        <v>0</v>
      </c>
      <c r="K166" s="33">
        <f t="shared" si="16"/>
        <v>0</v>
      </c>
      <c r="L166" s="111">
        <f t="shared" si="17"/>
        <v>0</v>
      </c>
      <c r="M166" s="86" t="str">
        <f t="shared" si="18"/>
        <v/>
      </c>
      <c r="N166" s="10"/>
    </row>
    <row r="167" spans="1:14">
      <c r="A167" s="98" t="s">
        <v>1089</v>
      </c>
      <c r="B167" s="108" t="s">
        <v>539</v>
      </c>
      <c r="C167" s="109" t="s">
        <v>540</v>
      </c>
      <c r="D167" s="29" t="s">
        <v>908</v>
      </c>
      <c r="E167" s="29" t="s">
        <v>18</v>
      </c>
      <c r="F167" s="30">
        <v>3.13</v>
      </c>
      <c r="G167" s="110">
        <f t="shared" si="24"/>
        <v>258.31889999999999</v>
      </c>
      <c r="H167" s="29">
        <v>40</v>
      </c>
      <c r="I167" s="31"/>
      <c r="J167" s="32">
        <f t="shared" si="15"/>
        <v>0</v>
      </c>
      <c r="K167" s="33">
        <f t="shared" si="16"/>
        <v>0</v>
      </c>
      <c r="L167" s="111">
        <f t="shared" si="17"/>
        <v>0</v>
      </c>
      <c r="M167" s="86" t="str">
        <f t="shared" si="18"/>
        <v/>
      </c>
      <c r="N167" s="10"/>
    </row>
    <row r="168" spans="1:14">
      <c r="A168" s="98" t="s">
        <v>1089</v>
      </c>
      <c r="B168" s="131" t="s">
        <v>944</v>
      </c>
      <c r="C168" s="132" t="s">
        <v>945</v>
      </c>
      <c r="D168" s="133" t="s">
        <v>912</v>
      </c>
      <c r="E168" s="115" t="s">
        <v>18</v>
      </c>
      <c r="F168" s="116">
        <f t="shared" ref="F168:F170" si="25">G168/$G$7</f>
        <v>2.9443838604143946</v>
      </c>
      <c r="G168" s="117">
        <v>243</v>
      </c>
      <c r="H168" s="119">
        <v>24</v>
      </c>
      <c r="I168" s="31"/>
      <c r="J168" s="32">
        <f t="shared" si="15"/>
        <v>0</v>
      </c>
      <c r="K168" s="33">
        <f t="shared" si="16"/>
        <v>0</v>
      </c>
      <c r="L168" s="111">
        <f t="shared" si="17"/>
        <v>0</v>
      </c>
      <c r="M168" s="86" t="str">
        <f t="shared" si="18"/>
        <v/>
      </c>
      <c r="N168" s="10"/>
    </row>
    <row r="169" spans="1:14">
      <c r="A169" s="98" t="s">
        <v>1089</v>
      </c>
      <c r="B169" s="131" t="s">
        <v>946</v>
      </c>
      <c r="C169" s="132" t="s">
        <v>947</v>
      </c>
      <c r="D169" s="133" t="s">
        <v>912</v>
      </c>
      <c r="E169" s="115" t="s">
        <v>18</v>
      </c>
      <c r="F169" s="116">
        <f t="shared" si="25"/>
        <v>2.9443838604143946</v>
      </c>
      <c r="G169" s="117">
        <v>243</v>
      </c>
      <c r="H169" s="119">
        <v>24</v>
      </c>
      <c r="I169" s="31"/>
      <c r="J169" s="32">
        <f t="shared" si="15"/>
        <v>0</v>
      </c>
      <c r="K169" s="33">
        <f t="shared" si="16"/>
        <v>0</v>
      </c>
      <c r="L169" s="111">
        <f t="shared" si="17"/>
        <v>0</v>
      </c>
      <c r="M169" s="86" t="str">
        <f t="shared" si="18"/>
        <v/>
      </c>
      <c r="N169" s="10"/>
    </row>
    <row r="170" spans="1:14">
      <c r="A170" s="98">
        <v>12</v>
      </c>
      <c r="B170" s="131" t="s">
        <v>948</v>
      </c>
      <c r="C170" s="132" t="s">
        <v>949</v>
      </c>
      <c r="D170" s="133" t="s">
        <v>912</v>
      </c>
      <c r="E170" s="115" t="s">
        <v>18</v>
      </c>
      <c r="F170" s="116">
        <f t="shared" si="25"/>
        <v>2.9443838604143946</v>
      </c>
      <c r="G170" s="117">
        <v>243</v>
      </c>
      <c r="H170" s="119">
        <v>24</v>
      </c>
      <c r="I170" s="31"/>
      <c r="J170" s="32">
        <f t="shared" si="15"/>
        <v>0</v>
      </c>
      <c r="K170" s="33">
        <f t="shared" si="16"/>
        <v>0</v>
      </c>
      <c r="L170" s="111">
        <f t="shared" si="17"/>
        <v>0</v>
      </c>
      <c r="M170" s="86" t="str">
        <f t="shared" si="18"/>
        <v/>
      </c>
      <c r="N170" s="10"/>
    </row>
    <row r="171" spans="1:14">
      <c r="A171" s="98">
        <v>50</v>
      </c>
      <c r="B171" s="108" t="s">
        <v>541</v>
      </c>
      <c r="C171" s="109" t="s">
        <v>107</v>
      </c>
      <c r="D171" s="29" t="s">
        <v>908</v>
      </c>
      <c r="E171" s="29" t="s">
        <v>49</v>
      </c>
      <c r="F171" s="30">
        <v>3.69</v>
      </c>
      <c r="G171" s="110">
        <f t="shared" ref="G171:G172" si="26">F171*$G$7</f>
        <v>304.53570000000002</v>
      </c>
      <c r="H171" s="29">
        <v>25</v>
      </c>
      <c r="I171" s="31"/>
      <c r="J171" s="32">
        <f t="shared" si="15"/>
        <v>0</v>
      </c>
      <c r="K171" s="33">
        <f t="shared" si="16"/>
        <v>0</v>
      </c>
      <c r="L171" s="111">
        <f t="shared" si="17"/>
        <v>0</v>
      </c>
      <c r="M171" s="86" t="str">
        <f t="shared" si="18"/>
        <v/>
      </c>
      <c r="N171" s="10"/>
    </row>
    <row r="172" spans="1:14">
      <c r="A172" s="98">
        <v>40</v>
      </c>
      <c r="B172" s="108" t="s">
        <v>542</v>
      </c>
      <c r="C172" s="109" t="s">
        <v>108</v>
      </c>
      <c r="D172" s="29" t="s">
        <v>908</v>
      </c>
      <c r="E172" s="29" t="s">
        <v>18</v>
      </c>
      <c r="F172" s="30">
        <v>2.9699999999999998</v>
      </c>
      <c r="G172" s="110">
        <f t="shared" si="26"/>
        <v>245.11409999999998</v>
      </c>
      <c r="H172" s="29">
        <v>40</v>
      </c>
      <c r="I172" s="31"/>
      <c r="J172" s="32">
        <f t="shared" si="15"/>
        <v>0</v>
      </c>
      <c r="K172" s="33">
        <f t="shared" si="16"/>
        <v>0</v>
      </c>
      <c r="L172" s="111">
        <f t="shared" si="17"/>
        <v>0</v>
      </c>
      <c r="M172" s="86" t="str">
        <f t="shared" si="18"/>
        <v/>
      </c>
      <c r="N172" s="10"/>
    </row>
    <row r="173" spans="1:14">
      <c r="A173" s="98" t="s">
        <v>1089</v>
      </c>
      <c r="B173" s="131" t="s">
        <v>950</v>
      </c>
      <c r="C173" s="132" t="s">
        <v>951</v>
      </c>
      <c r="D173" s="133" t="s">
        <v>912</v>
      </c>
      <c r="E173" s="115" t="s">
        <v>18</v>
      </c>
      <c r="F173" s="116">
        <f>G173/$G$7</f>
        <v>3.3927056827820188</v>
      </c>
      <c r="G173" s="117">
        <v>280</v>
      </c>
      <c r="H173" s="119">
        <v>24</v>
      </c>
      <c r="I173" s="31"/>
      <c r="J173" s="32">
        <f t="shared" si="15"/>
        <v>0</v>
      </c>
      <c r="K173" s="33">
        <f t="shared" si="16"/>
        <v>0</v>
      </c>
      <c r="L173" s="111">
        <f t="shared" si="17"/>
        <v>0</v>
      </c>
      <c r="M173" s="86" t="str">
        <f t="shared" si="18"/>
        <v/>
      </c>
      <c r="N173" s="10"/>
    </row>
    <row r="174" spans="1:14">
      <c r="A174" s="98" t="s">
        <v>1089</v>
      </c>
      <c r="B174" s="108" t="s">
        <v>543</v>
      </c>
      <c r="C174" s="109" t="s">
        <v>109</v>
      </c>
      <c r="D174" s="29" t="s">
        <v>908</v>
      </c>
      <c r="E174" s="29" t="s">
        <v>18</v>
      </c>
      <c r="F174" s="30">
        <v>1.98</v>
      </c>
      <c r="G174" s="110">
        <f>F174*$G$7</f>
        <v>163.40940000000001</v>
      </c>
      <c r="H174" s="29">
        <v>40</v>
      </c>
      <c r="I174" s="31"/>
      <c r="J174" s="32">
        <f t="shared" si="15"/>
        <v>0</v>
      </c>
      <c r="K174" s="33">
        <f t="shared" si="16"/>
        <v>0</v>
      </c>
      <c r="L174" s="111">
        <f t="shared" si="17"/>
        <v>0</v>
      </c>
      <c r="M174" s="86" t="str">
        <f t="shared" si="18"/>
        <v/>
      </c>
      <c r="N174" s="10"/>
    </row>
    <row r="175" spans="1:14">
      <c r="A175" s="98">
        <v>24</v>
      </c>
      <c r="B175" s="131" t="s">
        <v>952</v>
      </c>
      <c r="C175" s="132" t="s">
        <v>109</v>
      </c>
      <c r="D175" s="133" t="s">
        <v>912</v>
      </c>
      <c r="E175" s="115" t="s">
        <v>18</v>
      </c>
      <c r="F175" s="116">
        <f>G175/$G$7</f>
        <v>1.4661335272022296</v>
      </c>
      <c r="G175" s="117">
        <v>121</v>
      </c>
      <c r="H175" s="119">
        <v>24</v>
      </c>
      <c r="I175" s="31"/>
      <c r="J175" s="32">
        <f t="shared" si="15"/>
        <v>0</v>
      </c>
      <c r="K175" s="33">
        <f t="shared" si="16"/>
        <v>0</v>
      </c>
      <c r="L175" s="111">
        <f t="shared" si="17"/>
        <v>0</v>
      </c>
      <c r="M175" s="86" t="str">
        <f t="shared" si="18"/>
        <v/>
      </c>
      <c r="N175" s="10"/>
    </row>
    <row r="176" spans="1:14" hidden="1">
      <c r="A176" s="98">
        <v>0</v>
      </c>
      <c r="B176" s="137" t="s">
        <v>544</v>
      </c>
      <c r="C176" s="112" t="s">
        <v>545</v>
      </c>
      <c r="D176" s="99" t="s">
        <v>908</v>
      </c>
      <c r="E176" s="99" t="s">
        <v>49</v>
      </c>
      <c r="F176" s="100">
        <v>3.69</v>
      </c>
      <c r="G176" s="138">
        <f>F176*$G$7</f>
        <v>304.53570000000002</v>
      </c>
      <c r="H176" s="99">
        <v>25</v>
      </c>
      <c r="I176" s="31"/>
      <c r="J176" s="32">
        <f t="shared" si="15"/>
        <v>0</v>
      </c>
      <c r="K176" s="33">
        <f t="shared" si="16"/>
        <v>0</v>
      </c>
      <c r="L176" s="111">
        <f t="shared" si="17"/>
        <v>0</v>
      </c>
      <c r="M176" s="86" t="str">
        <f t="shared" si="18"/>
        <v/>
      </c>
      <c r="N176" s="10"/>
    </row>
    <row r="177" spans="1:14">
      <c r="A177" s="98">
        <v>44</v>
      </c>
      <c r="B177" s="131" t="s">
        <v>953</v>
      </c>
      <c r="C177" s="132" t="s">
        <v>954</v>
      </c>
      <c r="D177" s="133" t="s">
        <v>912</v>
      </c>
      <c r="E177" s="115" t="s">
        <v>18</v>
      </c>
      <c r="F177" s="116">
        <f t="shared" ref="F177:F178" si="27">G177/$G$7</f>
        <v>3.3927056827820188</v>
      </c>
      <c r="G177" s="117">
        <v>280</v>
      </c>
      <c r="H177" s="119">
        <v>24</v>
      </c>
      <c r="I177" s="31"/>
      <c r="J177" s="32">
        <f t="shared" si="15"/>
        <v>0</v>
      </c>
      <c r="K177" s="33">
        <f t="shared" si="16"/>
        <v>0</v>
      </c>
      <c r="L177" s="111">
        <f t="shared" si="17"/>
        <v>0</v>
      </c>
      <c r="M177" s="86" t="str">
        <f t="shared" si="18"/>
        <v/>
      </c>
      <c r="N177" s="10"/>
    </row>
    <row r="178" spans="1:14">
      <c r="A178" s="98" t="s">
        <v>1089</v>
      </c>
      <c r="B178" s="131" t="s">
        <v>955</v>
      </c>
      <c r="C178" s="132" t="s">
        <v>956</v>
      </c>
      <c r="D178" s="133" t="s">
        <v>912</v>
      </c>
      <c r="E178" s="115" t="s">
        <v>18</v>
      </c>
      <c r="F178" s="116">
        <f t="shared" si="27"/>
        <v>3.3927056827820188</v>
      </c>
      <c r="G178" s="117">
        <v>280</v>
      </c>
      <c r="H178" s="119">
        <v>24</v>
      </c>
      <c r="I178" s="31"/>
      <c r="J178" s="32">
        <f t="shared" si="15"/>
        <v>0</v>
      </c>
      <c r="K178" s="33">
        <f t="shared" si="16"/>
        <v>0</v>
      </c>
      <c r="L178" s="111">
        <f t="shared" si="17"/>
        <v>0</v>
      </c>
      <c r="M178" s="86" t="str">
        <f t="shared" si="18"/>
        <v/>
      </c>
      <c r="N178" s="10"/>
    </row>
    <row r="179" spans="1:14">
      <c r="A179" s="98" t="s">
        <v>1089</v>
      </c>
      <c r="B179" s="108" t="s">
        <v>546</v>
      </c>
      <c r="C179" s="109" t="s">
        <v>547</v>
      </c>
      <c r="D179" s="29" t="s">
        <v>908</v>
      </c>
      <c r="E179" s="29" t="s">
        <v>49</v>
      </c>
      <c r="F179" s="30">
        <v>3.69</v>
      </c>
      <c r="G179" s="110">
        <f t="shared" ref="G179:G180" si="28">F179*$G$7</f>
        <v>304.53570000000002</v>
      </c>
      <c r="H179" s="29">
        <v>25</v>
      </c>
      <c r="I179" s="31"/>
      <c r="J179" s="32">
        <f t="shared" si="15"/>
        <v>0</v>
      </c>
      <c r="K179" s="33">
        <f t="shared" si="16"/>
        <v>0</v>
      </c>
      <c r="L179" s="111">
        <f t="shared" si="17"/>
        <v>0</v>
      </c>
      <c r="M179" s="86" t="str">
        <f t="shared" si="18"/>
        <v/>
      </c>
      <c r="N179" s="10"/>
    </row>
    <row r="180" spans="1:14" hidden="1">
      <c r="A180" s="98">
        <v>0</v>
      </c>
      <c r="B180" s="137" t="s">
        <v>548</v>
      </c>
      <c r="C180" s="112" t="s">
        <v>110</v>
      </c>
      <c r="D180" s="99" t="s">
        <v>908</v>
      </c>
      <c r="E180" s="99" t="s">
        <v>18</v>
      </c>
      <c r="F180" s="100">
        <v>3.13</v>
      </c>
      <c r="G180" s="138">
        <f t="shared" si="28"/>
        <v>258.31889999999999</v>
      </c>
      <c r="H180" s="99">
        <v>40</v>
      </c>
      <c r="I180" s="31"/>
      <c r="J180" s="32">
        <f t="shared" si="15"/>
        <v>0</v>
      </c>
      <c r="K180" s="33">
        <f t="shared" si="16"/>
        <v>0</v>
      </c>
      <c r="L180" s="111">
        <f t="shared" si="17"/>
        <v>0</v>
      </c>
      <c r="M180" s="86" t="str">
        <f t="shared" si="18"/>
        <v/>
      </c>
      <c r="N180" s="10"/>
    </row>
    <row r="181" spans="1:14">
      <c r="A181" s="98">
        <v>25</v>
      </c>
      <c r="B181" s="131" t="s">
        <v>957</v>
      </c>
      <c r="C181" s="132" t="s">
        <v>958</v>
      </c>
      <c r="D181" s="133" t="s">
        <v>912</v>
      </c>
      <c r="E181" s="115" t="s">
        <v>18</v>
      </c>
      <c r="F181" s="116">
        <f>G181/$G$7</f>
        <v>4.1318308493881011</v>
      </c>
      <c r="G181" s="117">
        <v>341</v>
      </c>
      <c r="H181" s="119">
        <v>24</v>
      </c>
      <c r="I181" s="31"/>
      <c r="J181" s="32">
        <f t="shared" si="15"/>
        <v>0</v>
      </c>
      <c r="K181" s="33">
        <f t="shared" si="16"/>
        <v>0</v>
      </c>
      <c r="L181" s="111">
        <f t="shared" si="17"/>
        <v>0</v>
      </c>
      <c r="M181" s="86" t="str">
        <f t="shared" si="18"/>
        <v/>
      </c>
      <c r="N181" s="10"/>
    </row>
    <row r="182" spans="1:14">
      <c r="A182" s="98" t="s">
        <v>1089</v>
      </c>
      <c r="B182" s="108" t="s">
        <v>549</v>
      </c>
      <c r="C182" s="109" t="s">
        <v>111</v>
      </c>
      <c r="D182" s="29" t="s">
        <v>908</v>
      </c>
      <c r="E182" s="29" t="s">
        <v>49</v>
      </c>
      <c r="F182" s="30">
        <v>3.28</v>
      </c>
      <c r="G182" s="110">
        <f t="shared" ref="G182:G186" si="29">F182*$G$7</f>
        <v>270.69839999999999</v>
      </c>
      <c r="H182" s="29">
        <v>25</v>
      </c>
      <c r="I182" s="31"/>
      <c r="J182" s="32">
        <f t="shared" si="15"/>
        <v>0</v>
      </c>
      <c r="K182" s="33">
        <f t="shared" si="16"/>
        <v>0</v>
      </c>
      <c r="L182" s="111">
        <f t="shared" si="17"/>
        <v>0</v>
      </c>
      <c r="M182" s="86" t="str">
        <f t="shared" si="18"/>
        <v/>
      </c>
      <c r="N182" s="10"/>
    </row>
    <row r="183" spans="1:14">
      <c r="A183" s="98">
        <v>96</v>
      </c>
      <c r="B183" s="108" t="s">
        <v>889</v>
      </c>
      <c r="C183" s="113" t="s">
        <v>890</v>
      </c>
      <c r="D183" s="114" t="s">
        <v>909</v>
      </c>
      <c r="E183" s="29" t="s">
        <v>18</v>
      </c>
      <c r="F183" s="30">
        <v>2.46</v>
      </c>
      <c r="G183" s="110">
        <f t="shared" si="29"/>
        <v>203.02379999999999</v>
      </c>
      <c r="H183" s="29">
        <v>32</v>
      </c>
      <c r="I183" s="31"/>
      <c r="J183" s="32">
        <f t="shared" si="15"/>
        <v>0</v>
      </c>
      <c r="K183" s="33">
        <f t="shared" si="16"/>
        <v>0</v>
      </c>
      <c r="L183" s="111">
        <f t="shared" si="17"/>
        <v>0</v>
      </c>
      <c r="M183" s="86" t="str">
        <f t="shared" si="18"/>
        <v/>
      </c>
      <c r="N183" s="10"/>
    </row>
    <row r="184" spans="1:14">
      <c r="A184" s="98">
        <v>40</v>
      </c>
      <c r="B184" s="108" t="s">
        <v>550</v>
      </c>
      <c r="C184" s="109" t="s">
        <v>112</v>
      </c>
      <c r="D184" s="29" t="s">
        <v>908</v>
      </c>
      <c r="E184" s="29" t="s">
        <v>18</v>
      </c>
      <c r="F184" s="30">
        <v>1.74</v>
      </c>
      <c r="G184" s="110">
        <f t="shared" si="29"/>
        <v>143.60220000000001</v>
      </c>
      <c r="H184" s="29">
        <v>40</v>
      </c>
      <c r="I184" s="31"/>
      <c r="J184" s="32">
        <f t="shared" si="15"/>
        <v>0</v>
      </c>
      <c r="K184" s="33">
        <f t="shared" si="16"/>
        <v>0</v>
      </c>
      <c r="L184" s="111">
        <f t="shared" si="17"/>
        <v>0</v>
      </c>
      <c r="M184" s="86" t="str">
        <f t="shared" si="18"/>
        <v/>
      </c>
      <c r="N184" s="10"/>
    </row>
    <row r="185" spans="1:14">
      <c r="A185" s="98">
        <v>80</v>
      </c>
      <c r="B185" s="108" t="s">
        <v>551</v>
      </c>
      <c r="C185" s="109" t="s">
        <v>113</v>
      </c>
      <c r="D185" s="29" t="s">
        <v>908</v>
      </c>
      <c r="E185" s="29" t="s">
        <v>18</v>
      </c>
      <c r="F185" s="30">
        <v>1.74</v>
      </c>
      <c r="G185" s="110">
        <f t="shared" si="29"/>
        <v>143.60220000000001</v>
      </c>
      <c r="H185" s="29">
        <v>40</v>
      </c>
      <c r="I185" s="31"/>
      <c r="J185" s="32">
        <f t="shared" si="15"/>
        <v>0</v>
      </c>
      <c r="K185" s="33">
        <f t="shared" si="16"/>
        <v>0</v>
      </c>
      <c r="L185" s="111">
        <f t="shared" si="17"/>
        <v>0</v>
      </c>
      <c r="M185" s="86" t="str">
        <f t="shared" si="18"/>
        <v/>
      </c>
      <c r="N185" s="10"/>
    </row>
    <row r="186" spans="1:14">
      <c r="A186" s="98">
        <v>80</v>
      </c>
      <c r="B186" s="108" t="s">
        <v>552</v>
      </c>
      <c r="C186" s="109" t="s">
        <v>114</v>
      </c>
      <c r="D186" s="29" t="s">
        <v>908</v>
      </c>
      <c r="E186" s="29" t="s">
        <v>18</v>
      </c>
      <c r="F186" s="30">
        <v>1.74</v>
      </c>
      <c r="G186" s="110">
        <f t="shared" si="29"/>
        <v>143.60220000000001</v>
      </c>
      <c r="H186" s="29">
        <v>40</v>
      </c>
      <c r="I186" s="31"/>
      <c r="J186" s="32">
        <f t="shared" si="15"/>
        <v>0</v>
      </c>
      <c r="K186" s="33">
        <f t="shared" si="16"/>
        <v>0</v>
      </c>
      <c r="L186" s="111">
        <f t="shared" si="17"/>
        <v>0</v>
      </c>
      <c r="M186" s="86" t="str">
        <f t="shared" si="18"/>
        <v/>
      </c>
      <c r="N186" s="10"/>
    </row>
    <row r="187" spans="1:14">
      <c r="A187" s="98" t="s">
        <v>1089</v>
      </c>
      <c r="B187" s="131" t="s">
        <v>959</v>
      </c>
      <c r="C187" s="132" t="s">
        <v>960</v>
      </c>
      <c r="D187" s="133" t="s">
        <v>912</v>
      </c>
      <c r="E187" s="115" t="s">
        <v>18</v>
      </c>
      <c r="F187" s="116">
        <f>G187/$G$7</f>
        <v>1.6842360353810735</v>
      </c>
      <c r="G187" s="117">
        <v>139</v>
      </c>
      <c r="H187" s="119">
        <v>24</v>
      </c>
      <c r="I187" s="31"/>
      <c r="J187" s="32">
        <f t="shared" si="15"/>
        <v>0</v>
      </c>
      <c r="K187" s="33">
        <f t="shared" si="16"/>
        <v>0</v>
      </c>
      <c r="L187" s="111">
        <f t="shared" si="17"/>
        <v>0</v>
      </c>
      <c r="M187" s="86" t="str">
        <f t="shared" si="18"/>
        <v/>
      </c>
      <c r="N187" s="10"/>
    </row>
    <row r="188" spans="1:14" hidden="1">
      <c r="A188" s="98">
        <v>0</v>
      </c>
      <c r="B188" s="137" t="s">
        <v>553</v>
      </c>
      <c r="C188" s="112" t="s">
        <v>554</v>
      </c>
      <c r="D188" s="99" t="s">
        <v>908</v>
      </c>
      <c r="E188" s="99" t="s">
        <v>18</v>
      </c>
      <c r="F188" s="100">
        <v>1.98</v>
      </c>
      <c r="G188" s="138">
        <f>F188*$G$7</f>
        <v>163.40940000000001</v>
      </c>
      <c r="H188" s="99">
        <v>40</v>
      </c>
      <c r="I188" s="31"/>
      <c r="J188" s="32">
        <f t="shared" si="15"/>
        <v>0</v>
      </c>
      <c r="K188" s="33">
        <f t="shared" si="16"/>
        <v>0</v>
      </c>
      <c r="L188" s="111">
        <f t="shared" si="17"/>
        <v>0</v>
      </c>
      <c r="M188" s="86" t="str">
        <f t="shared" si="18"/>
        <v/>
      </c>
      <c r="N188" s="10"/>
    </row>
    <row r="189" spans="1:14">
      <c r="A189" s="98">
        <v>64</v>
      </c>
      <c r="B189" s="131" t="s">
        <v>961</v>
      </c>
      <c r="C189" s="132" t="s">
        <v>962</v>
      </c>
      <c r="D189" s="133" t="s">
        <v>912</v>
      </c>
      <c r="E189" s="115" t="s">
        <v>18</v>
      </c>
      <c r="F189" s="116">
        <f>G189/$G$7</f>
        <v>1.6600024233612021</v>
      </c>
      <c r="G189" s="117">
        <v>137</v>
      </c>
      <c r="H189" s="119">
        <v>24</v>
      </c>
      <c r="I189" s="31"/>
      <c r="J189" s="32">
        <f t="shared" si="15"/>
        <v>0</v>
      </c>
      <c r="K189" s="33">
        <f t="shared" si="16"/>
        <v>0</v>
      </c>
      <c r="L189" s="111">
        <f t="shared" si="17"/>
        <v>0</v>
      </c>
      <c r="M189" s="86" t="str">
        <f t="shared" si="18"/>
        <v/>
      </c>
      <c r="N189" s="10"/>
    </row>
    <row r="190" spans="1:14">
      <c r="A190" s="98" t="s">
        <v>1089</v>
      </c>
      <c r="B190" s="108" t="s">
        <v>555</v>
      </c>
      <c r="C190" s="109" t="s">
        <v>115</v>
      </c>
      <c r="D190" s="29" t="s">
        <v>908</v>
      </c>
      <c r="E190" s="29" t="s">
        <v>18</v>
      </c>
      <c r="F190" s="30">
        <v>1.98</v>
      </c>
      <c r="G190" s="110">
        <f t="shared" ref="G190:G194" si="30">F190*$G$7</f>
        <v>163.40940000000001</v>
      </c>
      <c r="H190" s="29">
        <v>40</v>
      </c>
      <c r="I190" s="31"/>
      <c r="J190" s="32">
        <f t="shared" si="15"/>
        <v>0</v>
      </c>
      <c r="K190" s="33">
        <f t="shared" si="16"/>
        <v>0</v>
      </c>
      <c r="L190" s="111">
        <f t="shared" si="17"/>
        <v>0</v>
      </c>
      <c r="M190" s="86" t="str">
        <f t="shared" si="18"/>
        <v/>
      </c>
      <c r="N190" s="10"/>
    </row>
    <row r="191" spans="1:14">
      <c r="A191" s="98" t="s">
        <v>1089</v>
      </c>
      <c r="B191" s="108" t="s">
        <v>885</v>
      </c>
      <c r="C191" s="113" t="s">
        <v>886</v>
      </c>
      <c r="D191" s="114" t="s">
        <v>909</v>
      </c>
      <c r="E191" s="29" t="s">
        <v>18</v>
      </c>
      <c r="F191" s="30">
        <v>3.01</v>
      </c>
      <c r="G191" s="110">
        <f t="shared" si="30"/>
        <v>248.41529999999997</v>
      </c>
      <c r="H191" s="29">
        <v>32</v>
      </c>
      <c r="I191" s="31"/>
      <c r="J191" s="32">
        <f t="shared" si="15"/>
        <v>0</v>
      </c>
      <c r="K191" s="33">
        <f t="shared" si="16"/>
        <v>0</v>
      </c>
      <c r="L191" s="111">
        <f t="shared" si="17"/>
        <v>0</v>
      </c>
      <c r="M191" s="86" t="str">
        <f t="shared" si="18"/>
        <v/>
      </c>
      <c r="N191" s="10"/>
    </row>
    <row r="192" spans="1:14">
      <c r="A192" s="98">
        <v>40</v>
      </c>
      <c r="B192" s="108" t="s">
        <v>556</v>
      </c>
      <c r="C192" s="109" t="s">
        <v>116</v>
      </c>
      <c r="D192" s="29" t="s">
        <v>908</v>
      </c>
      <c r="E192" s="29" t="s">
        <v>18</v>
      </c>
      <c r="F192" s="30">
        <v>1.98</v>
      </c>
      <c r="G192" s="110">
        <f t="shared" si="30"/>
        <v>163.40940000000001</v>
      </c>
      <c r="H192" s="29">
        <v>40</v>
      </c>
      <c r="I192" s="31"/>
      <c r="J192" s="32">
        <f t="shared" si="15"/>
        <v>0</v>
      </c>
      <c r="K192" s="33">
        <f t="shared" si="16"/>
        <v>0</v>
      </c>
      <c r="L192" s="111">
        <f t="shared" si="17"/>
        <v>0</v>
      </c>
      <c r="M192" s="86" t="str">
        <f t="shared" si="18"/>
        <v/>
      </c>
      <c r="N192" s="10"/>
    </row>
    <row r="193" spans="1:14">
      <c r="A193" s="98" t="s">
        <v>1089</v>
      </c>
      <c r="B193" s="108" t="s">
        <v>880</v>
      </c>
      <c r="C193" s="113" t="s">
        <v>116</v>
      </c>
      <c r="D193" s="114" t="s">
        <v>909</v>
      </c>
      <c r="E193" s="29" t="s">
        <v>18</v>
      </c>
      <c r="F193" s="30">
        <v>2.0499999999999998</v>
      </c>
      <c r="G193" s="110">
        <f t="shared" si="30"/>
        <v>169.1865</v>
      </c>
      <c r="H193" s="29">
        <v>32</v>
      </c>
      <c r="I193" s="31"/>
      <c r="J193" s="32">
        <f t="shared" si="15"/>
        <v>0</v>
      </c>
      <c r="K193" s="33">
        <f t="shared" si="16"/>
        <v>0</v>
      </c>
      <c r="L193" s="111">
        <f t="shared" si="17"/>
        <v>0</v>
      </c>
      <c r="M193" s="86" t="str">
        <f t="shared" si="18"/>
        <v/>
      </c>
      <c r="N193" s="10"/>
    </row>
    <row r="194" spans="1:14">
      <c r="A194" s="98" t="s">
        <v>1089</v>
      </c>
      <c r="B194" s="108" t="s">
        <v>881</v>
      </c>
      <c r="C194" s="113" t="s">
        <v>882</v>
      </c>
      <c r="D194" s="114" t="s">
        <v>909</v>
      </c>
      <c r="E194" s="29" t="s">
        <v>18</v>
      </c>
      <c r="F194" s="30">
        <v>2.0499999999999998</v>
      </c>
      <c r="G194" s="110">
        <f t="shared" si="30"/>
        <v>169.1865</v>
      </c>
      <c r="H194" s="29">
        <v>32</v>
      </c>
      <c r="I194" s="31"/>
      <c r="J194" s="32">
        <f t="shared" si="15"/>
        <v>0</v>
      </c>
      <c r="K194" s="33">
        <f t="shared" si="16"/>
        <v>0</v>
      </c>
      <c r="L194" s="111">
        <f t="shared" si="17"/>
        <v>0</v>
      </c>
      <c r="M194" s="86" t="str">
        <f t="shared" si="18"/>
        <v/>
      </c>
      <c r="N194" s="10"/>
    </row>
    <row r="195" spans="1:14">
      <c r="A195" s="98" t="s">
        <v>1089</v>
      </c>
      <c r="B195" s="131" t="s">
        <v>963</v>
      </c>
      <c r="C195" s="132" t="s">
        <v>964</v>
      </c>
      <c r="D195" s="133" t="s">
        <v>912</v>
      </c>
      <c r="E195" s="115" t="s">
        <v>18</v>
      </c>
      <c r="F195" s="116">
        <f>G195/$G$7</f>
        <v>1.6842360353810735</v>
      </c>
      <c r="G195" s="117">
        <v>139</v>
      </c>
      <c r="H195" s="119">
        <v>24</v>
      </c>
      <c r="I195" s="31"/>
      <c r="J195" s="32">
        <f t="shared" si="15"/>
        <v>0</v>
      </c>
      <c r="K195" s="33">
        <f t="shared" si="16"/>
        <v>0</v>
      </c>
      <c r="L195" s="111">
        <f t="shared" si="17"/>
        <v>0</v>
      </c>
      <c r="M195" s="86" t="str">
        <f t="shared" si="18"/>
        <v/>
      </c>
      <c r="N195" s="10"/>
    </row>
    <row r="196" spans="1:14">
      <c r="A196" s="98">
        <v>40</v>
      </c>
      <c r="B196" s="108" t="s">
        <v>557</v>
      </c>
      <c r="C196" s="109" t="s">
        <v>117</v>
      </c>
      <c r="D196" s="29" t="s">
        <v>908</v>
      </c>
      <c r="E196" s="29" t="s">
        <v>18</v>
      </c>
      <c r="F196" s="30">
        <v>2.15</v>
      </c>
      <c r="G196" s="110">
        <f t="shared" ref="G196:G213" si="31">F196*$G$7</f>
        <v>177.43949999999998</v>
      </c>
      <c r="H196" s="29">
        <v>40</v>
      </c>
      <c r="I196" s="31"/>
      <c r="J196" s="32">
        <f t="shared" si="15"/>
        <v>0</v>
      </c>
      <c r="K196" s="33">
        <f t="shared" si="16"/>
        <v>0</v>
      </c>
      <c r="L196" s="111">
        <f t="shared" si="17"/>
        <v>0</v>
      </c>
      <c r="M196" s="86" t="str">
        <f t="shared" si="18"/>
        <v/>
      </c>
      <c r="N196" s="10"/>
    </row>
    <row r="197" spans="1:14">
      <c r="A197" s="98" t="s">
        <v>1089</v>
      </c>
      <c r="B197" s="108" t="s">
        <v>558</v>
      </c>
      <c r="C197" s="109" t="s">
        <v>118</v>
      </c>
      <c r="D197" s="29" t="s">
        <v>908</v>
      </c>
      <c r="E197" s="29" t="s">
        <v>18</v>
      </c>
      <c r="F197" s="30">
        <v>2.0599999999999996</v>
      </c>
      <c r="G197" s="110">
        <f t="shared" si="31"/>
        <v>170.01179999999997</v>
      </c>
      <c r="H197" s="29">
        <v>40</v>
      </c>
      <c r="I197" s="31"/>
      <c r="J197" s="32">
        <f t="shared" si="15"/>
        <v>0</v>
      </c>
      <c r="K197" s="33">
        <f t="shared" si="16"/>
        <v>0</v>
      </c>
      <c r="L197" s="111">
        <f t="shared" si="17"/>
        <v>0</v>
      </c>
      <c r="M197" s="86" t="str">
        <f t="shared" si="18"/>
        <v/>
      </c>
      <c r="N197" s="10"/>
    </row>
    <row r="198" spans="1:14">
      <c r="A198" s="98" t="s">
        <v>1089</v>
      </c>
      <c r="B198" s="108" t="s">
        <v>559</v>
      </c>
      <c r="C198" s="109" t="s">
        <v>119</v>
      </c>
      <c r="D198" s="29" t="s">
        <v>908</v>
      </c>
      <c r="E198" s="29" t="s">
        <v>18</v>
      </c>
      <c r="F198" s="30">
        <v>2.0599999999999996</v>
      </c>
      <c r="G198" s="110">
        <f t="shared" si="31"/>
        <v>170.01179999999997</v>
      </c>
      <c r="H198" s="29">
        <v>40</v>
      </c>
      <c r="I198" s="31"/>
      <c r="J198" s="32">
        <f t="shared" si="15"/>
        <v>0</v>
      </c>
      <c r="K198" s="33">
        <f t="shared" si="16"/>
        <v>0</v>
      </c>
      <c r="L198" s="111">
        <f t="shared" si="17"/>
        <v>0</v>
      </c>
      <c r="M198" s="86" t="str">
        <f t="shared" si="18"/>
        <v/>
      </c>
      <c r="N198" s="10"/>
    </row>
    <row r="199" spans="1:14">
      <c r="A199" s="98">
        <v>80</v>
      </c>
      <c r="B199" s="108" t="s">
        <v>560</v>
      </c>
      <c r="C199" s="109" t="s">
        <v>561</v>
      </c>
      <c r="D199" s="29" t="s">
        <v>908</v>
      </c>
      <c r="E199" s="29" t="s">
        <v>18</v>
      </c>
      <c r="F199" s="30">
        <v>2.3099999999999996</v>
      </c>
      <c r="G199" s="110">
        <f t="shared" si="31"/>
        <v>190.64429999999996</v>
      </c>
      <c r="H199" s="29">
        <v>40</v>
      </c>
      <c r="I199" s="31"/>
      <c r="J199" s="32">
        <f t="shared" si="15"/>
        <v>0</v>
      </c>
      <c r="K199" s="33">
        <f t="shared" si="16"/>
        <v>0</v>
      </c>
      <c r="L199" s="111">
        <f t="shared" si="17"/>
        <v>0</v>
      </c>
      <c r="M199" s="86" t="str">
        <f t="shared" si="18"/>
        <v/>
      </c>
      <c r="N199" s="10"/>
    </row>
    <row r="200" spans="1:14">
      <c r="A200" s="98" t="s">
        <v>1089</v>
      </c>
      <c r="B200" s="108" t="s">
        <v>562</v>
      </c>
      <c r="C200" s="109" t="s">
        <v>120</v>
      </c>
      <c r="D200" s="29" t="s">
        <v>908</v>
      </c>
      <c r="E200" s="29" t="s">
        <v>18</v>
      </c>
      <c r="F200" s="30">
        <v>2.0599999999999996</v>
      </c>
      <c r="G200" s="110">
        <f t="shared" si="31"/>
        <v>170.01179999999997</v>
      </c>
      <c r="H200" s="29">
        <v>40</v>
      </c>
      <c r="I200" s="31"/>
      <c r="J200" s="32">
        <f t="shared" si="15"/>
        <v>0</v>
      </c>
      <c r="K200" s="33">
        <f t="shared" si="16"/>
        <v>0</v>
      </c>
      <c r="L200" s="111">
        <f t="shared" si="17"/>
        <v>0</v>
      </c>
      <c r="M200" s="86" t="str">
        <f t="shared" si="18"/>
        <v/>
      </c>
      <c r="N200" s="10"/>
    </row>
    <row r="201" spans="1:14">
      <c r="A201" s="98" t="s">
        <v>1089</v>
      </c>
      <c r="B201" s="108" t="s">
        <v>563</v>
      </c>
      <c r="C201" s="109" t="s">
        <v>121</v>
      </c>
      <c r="D201" s="29" t="s">
        <v>908</v>
      </c>
      <c r="E201" s="29" t="s">
        <v>18</v>
      </c>
      <c r="F201" s="30">
        <v>2.0599999999999996</v>
      </c>
      <c r="G201" s="110">
        <f t="shared" si="31"/>
        <v>170.01179999999997</v>
      </c>
      <c r="H201" s="29">
        <v>40</v>
      </c>
      <c r="I201" s="31"/>
      <c r="J201" s="32">
        <f t="shared" si="15"/>
        <v>0</v>
      </c>
      <c r="K201" s="33">
        <f t="shared" si="16"/>
        <v>0</v>
      </c>
      <c r="L201" s="111">
        <f t="shared" si="17"/>
        <v>0</v>
      </c>
      <c r="M201" s="86" t="str">
        <f t="shared" si="18"/>
        <v/>
      </c>
      <c r="N201" s="10"/>
    </row>
    <row r="202" spans="1:14">
      <c r="A202" s="98" t="s">
        <v>1089</v>
      </c>
      <c r="B202" s="108" t="s">
        <v>564</v>
      </c>
      <c r="C202" s="109" t="s">
        <v>122</v>
      </c>
      <c r="D202" s="29" t="s">
        <v>908</v>
      </c>
      <c r="E202" s="29" t="s">
        <v>18</v>
      </c>
      <c r="F202" s="30">
        <v>2.0599999999999996</v>
      </c>
      <c r="G202" s="110">
        <f t="shared" si="31"/>
        <v>170.01179999999997</v>
      </c>
      <c r="H202" s="29">
        <v>40</v>
      </c>
      <c r="I202" s="31"/>
      <c r="J202" s="32">
        <f t="shared" si="15"/>
        <v>0</v>
      </c>
      <c r="K202" s="33">
        <f t="shared" si="16"/>
        <v>0</v>
      </c>
      <c r="L202" s="111">
        <f t="shared" si="17"/>
        <v>0</v>
      </c>
      <c r="M202" s="86" t="str">
        <f t="shared" si="18"/>
        <v/>
      </c>
      <c r="N202" s="10"/>
    </row>
    <row r="203" spans="1:14">
      <c r="A203" s="98" t="s">
        <v>1089</v>
      </c>
      <c r="B203" s="108" t="s">
        <v>565</v>
      </c>
      <c r="C203" s="109" t="s">
        <v>566</v>
      </c>
      <c r="D203" s="29" t="s">
        <v>908</v>
      </c>
      <c r="E203" s="29" t="s">
        <v>18</v>
      </c>
      <c r="F203" s="30">
        <v>2.0599999999999996</v>
      </c>
      <c r="G203" s="110">
        <f t="shared" si="31"/>
        <v>170.01179999999997</v>
      </c>
      <c r="H203" s="29">
        <v>40</v>
      </c>
      <c r="I203" s="31"/>
      <c r="J203" s="32">
        <f t="shared" si="15"/>
        <v>0</v>
      </c>
      <c r="K203" s="33">
        <f t="shared" si="16"/>
        <v>0</v>
      </c>
      <c r="L203" s="111">
        <f t="shared" si="17"/>
        <v>0</v>
      </c>
      <c r="M203" s="86" t="str">
        <f t="shared" si="18"/>
        <v/>
      </c>
      <c r="N203" s="10"/>
    </row>
    <row r="204" spans="1:14">
      <c r="A204" s="98">
        <v>20</v>
      </c>
      <c r="B204" s="108" t="s">
        <v>567</v>
      </c>
      <c r="C204" s="109" t="s">
        <v>123</v>
      </c>
      <c r="D204" s="29" t="s">
        <v>908</v>
      </c>
      <c r="E204" s="29" t="s">
        <v>18</v>
      </c>
      <c r="F204" s="30">
        <v>1.98</v>
      </c>
      <c r="G204" s="110">
        <f t="shared" si="31"/>
        <v>163.40940000000001</v>
      </c>
      <c r="H204" s="29">
        <v>40</v>
      </c>
      <c r="I204" s="31"/>
      <c r="J204" s="32">
        <f t="shared" si="15"/>
        <v>0</v>
      </c>
      <c r="K204" s="33">
        <f t="shared" si="16"/>
        <v>0</v>
      </c>
      <c r="L204" s="111">
        <f t="shared" si="17"/>
        <v>0</v>
      </c>
      <c r="M204" s="86" t="str">
        <f t="shared" si="18"/>
        <v/>
      </c>
      <c r="N204" s="10"/>
    </row>
    <row r="205" spans="1:14">
      <c r="A205" s="98" t="s">
        <v>1089</v>
      </c>
      <c r="B205" s="108" t="s">
        <v>568</v>
      </c>
      <c r="C205" s="109" t="s">
        <v>124</v>
      </c>
      <c r="D205" s="29" t="s">
        <v>908</v>
      </c>
      <c r="E205" s="29" t="s">
        <v>18</v>
      </c>
      <c r="F205" s="30">
        <v>1.98</v>
      </c>
      <c r="G205" s="110">
        <f t="shared" si="31"/>
        <v>163.40940000000001</v>
      </c>
      <c r="H205" s="29">
        <v>40</v>
      </c>
      <c r="I205" s="31"/>
      <c r="J205" s="32">
        <f t="shared" si="15"/>
        <v>0</v>
      </c>
      <c r="K205" s="33">
        <f t="shared" si="16"/>
        <v>0</v>
      </c>
      <c r="L205" s="111">
        <f t="shared" si="17"/>
        <v>0</v>
      </c>
      <c r="M205" s="86" t="str">
        <f t="shared" si="18"/>
        <v/>
      </c>
      <c r="N205" s="10"/>
    </row>
    <row r="206" spans="1:14" hidden="1">
      <c r="A206" s="98">
        <v>0</v>
      </c>
      <c r="B206" s="137" t="s">
        <v>569</v>
      </c>
      <c r="C206" s="112" t="s">
        <v>125</v>
      </c>
      <c r="D206" s="99" t="s">
        <v>908</v>
      </c>
      <c r="E206" s="99" t="s">
        <v>18</v>
      </c>
      <c r="F206" s="100">
        <v>2.0599999999999996</v>
      </c>
      <c r="G206" s="138">
        <f t="shared" si="31"/>
        <v>170.01179999999997</v>
      </c>
      <c r="H206" s="99">
        <v>40</v>
      </c>
      <c r="I206" s="31"/>
      <c r="J206" s="32">
        <f t="shared" si="15"/>
        <v>0</v>
      </c>
      <c r="K206" s="33">
        <f t="shared" si="16"/>
        <v>0</v>
      </c>
      <c r="L206" s="111">
        <f t="shared" si="17"/>
        <v>0</v>
      </c>
      <c r="M206" s="86" t="str">
        <f t="shared" si="18"/>
        <v/>
      </c>
      <c r="N206" s="10"/>
    </row>
    <row r="207" spans="1:14" hidden="1">
      <c r="A207" s="98">
        <v>0</v>
      </c>
      <c r="B207" s="137" t="s">
        <v>570</v>
      </c>
      <c r="C207" s="112" t="s">
        <v>571</v>
      </c>
      <c r="D207" s="99" t="s">
        <v>908</v>
      </c>
      <c r="E207" s="99" t="s">
        <v>18</v>
      </c>
      <c r="F207" s="100">
        <v>1.98</v>
      </c>
      <c r="G207" s="138">
        <f t="shared" si="31"/>
        <v>163.40940000000001</v>
      </c>
      <c r="H207" s="99">
        <v>40</v>
      </c>
      <c r="I207" s="31"/>
      <c r="J207" s="32">
        <f t="shared" si="15"/>
        <v>0</v>
      </c>
      <c r="K207" s="33">
        <f t="shared" si="16"/>
        <v>0</v>
      </c>
      <c r="L207" s="111">
        <f t="shared" si="17"/>
        <v>0</v>
      </c>
      <c r="M207" s="86" t="str">
        <f t="shared" si="18"/>
        <v/>
      </c>
      <c r="N207" s="10"/>
    </row>
    <row r="208" spans="1:14">
      <c r="A208" s="98" t="s">
        <v>1089</v>
      </c>
      <c r="B208" s="108" t="s">
        <v>572</v>
      </c>
      <c r="C208" s="109" t="s">
        <v>126</v>
      </c>
      <c r="D208" s="29" t="s">
        <v>908</v>
      </c>
      <c r="E208" s="29" t="s">
        <v>18</v>
      </c>
      <c r="F208" s="30">
        <v>3.5399999999999996</v>
      </c>
      <c r="G208" s="110">
        <f t="shared" si="31"/>
        <v>292.15619999999996</v>
      </c>
      <c r="H208" s="29">
        <v>40</v>
      </c>
      <c r="I208" s="31"/>
      <c r="J208" s="32">
        <f t="shared" si="15"/>
        <v>0</v>
      </c>
      <c r="K208" s="33">
        <f t="shared" si="16"/>
        <v>0</v>
      </c>
      <c r="L208" s="111">
        <f t="shared" si="17"/>
        <v>0</v>
      </c>
      <c r="M208" s="86" t="str">
        <f t="shared" si="18"/>
        <v/>
      </c>
      <c r="N208" s="10"/>
    </row>
    <row r="209" spans="1:14" hidden="1">
      <c r="A209" s="98">
        <v>0</v>
      </c>
      <c r="B209" s="137" t="s">
        <v>573</v>
      </c>
      <c r="C209" s="112" t="s">
        <v>127</v>
      </c>
      <c r="D209" s="99" t="s">
        <v>908</v>
      </c>
      <c r="E209" s="99" t="s">
        <v>18</v>
      </c>
      <c r="F209" s="100">
        <v>2.23</v>
      </c>
      <c r="G209" s="138">
        <f t="shared" si="31"/>
        <v>184.0419</v>
      </c>
      <c r="H209" s="99">
        <v>40</v>
      </c>
      <c r="I209" s="31"/>
      <c r="J209" s="32">
        <f t="shared" ref="J209:J272" si="32">I209/H209</f>
        <v>0</v>
      </c>
      <c r="K209" s="33">
        <f t="shared" ref="K209:K272" si="33">F209*I209</f>
        <v>0</v>
      </c>
      <c r="L209" s="111">
        <f t="shared" ref="L209:L272" si="34">I209*G209</f>
        <v>0</v>
      </c>
      <c r="M209" s="86" t="str">
        <f t="shared" si="18"/>
        <v/>
      </c>
      <c r="N209" s="10"/>
    </row>
    <row r="210" spans="1:14">
      <c r="A210" s="98" t="s">
        <v>1089</v>
      </c>
      <c r="B210" s="108" t="s">
        <v>574</v>
      </c>
      <c r="C210" s="109" t="s">
        <v>128</v>
      </c>
      <c r="D210" s="29" t="s">
        <v>908</v>
      </c>
      <c r="E210" s="29" t="s">
        <v>18</v>
      </c>
      <c r="F210" s="30">
        <v>1.9</v>
      </c>
      <c r="G210" s="110">
        <f t="shared" si="31"/>
        <v>156.80699999999999</v>
      </c>
      <c r="H210" s="29">
        <v>40</v>
      </c>
      <c r="I210" s="31"/>
      <c r="J210" s="32">
        <f t="shared" si="32"/>
        <v>0</v>
      </c>
      <c r="K210" s="33">
        <f t="shared" si="33"/>
        <v>0</v>
      </c>
      <c r="L210" s="111">
        <f t="shared" si="34"/>
        <v>0</v>
      </c>
      <c r="M210" s="86" t="str">
        <f t="shared" ref="M210:M273" si="35">IF(MOD(I210,H210)&gt;0,"Ошибка! Не соблюдена кратность заказ на сорт!","")</f>
        <v/>
      </c>
      <c r="N210" s="10"/>
    </row>
    <row r="211" spans="1:14" hidden="1">
      <c r="A211" s="98">
        <v>0</v>
      </c>
      <c r="B211" s="137" t="s">
        <v>575</v>
      </c>
      <c r="C211" s="112" t="s">
        <v>576</v>
      </c>
      <c r="D211" s="99" t="s">
        <v>908</v>
      </c>
      <c r="E211" s="99" t="s">
        <v>18</v>
      </c>
      <c r="F211" s="100">
        <v>2.6399999999999997</v>
      </c>
      <c r="G211" s="138">
        <f t="shared" si="31"/>
        <v>217.87919999999997</v>
      </c>
      <c r="H211" s="99">
        <v>40</v>
      </c>
      <c r="I211" s="31"/>
      <c r="J211" s="32">
        <f t="shared" si="32"/>
        <v>0</v>
      </c>
      <c r="K211" s="33">
        <f t="shared" si="33"/>
        <v>0</v>
      </c>
      <c r="L211" s="111">
        <f t="shared" si="34"/>
        <v>0</v>
      </c>
      <c r="M211" s="86" t="str">
        <f t="shared" si="35"/>
        <v/>
      </c>
      <c r="N211" s="10"/>
    </row>
    <row r="212" spans="1:14">
      <c r="A212" s="98" t="s">
        <v>1089</v>
      </c>
      <c r="B212" s="108" t="s">
        <v>577</v>
      </c>
      <c r="C212" s="109" t="s">
        <v>129</v>
      </c>
      <c r="D212" s="29" t="s">
        <v>908</v>
      </c>
      <c r="E212" s="29" t="s">
        <v>18</v>
      </c>
      <c r="F212" s="30">
        <v>1.9</v>
      </c>
      <c r="G212" s="110">
        <f t="shared" si="31"/>
        <v>156.80699999999999</v>
      </c>
      <c r="H212" s="29">
        <v>40</v>
      </c>
      <c r="I212" s="31"/>
      <c r="J212" s="32">
        <f t="shared" si="32"/>
        <v>0</v>
      </c>
      <c r="K212" s="33">
        <f t="shared" si="33"/>
        <v>0</v>
      </c>
      <c r="L212" s="111">
        <f t="shared" si="34"/>
        <v>0</v>
      </c>
      <c r="M212" s="86" t="str">
        <f t="shared" si="35"/>
        <v/>
      </c>
      <c r="N212" s="10"/>
    </row>
    <row r="213" spans="1:14">
      <c r="A213" s="98" t="s">
        <v>1089</v>
      </c>
      <c r="B213" s="108" t="s">
        <v>578</v>
      </c>
      <c r="C213" s="109" t="s">
        <v>579</v>
      </c>
      <c r="D213" s="29" t="s">
        <v>908</v>
      </c>
      <c r="E213" s="29" t="s">
        <v>18</v>
      </c>
      <c r="F213" s="30">
        <v>2.0599999999999996</v>
      </c>
      <c r="G213" s="110">
        <f t="shared" si="31"/>
        <v>170.01179999999997</v>
      </c>
      <c r="H213" s="29">
        <v>40</v>
      </c>
      <c r="I213" s="31"/>
      <c r="J213" s="32">
        <f t="shared" si="32"/>
        <v>0</v>
      </c>
      <c r="K213" s="33">
        <f t="shared" si="33"/>
        <v>0</v>
      </c>
      <c r="L213" s="111">
        <f t="shared" si="34"/>
        <v>0</v>
      </c>
      <c r="M213" s="86" t="str">
        <f t="shared" si="35"/>
        <v/>
      </c>
      <c r="N213" s="10"/>
    </row>
    <row r="214" spans="1:14">
      <c r="A214" s="98">
        <v>96</v>
      </c>
      <c r="B214" s="131" t="s">
        <v>965</v>
      </c>
      <c r="C214" s="132" t="s">
        <v>966</v>
      </c>
      <c r="D214" s="133" t="s">
        <v>912</v>
      </c>
      <c r="E214" s="115" t="s">
        <v>18</v>
      </c>
      <c r="F214" s="116">
        <f>G214/$G$7</f>
        <v>2.4960620380467708</v>
      </c>
      <c r="G214" s="117">
        <v>206</v>
      </c>
      <c r="H214" s="119">
        <v>24</v>
      </c>
      <c r="I214" s="31"/>
      <c r="J214" s="32">
        <f t="shared" si="32"/>
        <v>0</v>
      </c>
      <c r="K214" s="33">
        <f t="shared" si="33"/>
        <v>0</v>
      </c>
      <c r="L214" s="111">
        <f t="shared" si="34"/>
        <v>0</v>
      </c>
      <c r="M214" s="86" t="str">
        <f t="shared" si="35"/>
        <v/>
      </c>
      <c r="N214" s="10"/>
    </row>
    <row r="215" spans="1:14">
      <c r="A215" s="98">
        <v>80</v>
      </c>
      <c r="B215" s="108" t="s">
        <v>580</v>
      </c>
      <c r="C215" s="109" t="s">
        <v>130</v>
      </c>
      <c r="D215" s="29" t="s">
        <v>908</v>
      </c>
      <c r="E215" s="29" t="s">
        <v>18</v>
      </c>
      <c r="F215" s="30">
        <v>1.82</v>
      </c>
      <c r="G215" s="110">
        <f t="shared" ref="G215:G226" si="36">F215*$G$7</f>
        <v>150.2046</v>
      </c>
      <c r="H215" s="29">
        <v>40</v>
      </c>
      <c r="I215" s="31"/>
      <c r="J215" s="32">
        <f t="shared" si="32"/>
        <v>0</v>
      </c>
      <c r="K215" s="33">
        <f t="shared" si="33"/>
        <v>0</v>
      </c>
      <c r="L215" s="111">
        <f t="shared" si="34"/>
        <v>0</v>
      </c>
      <c r="M215" s="86" t="str">
        <f t="shared" si="35"/>
        <v/>
      </c>
      <c r="N215" s="10"/>
    </row>
    <row r="216" spans="1:14">
      <c r="A216" s="98">
        <v>40</v>
      </c>
      <c r="B216" s="108" t="s">
        <v>581</v>
      </c>
      <c r="C216" s="109" t="s">
        <v>131</v>
      </c>
      <c r="D216" s="29" t="s">
        <v>908</v>
      </c>
      <c r="E216" s="29" t="s">
        <v>18</v>
      </c>
      <c r="F216" s="30">
        <v>3.13</v>
      </c>
      <c r="G216" s="110">
        <f t="shared" si="36"/>
        <v>258.31889999999999</v>
      </c>
      <c r="H216" s="29">
        <v>40</v>
      </c>
      <c r="I216" s="31"/>
      <c r="J216" s="32">
        <f t="shared" si="32"/>
        <v>0</v>
      </c>
      <c r="K216" s="33">
        <f t="shared" si="33"/>
        <v>0</v>
      </c>
      <c r="L216" s="111">
        <f t="shared" si="34"/>
        <v>0</v>
      </c>
      <c r="M216" s="86" t="str">
        <f t="shared" si="35"/>
        <v/>
      </c>
      <c r="N216" s="10"/>
    </row>
    <row r="217" spans="1:14">
      <c r="A217" s="98" t="s">
        <v>1089</v>
      </c>
      <c r="B217" s="108" t="s">
        <v>582</v>
      </c>
      <c r="C217" s="109" t="s">
        <v>583</v>
      </c>
      <c r="D217" s="29" t="s">
        <v>908</v>
      </c>
      <c r="E217" s="29" t="s">
        <v>18</v>
      </c>
      <c r="F217" s="30">
        <v>3.13</v>
      </c>
      <c r="G217" s="110">
        <f t="shared" si="36"/>
        <v>258.31889999999999</v>
      </c>
      <c r="H217" s="29">
        <v>40</v>
      </c>
      <c r="I217" s="31"/>
      <c r="J217" s="32">
        <f t="shared" si="32"/>
        <v>0</v>
      </c>
      <c r="K217" s="33">
        <f t="shared" si="33"/>
        <v>0</v>
      </c>
      <c r="L217" s="111">
        <f t="shared" si="34"/>
        <v>0</v>
      </c>
      <c r="M217" s="86" t="str">
        <f t="shared" si="35"/>
        <v/>
      </c>
      <c r="N217" s="10"/>
    </row>
    <row r="218" spans="1:14">
      <c r="A218" s="98">
        <v>40</v>
      </c>
      <c r="B218" s="108" t="s">
        <v>584</v>
      </c>
      <c r="C218" s="109" t="s">
        <v>132</v>
      </c>
      <c r="D218" s="29" t="s">
        <v>908</v>
      </c>
      <c r="E218" s="29" t="s">
        <v>18</v>
      </c>
      <c r="F218" s="30">
        <v>2.3099999999999996</v>
      </c>
      <c r="G218" s="110">
        <f t="shared" si="36"/>
        <v>190.64429999999996</v>
      </c>
      <c r="H218" s="29">
        <v>40</v>
      </c>
      <c r="I218" s="31"/>
      <c r="J218" s="32">
        <f t="shared" si="32"/>
        <v>0</v>
      </c>
      <c r="K218" s="33">
        <f t="shared" si="33"/>
        <v>0</v>
      </c>
      <c r="L218" s="111">
        <f t="shared" si="34"/>
        <v>0</v>
      </c>
      <c r="M218" s="86" t="str">
        <f t="shared" si="35"/>
        <v/>
      </c>
      <c r="N218" s="10"/>
    </row>
    <row r="219" spans="1:14">
      <c r="A219" s="98" t="s">
        <v>1089</v>
      </c>
      <c r="B219" s="108" t="s">
        <v>585</v>
      </c>
      <c r="C219" s="109" t="s">
        <v>133</v>
      </c>
      <c r="D219" s="29" t="s">
        <v>908</v>
      </c>
      <c r="E219" s="29" t="s">
        <v>18</v>
      </c>
      <c r="F219" s="30">
        <v>2.3099999999999996</v>
      </c>
      <c r="G219" s="110">
        <f t="shared" si="36"/>
        <v>190.64429999999996</v>
      </c>
      <c r="H219" s="29">
        <v>40</v>
      </c>
      <c r="I219" s="31"/>
      <c r="J219" s="32">
        <f t="shared" si="32"/>
        <v>0</v>
      </c>
      <c r="K219" s="33">
        <f t="shared" si="33"/>
        <v>0</v>
      </c>
      <c r="L219" s="111">
        <f t="shared" si="34"/>
        <v>0</v>
      </c>
      <c r="M219" s="86" t="str">
        <f t="shared" si="35"/>
        <v/>
      </c>
      <c r="N219" s="10"/>
    </row>
    <row r="220" spans="1:14" hidden="1">
      <c r="A220" s="98">
        <v>0</v>
      </c>
      <c r="B220" s="137" t="s">
        <v>586</v>
      </c>
      <c r="C220" s="112" t="s">
        <v>587</v>
      </c>
      <c r="D220" s="99" t="s">
        <v>908</v>
      </c>
      <c r="E220" s="99" t="s">
        <v>18</v>
      </c>
      <c r="F220" s="100">
        <v>1.74</v>
      </c>
      <c r="G220" s="138">
        <f t="shared" si="36"/>
        <v>143.60220000000001</v>
      </c>
      <c r="H220" s="99">
        <v>40</v>
      </c>
      <c r="I220" s="31"/>
      <c r="J220" s="32">
        <f t="shared" si="32"/>
        <v>0</v>
      </c>
      <c r="K220" s="33">
        <f t="shared" si="33"/>
        <v>0</v>
      </c>
      <c r="L220" s="111">
        <f t="shared" si="34"/>
        <v>0</v>
      </c>
      <c r="M220" s="86" t="str">
        <f t="shared" si="35"/>
        <v/>
      </c>
      <c r="N220" s="10"/>
    </row>
    <row r="221" spans="1:14">
      <c r="A221" s="98">
        <v>75</v>
      </c>
      <c r="B221" s="108" t="s">
        <v>588</v>
      </c>
      <c r="C221" s="109" t="s">
        <v>134</v>
      </c>
      <c r="D221" s="29" t="s">
        <v>908</v>
      </c>
      <c r="E221" s="29" t="s">
        <v>49</v>
      </c>
      <c r="F221" s="30">
        <v>2.2999999999999998</v>
      </c>
      <c r="G221" s="110">
        <f t="shared" si="36"/>
        <v>189.81899999999999</v>
      </c>
      <c r="H221" s="29">
        <v>25</v>
      </c>
      <c r="I221" s="31"/>
      <c r="J221" s="32">
        <f t="shared" si="32"/>
        <v>0</v>
      </c>
      <c r="K221" s="33">
        <f t="shared" si="33"/>
        <v>0</v>
      </c>
      <c r="L221" s="111">
        <f t="shared" si="34"/>
        <v>0</v>
      </c>
      <c r="M221" s="86" t="str">
        <f t="shared" si="35"/>
        <v/>
      </c>
      <c r="N221" s="10"/>
    </row>
    <row r="222" spans="1:14">
      <c r="A222" s="98">
        <v>40</v>
      </c>
      <c r="B222" s="108" t="s">
        <v>589</v>
      </c>
      <c r="C222" s="109" t="s">
        <v>135</v>
      </c>
      <c r="D222" s="29" t="s">
        <v>908</v>
      </c>
      <c r="E222" s="29" t="s">
        <v>18</v>
      </c>
      <c r="F222" s="30">
        <v>1.74</v>
      </c>
      <c r="G222" s="110">
        <f t="shared" si="36"/>
        <v>143.60220000000001</v>
      </c>
      <c r="H222" s="29">
        <v>40</v>
      </c>
      <c r="I222" s="31"/>
      <c r="J222" s="32">
        <f t="shared" si="32"/>
        <v>0</v>
      </c>
      <c r="K222" s="33">
        <f t="shared" si="33"/>
        <v>0</v>
      </c>
      <c r="L222" s="111">
        <f t="shared" si="34"/>
        <v>0</v>
      </c>
      <c r="M222" s="86" t="str">
        <f t="shared" si="35"/>
        <v/>
      </c>
      <c r="N222" s="10"/>
    </row>
    <row r="223" spans="1:14" hidden="1">
      <c r="A223" s="98">
        <v>0</v>
      </c>
      <c r="B223" s="137" t="s">
        <v>590</v>
      </c>
      <c r="C223" s="112" t="s">
        <v>136</v>
      </c>
      <c r="D223" s="99" t="s">
        <v>908</v>
      </c>
      <c r="E223" s="99" t="s">
        <v>49</v>
      </c>
      <c r="F223" s="100">
        <v>2.5399999999999996</v>
      </c>
      <c r="G223" s="138">
        <f t="shared" si="36"/>
        <v>209.62619999999998</v>
      </c>
      <c r="H223" s="99">
        <v>25</v>
      </c>
      <c r="I223" s="31"/>
      <c r="J223" s="32">
        <f t="shared" si="32"/>
        <v>0</v>
      </c>
      <c r="K223" s="33">
        <f t="shared" si="33"/>
        <v>0</v>
      </c>
      <c r="L223" s="111">
        <f t="shared" si="34"/>
        <v>0</v>
      </c>
      <c r="M223" s="86" t="str">
        <f t="shared" si="35"/>
        <v/>
      </c>
      <c r="N223" s="10"/>
    </row>
    <row r="224" spans="1:14">
      <c r="A224" s="98" t="s">
        <v>1089</v>
      </c>
      <c r="B224" s="108" t="s">
        <v>591</v>
      </c>
      <c r="C224" s="109" t="s">
        <v>137</v>
      </c>
      <c r="D224" s="29" t="s">
        <v>908</v>
      </c>
      <c r="E224" s="29" t="s">
        <v>18</v>
      </c>
      <c r="F224" s="30">
        <v>1.98</v>
      </c>
      <c r="G224" s="110">
        <f t="shared" si="36"/>
        <v>163.40940000000001</v>
      </c>
      <c r="H224" s="29">
        <v>40</v>
      </c>
      <c r="I224" s="31"/>
      <c r="J224" s="32">
        <f t="shared" si="32"/>
        <v>0</v>
      </c>
      <c r="K224" s="33">
        <f t="shared" si="33"/>
        <v>0</v>
      </c>
      <c r="L224" s="111">
        <f t="shared" si="34"/>
        <v>0</v>
      </c>
      <c r="M224" s="86" t="str">
        <f t="shared" si="35"/>
        <v/>
      </c>
      <c r="N224" s="10"/>
    </row>
    <row r="225" spans="1:14">
      <c r="A225" s="98" t="s">
        <v>1089</v>
      </c>
      <c r="B225" s="108" t="s">
        <v>592</v>
      </c>
      <c r="C225" s="109" t="s">
        <v>138</v>
      </c>
      <c r="D225" s="29" t="s">
        <v>908</v>
      </c>
      <c r="E225" s="29" t="s">
        <v>18</v>
      </c>
      <c r="F225" s="30">
        <v>3.8699999999999997</v>
      </c>
      <c r="G225" s="110">
        <f t="shared" si="36"/>
        <v>319.39109999999999</v>
      </c>
      <c r="H225" s="29">
        <v>40</v>
      </c>
      <c r="I225" s="31"/>
      <c r="J225" s="32">
        <f t="shared" si="32"/>
        <v>0</v>
      </c>
      <c r="K225" s="33">
        <f t="shared" si="33"/>
        <v>0</v>
      </c>
      <c r="L225" s="111">
        <f t="shared" si="34"/>
        <v>0</v>
      </c>
      <c r="M225" s="86" t="str">
        <f t="shared" si="35"/>
        <v/>
      </c>
      <c r="N225" s="10"/>
    </row>
    <row r="226" spans="1:14" hidden="1">
      <c r="A226" s="98">
        <v>0</v>
      </c>
      <c r="B226" s="137" t="s">
        <v>593</v>
      </c>
      <c r="C226" s="112" t="s">
        <v>139</v>
      </c>
      <c r="D226" s="99" t="s">
        <v>908</v>
      </c>
      <c r="E226" s="99" t="s">
        <v>18</v>
      </c>
      <c r="F226" s="100">
        <v>2.0599999999999996</v>
      </c>
      <c r="G226" s="138">
        <f t="shared" si="36"/>
        <v>170.01179999999997</v>
      </c>
      <c r="H226" s="99">
        <v>40</v>
      </c>
      <c r="I226" s="31"/>
      <c r="J226" s="32">
        <f t="shared" si="32"/>
        <v>0</v>
      </c>
      <c r="K226" s="33">
        <f t="shared" si="33"/>
        <v>0</v>
      </c>
      <c r="L226" s="111">
        <f t="shared" si="34"/>
        <v>0</v>
      </c>
      <c r="M226" s="86" t="str">
        <f t="shared" si="35"/>
        <v/>
      </c>
      <c r="N226" s="10"/>
    </row>
    <row r="227" spans="1:14">
      <c r="A227" s="98" t="s">
        <v>1089</v>
      </c>
      <c r="B227" s="131" t="s">
        <v>967</v>
      </c>
      <c r="C227" s="132" t="s">
        <v>139</v>
      </c>
      <c r="D227" s="133" t="s">
        <v>912</v>
      </c>
      <c r="E227" s="115" t="s">
        <v>18</v>
      </c>
      <c r="F227" s="116">
        <f>G227/$G$7</f>
        <v>1.8054040954804313</v>
      </c>
      <c r="G227" s="117">
        <v>149</v>
      </c>
      <c r="H227" s="119">
        <v>24</v>
      </c>
      <c r="I227" s="31"/>
      <c r="J227" s="32">
        <f t="shared" si="32"/>
        <v>0</v>
      </c>
      <c r="K227" s="33">
        <f t="shared" si="33"/>
        <v>0</v>
      </c>
      <c r="L227" s="111">
        <f t="shared" si="34"/>
        <v>0</v>
      </c>
      <c r="M227" s="86" t="str">
        <f t="shared" si="35"/>
        <v/>
      </c>
      <c r="N227" s="10"/>
    </row>
    <row r="228" spans="1:14">
      <c r="A228" s="98" t="s">
        <v>1089</v>
      </c>
      <c r="B228" s="108" t="s">
        <v>594</v>
      </c>
      <c r="C228" s="109" t="s">
        <v>140</v>
      </c>
      <c r="D228" s="29" t="s">
        <v>908</v>
      </c>
      <c r="E228" s="29" t="s">
        <v>18</v>
      </c>
      <c r="F228" s="30">
        <v>2.15</v>
      </c>
      <c r="G228" s="110">
        <f t="shared" ref="G228:G259" si="37">F228*$G$7</f>
        <v>177.43949999999998</v>
      </c>
      <c r="H228" s="29">
        <v>40</v>
      </c>
      <c r="I228" s="31"/>
      <c r="J228" s="32">
        <f t="shared" si="32"/>
        <v>0</v>
      </c>
      <c r="K228" s="33">
        <f t="shared" si="33"/>
        <v>0</v>
      </c>
      <c r="L228" s="111">
        <f t="shared" si="34"/>
        <v>0</v>
      </c>
      <c r="M228" s="86" t="str">
        <f t="shared" si="35"/>
        <v/>
      </c>
      <c r="N228" s="10"/>
    </row>
    <row r="229" spans="1:14">
      <c r="A229" s="98">
        <v>80</v>
      </c>
      <c r="B229" s="108" t="s">
        <v>595</v>
      </c>
      <c r="C229" s="109" t="s">
        <v>141</v>
      </c>
      <c r="D229" s="29" t="s">
        <v>908</v>
      </c>
      <c r="E229" s="29" t="s">
        <v>18</v>
      </c>
      <c r="F229" s="30">
        <v>1.9</v>
      </c>
      <c r="G229" s="110">
        <f t="shared" si="37"/>
        <v>156.80699999999999</v>
      </c>
      <c r="H229" s="29">
        <v>40</v>
      </c>
      <c r="I229" s="31"/>
      <c r="J229" s="32">
        <f t="shared" si="32"/>
        <v>0</v>
      </c>
      <c r="K229" s="33">
        <f t="shared" si="33"/>
        <v>0</v>
      </c>
      <c r="L229" s="111">
        <f t="shared" si="34"/>
        <v>0</v>
      </c>
      <c r="M229" s="86" t="str">
        <f t="shared" si="35"/>
        <v/>
      </c>
      <c r="N229" s="10"/>
    </row>
    <row r="230" spans="1:14">
      <c r="A230" s="98" t="s">
        <v>1089</v>
      </c>
      <c r="B230" s="108" t="s">
        <v>596</v>
      </c>
      <c r="C230" s="109" t="s">
        <v>142</v>
      </c>
      <c r="D230" s="29" t="s">
        <v>908</v>
      </c>
      <c r="E230" s="29" t="s">
        <v>18</v>
      </c>
      <c r="F230" s="30">
        <v>1.9</v>
      </c>
      <c r="G230" s="110">
        <f t="shared" si="37"/>
        <v>156.80699999999999</v>
      </c>
      <c r="H230" s="29">
        <v>40</v>
      </c>
      <c r="I230" s="31"/>
      <c r="J230" s="32">
        <f t="shared" si="32"/>
        <v>0</v>
      </c>
      <c r="K230" s="33">
        <f t="shared" si="33"/>
        <v>0</v>
      </c>
      <c r="L230" s="111">
        <f t="shared" si="34"/>
        <v>0</v>
      </c>
      <c r="M230" s="86" t="str">
        <f t="shared" si="35"/>
        <v/>
      </c>
      <c r="N230" s="10"/>
    </row>
    <row r="231" spans="1:14">
      <c r="A231" s="98">
        <v>40</v>
      </c>
      <c r="B231" s="108" t="s">
        <v>597</v>
      </c>
      <c r="C231" s="109" t="s">
        <v>143</v>
      </c>
      <c r="D231" s="29" t="s">
        <v>908</v>
      </c>
      <c r="E231" s="29" t="s">
        <v>18</v>
      </c>
      <c r="F231" s="30">
        <v>1.9</v>
      </c>
      <c r="G231" s="110">
        <f t="shared" si="37"/>
        <v>156.80699999999999</v>
      </c>
      <c r="H231" s="29">
        <v>40</v>
      </c>
      <c r="I231" s="31"/>
      <c r="J231" s="32">
        <f t="shared" si="32"/>
        <v>0</v>
      </c>
      <c r="K231" s="33">
        <f t="shared" si="33"/>
        <v>0</v>
      </c>
      <c r="L231" s="111">
        <f t="shared" si="34"/>
        <v>0</v>
      </c>
      <c r="M231" s="86" t="str">
        <f t="shared" si="35"/>
        <v/>
      </c>
      <c r="N231" s="10"/>
    </row>
    <row r="232" spans="1:14">
      <c r="A232" s="98" t="s">
        <v>1089</v>
      </c>
      <c r="B232" s="108" t="s">
        <v>598</v>
      </c>
      <c r="C232" s="109" t="s">
        <v>144</v>
      </c>
      <c r="D232" s="29" t="s">
        <v>908</v>
      </c>
      <c r="E232" s="29" t="s">
        <v>18</v>
      </c>
      <c r="F232" s="30">
        <v>1.9</v>
      </c>
      <c r="G232" s="110">
        <f t="shared" si="37"/>
        <v>156.80699999999999</v>
      </c>
      <c r="H232" s="29">
        <v>40</v>
      </c>
      <c r="I232" s="31"/>
      <c r="J232" s="32">
        <f t="shared" si="32"/>
        <v>0</v>
      </c>
      <c r="K232" s="33">
        <f t="shared" si="33"/>
        <v>0</v>
      </c>
      <c r="L232" s="111">
        <f t="shared" si="34"/>
        <v>0</v>
      </c>
      <c r="M232" s="86" t="str">
        <f t="shared" si="35"/>
        <v/>
      </c>
      <c r="N232" s="10"/>
    </row>
    <row r="233" spans="1:14">
      <c r="A233" s="98" t="s">
        <v>1089</v>
      </c>
      <c r="B233" s="108" t="s">
        <v>599</v>
      </c>
      <c r="C233" s="109" t="s">
        <v>145</v>
      </c>
      <c r="D233" s="29" t="s">
        <v>908</v>
      </c>
      <c r="E233" s="29" t="s">
        <v>18</v>
      </c>
      <c r="F233" s="30">
        <v>1.98</v>
      </c>
      <c r="G233" s="110">
        <f t="shared" si="37"/>
        <v>163.40940000000001</v>
      </c>
      <c r="H233" s="29">
        <v>40</v>
      </c>
      <c r="I233" s="31"/>
      <c r="J233" s="32">
        <f t="shared" si="32"/>
        <v>0</v>
      </c>
      <c r="K233" s="33">
        <f t="shared" si="33"/>
        <v>0</v>
      </c>
      <c r="L233" s="111">
        <f t="shared" si="34"/>
        <v>0</v>
      </c>
      <c r="M233" s="86" t="str">
        <f t="shared" si="35"/>
        <v/>
      </c>
      <c r="N233" s="10"/>
    </row>
    <row r="234" spans="1:14">
      <c r="A234" s="98" t="s">
        <v>1089</v>
      </c>
      <c r="B234" s="108" t="s">
        <v>600</v>
      </c>
      <c r="C234" s="109" t="s">
        <v>146</v>
      </c>
      <c r="D234" s="29" t="s">
        <v>908</v>
      </c>
      <c r="E234" s="29" t="s">
        <v>18</v>
      </c>
      <c r="F234" s="30">
        <v>1.74</v>
      </c>
      <c r="G234" s="110">
        <f t="shared" si="37"/>
        <v>143.60220000000001</v>
      </c>
      <c r="H234" s="29">
        <v>40</v>
      </c>
      <c r="I234" s="31"/>
      <c r="J234" s="32">
        <f t="shared" si="32"/>
        <v>0</v>
      </c>
      <c r="K234" s="33">
        <f t="shared" si="33"/>
        <v>0</v>
      </c>
      <c r="L234" s="111">
        <f t="shared" si="34"/>
        <v>0</v>
      </c>
      <c r="M234" s="86" t="str">
        <f t="shared" si="35"/>
        <v/>
      </c>
      <c r="N234" s="10"/>
    </row>
    <row r="235" spans="1:14">
      <c r="A235" s="98">
        <v>80</v>
      </c>
      <c r="B235" s="108" t="s">
        <v>601</v>
      </c>
      <c r="C235" s="109" t="s">
        <v>147</v>
      </c>
      <c r="D235" s="29" t="s">
        <v>908</v>
      </c>
      <c r="E235" s="29" t="s">
        <v>18</v>
      </c>
      <c r="F235" s="30">
        <v>1.74</v>
      </c>
      <c r="G235" s="110">
        <f t="shared" si="37"/>
        <v>143.60220000000001</v>
      </c>
      <c r="H235" s="29">
        <v>40</v>
      </c>
      <c r="I235" s="31"/>
      <c r="J235" s="32">
        <f t="shared" si="32"/>
        <v>0</v>
      </c>
      <c r="K235" s="33">
        <f t="shared" si="33"/>
        <v>0</v>
      </c>
      <c r="L235" s="111">
        <f t="shared" si="34"/>
        <v>0</v>
      </c>
      <c r="M235" s="86" t="str">
        <f t="shared" si="35"/>
        <v/>
      </c>
      <c r="N235" s="10"/>
    </row>
    <row r="236" spans="1:14">
      <c r="A236" s="98" t="s">
        <v>1089</v>
      </c>
      <c r="B236" s="108" t="s">
        <v>602</v>
      </c>
      <c r="C236" s="109" t="s">
        <v>148</v>
      </c>
      <c r="D236" s="29" t="s">
        <v>908</v>
      </c>
      <c r="E236" s="29" t="s">
        <v>18</v>
      </c>
      <c r="F236" s="30">
        <v>2.6399999999999997</v>
      </c>
      <c r="G236" s="110">
        <f t="shared" si="37"/>
        <v>217.87919999999997</v>
      </c>
      <c r="H236" s="29">
        <v>40</v>
      </c>
      <c r="I236" s="31"/>
      <c r="J236" s="32">
        <f t="shared" si="32"/>
        <v>0</v>
      </c>
      <c r="K236" s="33">
        <f t="shared" si="33"/>
        <v>0</v>
      </c>
      <c r="L236" s="111">
        <f t="shared" si="34"/>
        <v>0</v>
      </c>
      <c r="M236" s="86" t="str">
        <f t="shared" si="35"/>
        <v/>
      </c>
      <c r="N236" s="10"/>
    </row>
    <row r="237" spans="1:14">
      <c r="A237" s="98">
        <v>80</v>
      </c>
      <c r="B237" s="108" t="s">
        <v>603</v>
      </c>
      <c r="C237" s="109" t="s">
        <v>604</v>
      </c>
      <c r="D237" s="29" t="s">
        <v>908</v>
      </c>
      <c r="E237" s="29" t="s">
        <v>18</v>
      </c>
      <c r="F237" s="30">
        <v>1.9</v>
      </c>
      <c r="G237" s="110">
        <f t="shared" si="37"/>
        <v>156.80699999999999</v>
      </c>
      <c r="H237" s="29">
        <v>40</v>
      </c>
      <c r="I237" s="31"/>
      <c r="J237" s="32">
        <f t="shared" si="32"/>
        <v>0</v>
      </c>
      <c r="K237" s="33">
        <f t="shared" si="33"/>
        <v>0</v>
      </c>
      <c r="L237" s="111">
        <f t="shared" si="34"/>
        <v>0</v>
      </c>
      <c r="M237" s="86" t="str">
        <f t="shared" si="35"/>
        <v/>
      </c>
      <c r="N237" s="10"/>
    </row>
    <row r="238" spans="1:14">
      <c r="A238" s="98">
        <v>40</v>
      </c>
      <c r="B238" s="108" t="s">
        <v>605</v>
      </c>
      <c r="C238" s="109" t="s">
        <v>149</v>
      </c>
      <c r="D238" s="29" t="s">
        <v>908</v>
      </c>
      <c r="E238" s="29" t="s">
        <v>18</v>
      </c>
      <c r="F238" s="30">
        <v>3.8699999999999997</v>
      </c>
      <c r="G238" s="110">
        <f t="shared" si="37"/>
        <v>319.39109999999999</v>
      </c>
      <c r="H238" s="29">
        <v>40</v>
      </c>
      <c r="I238" s="31"/>
      <c r="J238" s="32">
        <f t="shared" si="32"/>
        <v>0</v>
      </c>
      <c r="K238" s="33">
        <f t="shared" si="33"/>
        <v>0</v>
      </c>
      <c r="L238" s="111">
        <f t="shared" si="34"/>
        <v>0</v>
      </c>
      <c r="M238" s="86" t="str">
        <f t="shared" si="35"/>
        <v/>
      </c>
      <c r="N238" s="10"/>
    </row>
    <row r="239" spans="1:14">
      <c r="A239" s="98" t="s">
        <v>1089</v>
      </c>
      <c r="B239" s="108" t="s">
        <v>606</v>
      </c>
      <c r="C239" s="109" t="s">
        <v>150</v>
      </c>
      <c r="D239" s="29" t="s">
        <v>908</v>
      </c>
      <c r="E239" s="29" t="s">
        <v>18</v>
      </c>
      <c r="F239" s="30">
        <v>3.8699999999999997</v>
      </c>
      <c r="G239" s="110">
        <f t="shared" si="37"/>
        <v>319.39109999999999</v>
      </c>
      <c r="H239" s="29">
        <v>40</v>
      </c>
      <c r="I239" s="31"/>
      <c r="J239" s="32">
        <f t="shared" si="32"/>
        <v>0</v>
      </c>
      <c r="K239" s="33">
        <f t="shared" si="33"/>
        <v>0</v>
      </c>
      <c r="L239" s="111">
        <f t="shared" si="34"/>
        <v>0</v>
      </c>
      <c r="M239" s="86" t="str">
        <f t="shared" si="35"/>
        <v/>
      </c>
      <c r="N239" s="10"/>
    </row>
    <row r="240" spans="1:14" hidden="1">
      <c r="A240" s="98">
        <v>0</v>
      </c>
      <c r="B240" s="137" t="s">
        <v>607</v>
      </c>
      <c r="C240" s="112" t="s">
        <v>151</v>
      </c>
      <c r="D240" s="99" t="s">
        <v>908</v>
      </c>
      <c r="E240" s="99" t="s">
        <v>18</v>
      </c>
      <c r="F240" s="100">
        <v>3.8699999999999997</v>
      </c>
      <c r="G240" s="138">
        <f t="shared" si="37"/>
        <v>319.39109999999999</v>
      </c>
      <c r="H240" s="99">
        <v>40</v>
      </c>
      <c r="I240" s="31"/>
      <c r="J240" s="32">
        <f t="shared" si="32"/>
        <v>0</v>
      </c>
      <c r="K240" s="33">
        <f t="shared" si="33"/>
        <v>0</v>
      </c>
      <c r="L240" s="111">
        <f t="shared" si="34"/>
        <v>0</v>
      </c>
      <c r="M240" s="86" t="str">
        <f t="shared" si="35"/>
        <v/>
      </c>
      <c r="N240" s="10"/>
    </row>
    <row r="241" spans="1:14">
      <c r="A241" s="98" t="s">
        <v>1089</v>
      </c>
      <c r="B241" s="108" t="s">
        <v>608</v>
      </c>
      <c r="C241" s="109" t="s">
        <v>152</v>
      </c>
      <c r="D241" s="29" t="s">
        <v>908</v>
      </c>
      <c r="E241" s="29" t="s">
        <v>18</v>
      </c>
      <c r="F241" s="30">
        <v>3.8699999999999997</v>
      </c>
      <c r="G241" s="110">
        <f t="shared" si="37"/>
        <v>319.39109999999999</v>
      </c>
      <c r="H241" s="29">
        <v>40</v>
      </c>
      <c r="I241" s="31"/>
      <c r="J241" s="32">
        <f t="shared" si="32"/>
        <v>0</v>
      </c>
      <c r="K241" s="33">
        <f t="shared" si="33"/>
        <v>0</v>
      </c>
      <c r="L241" s="111">
        <f t="shared" si="34"/>
        <v>0</v>
      </c>
      <c r="M241" s="86" t="str">
        <f t="shared" si="35"/>
        <v/>
      </c>
      <c r="N241" s="10"/>
    </row>
    <row r="242" spans="1:14">
      <c r="A242" s="98">
        <v>80</v>
      </c>
      <c r="B242" s="108" t="s">
        <v>609</v>
      </c>
      <c r="C242" s="109" t="s">
        <v>153</v>
      </c>
      <c r="D242" s="29" t="s">
        <v>908</v>
      </c>
      <c r="E242" s="29" t="s">
        <v>18</v>
      </c>
      <c r="F242" s="30">
        <v>3.6199999999999997</v>
      </c>
      <c r="G242" s="110">
        <f t="shared" si="37"/>
        <v>298.7586</v>
      </c>
      <c r="H242" s="29">
        <v>40</v>
      </c>
      <c r="I242" s="31"/>
      <c r="J242" s="32">
        <f t="shared" si="32"/>
        <v>0</v>
      </c>
      <c r="K242" s="33">
        <f t="shared" si="33"/>
        <v>0</v>
      </c>
      <c r="L242" s="111">
        <f t="shared" si="34"/>
        <v>0</v>
      </c>
      <c r="M242" s="86" t="str">
        <f t="shared" si="35"/>
        <v/>
      </c>
      <c r="N242" s="10"/>
    </row>
    <row r="243" spans="1:14">
      <c r="A243" s="98">
        <v>40</v>
      </c>
      <c r="B243" s="108" t="s">
        <v>610</v>
      </c>
      <c r="C243" s="109" t="s">
        <v>154</v>
      </c>
      <c r="D243" s="29" t="s">
        <v>908</v>
      </c>
      <c r="E243" s="29" t="s">
        <v>18</v>
      </c>
      <c r="F243" s="30">
        <v>3.8699999999999997</v>
      </c>
      <c r="G243" s="110">
        <f t="shared" si="37"/>
        <v>319.39109999999999</v>
      </c>
      <c r="H243" s="29">
        <v>40</v>
      </c>
      <c r="I243" s="31"/>
      <c r="J243" s="32">
        <f t="shared" si="32"/>
        <v>0</v>
      </c>
      <c r="K243" s="33">
        <f t="shared" si="33"/>
        <v>0</v>
      </c>
      <c r="L243" s="111">
        <f t="shared" si="34"/>
        <v>0</v>
      </c>
      <c r="M243" s="86" t="str">
        <f t="shared" si="35"/>
        <v/>
      </c>
      <c r="N243" s="10"/>
    </row>
    <row r="244" spans="1:14">
      <c r="A244" s="98">
        <v>40</v>
      </c>
      <c r="B244" s="108" t="s">
        <v>611</v>
      </c>
      <c r="C244" s="109" t="s">
        <v>155</v>
      </c>
      <c r="D244" s="29" t="s">
        <v>908</v>
      </c>
      <c r="E244" s="29" t="s">
        <v>18</v>
      </c>
      <c r="F244" s="30">
        <v>3.8699999999999997</v>
      </c>
      <c r="G244" s="110">
        <f t="shared" si="37"/>
        <v>319.39109999999999</v>
      </c>
      <c r="H244" s="29">
        <v>40</v>
      </c>
      <c r="I244" s="31"/>
      <c r="J244" s="32">
        <f t="shared" si="32"/>
        <v>0</v>
      </c>
      <c r="K244" s="33">
        <f t="shared" si="33"/>
        <v>0</v>
      </c>
      <c r="L244" s="111">
        <f t="shared" si="34"/>
        <v>0</v>
      </c>
      <c r="M244" s="86" t="str">
        <f t="shared" si="35"/>
        <v/>
      </c>
      <c r="N244" s="10"/>
    </row>
    <row r="245" spans="1:14">
      <c r="A245" s="98">
        <v>80</v>
      </c>
      <c r="B245" s="108" t="s">
        <v>612</v>
      </c>
      <c r="C245" s="109" t="s">
        <v>156</v>
      </c>
      <c r="D245" s="29" t="s">
        <v>908</v>
      </c>
      <c r="E245" s="29" t="s">
        <v>18</v>
      </c>
      <c r="F245" s="30">
        <v>3.13</v>
      </c>
      <c r="G245" s="110">
        <f t="shared" si="37"/>
        <v>258.31889999999999</v>
      </c>
      <c r="H245" s="29">
        <v>40</v>
      </c>
      <c r="I245" s="31"/>
      <c r="J245" s="32">
        <f t="shared" si="32"/>
        <v>0</v>
      </c>
      <c r="K245" s="33">
        <f t="shared" si="33"/>
        <v>0</v>
      </c>
      <c r="L245" s="111">
        <f t="shared" si="34"/>
        <v>0</v>
      </c>
      <c r="M245" s="86" t="str">
        <f t="shared" si="35"/>
        <v/>
      </c>
      <c r="N245" s="10"/>
    </row>
    <row r="246" spans="1:14" hidden="1">
      <c r="A246" s="98">
        <v>0</v>
      </c>
      <c r="B246" s="137" t="s">
        <v>613</v>
      </c>
      <c r="C246" s="112" t="s">
        <v>157</v>
      </c>
      <c r="D246" s="99" t="s">
        <v>908</v>
      </c>
      <c r="E246" s="99" t="s">
        <v>18</v>
      </c>
      <c r="F246" s="100">
        <v>3.13</v>
      </c>
      <c r="G246" s="138">
        <f t="shared" si="37"/>
        <v>258.31889999999999</v>
      </c>
      <c r="H246" s="99">
        <v>40</v>
      </c>
      <c r="I246" s="31"/>
      <c r="J246" s="32">
        <f t="shared" si="32"/>
        <v>0</v>
      </c>
      <c r="K246" s="33">
        <f t="shared" si="33"/>
        <v>0</v>
      </c>
      <c r="L246" s="111">
        <f t="shared" si="34"/>
        <v>0</v>
      </c>
      <c r="M246" s="86" t="str">
        <f t="shared" si="35"/>
        <v/>
      </c>
      <c r="N246" s="10"/>
    </row>
    <row r="247" spans="1:14">
      <c r="A247" s="98">
        <v>80</v>
      </c>
      <c r="B247" s="108" t="s">
        <v>614</v>
      </c>
      <c r="C247" s="109" t="s">
        <v>158</v>
      </c>
      <c r="D247" s="29" t="s">
        <v>908</v>
      </c>
      <c r="E247" s="29" t="s">
        <v>18</v>
      </c>
      <c r="F247" s="30">
        <v>2.0599999999999996</v>
      </c>
      <c r="G247" s="110">
        <f t="shared" si="37"/>
        <v>170.01179999999997</v>
      </c>
      <c r="H247" s="29">
        <v>40</v>
      </c>
      <c r="I247" s="31"/>
      <c r="J247" s="32">
        <f t="shared" si="32"/>
        <v>0</v>
      </c>
      <c r="K247" s="33">
        <f t="shared" si="33"/>
        <v>0</v>
      </c>
      <c r="L247" s="111">
        <f t="shared" si="34"/>
        <v>0</v>
      </c>
      <c r="M247" s="86" t="str">
        <f t="shared" si="35"/>
        <v/>
      </c>
      <c r="N247" s="10"/>
    </row>
    <row r="248" spans="1:14">
      <c r="A248" s="98">
        <v>80</v>
      </c>
      <c r="B248" s="108" t="s">
        <v>615</v>
      </c>
      <c r="C248" s="109" t="s">
        <v>159</v>
      </c>
      <c r="D248" s="29" t="s">
        <v>908</v>
      </c>
      <c r="E248" s="29" t="s">
        <v>18</v>
      </c>
      <c r="F248" s="30">
        <v>3.13</v>
      </c>
      <c r="G248" s="110">
        <f t="shared" si="37"/>
        <v>258.31889999999999</v>
      </c>
      <c r="H248" s="29">
        <v>40</v>
      </c>
      <c r="I248" s="31"/>
      <c r="J248" s="32">
        <f t="shared" si="32"/>
        <v>0</v>
      </c>
      <c r="K248" s="33">
        <f t="shared" si="33"/>
        <v>0</v>
      </c>
      <c r="L248" s="111">
        <f t="shared" si="34"/>
        <v>0</v>
      </c>
      <c r="M248" s="86" t="str">
        <f t="shared" si="35"/>
        <v/>
      </c>
      <c r="N248" s="10"/>
    </row>
    <row r="249" spans="1:14">
      <c r="A249" s="98">
        <v>5</v>
      </c>
      <c r="B249" s="108" t="s">
        <v>616</v>
      </c>
      <c r="C249" s="109" t="s">
        <v>160</v>
      </c>
      <c r="D249" s="29" t="s">
        <v>908</v>
      </c>
      <c r="E249" s="29" t="s">
        <v>18</v>
      </c>
      <c r="F249" s="30">
        <v>2.0599999999999996</v>
      </c>
      <c r="G249" s="110">
        <f t="shared" si="37"/>
        <v>170.01179999999997</v>
      </c>
      <c r="H249" s="29">
        <v>40</v>
      </c>
      <c r="I249" s="31"/>
      <c r="J249" s="32">
        <f t="shared" si="32"/>
        <v>0</v>
      </c>
      <c r="K249" s="33">
        <f t="shared" si="33"/>
        <v>0</v>
      </c>
      <c r="L249" s="111">
        <f t="shared" si="34"/>
        <v>0</v>
      </c>
      <c r="M249" s="86" t="str">
        <f t="shared" si="35"/>
        <v/>
      </c>
      <c r="N249" s="10"/>
    </row>
    <row r="250" spans="1:14">
      <c r="A250" s="98">
        <v>80</v>
      </c>
      <c r="B250" s="108" t="s">
        <v>617</v>
      </c>
      <c r="C250" s="109" t="s">
        <v>618</v>
      </c>
      <c r="D250" s="29" t="s">
        <v>908</v>
      </c>
      <c r="E250" s="29" t="s">
        <v>18</v>
      </c>
      <c r="F250" s="30">
        <v>2.15</v>
      </c>
      <c r="G250" s="110">
        <f t="shared" si="37"/>
        <v>177.43949999999998</v>
      </c>
      <c r="H250" s="29">
        <v>40</v>
      </c>
      <c r="I250" s="31"/>
      <c r="J250" s="32">
        <f t="shared" si="32"/>
        <v>0</v>
      </c>
      <c r="K250" s="33">
        <f t="shared" si="33"/>
        <v>0</v>
      </c>
      <c r="L250" s="111">
        <f t="shared" si="34"/>
        <v>0</v>
      </c>
      <c r="M250" s="86" t="str">
        <f t="shared" si="35"/>
        <v/>
      </c>
      <c r="N250" s="10"/>
    </row>
    <row r="251" spans="1:14">
      <c r="A251" s="98">
        <v>80</v>
      </c>
      <c r="B251" s="108" t="s">
        <v>619</v>
      </c>
      <c r="C251" s="109" t="s">
        <v>161</v>
      </c>
      <c r="D251" s="29" t="s">
        <v>908</v>
      </c>
      <c r="E251" s="29" t="s">
        <v>18</v>
      </c>
      <c r="F251" s="30">
        <v>1.98</v>
      </c>
      <c r="G251" s="110">
        <f t="shared" si="37"/>
        <v>163.40940000000001</v>
      </c>
      <c r="H251" s="29">
        <v>40</v>
      </c>
      <c r="I251" s="31"/>
      <c r="J251" s="32">
        <f t="shared" si="32"/>
        <v>0</v>
      </c>
      <c r="K251" s="33">
        <f t="shared" si="33"/>
        <v>0</v>
      </c>
      <c r="L251" s="111">
        <f t="shared" si="34"/>
        <v>0</v>
      </c>
      <c r="M251" s="86" t="str">
        <f t="shared" si="35"/>
        <v/>
      </c>
      <c r="N251" s="10"/>
    </row>
    <row r="252" spans="1:14">
      <c r="A252" s="98" t="s">
        <v>1089</v>
      </c>
      <c r="B252" s="108" t="s">
        <v>620</v>
      </c>
      <c r="C252" s="109" t="s">
        <v>162</v>
      </c>
      <c r="D252" s="29" t="s">
        <v>908</v>
      </c>
      <c r="E252" s="29" t="s">
        <v>18</v>
      </c>
      <c r="F252" s="30">
        <v>1.9</v>
      </c>
      <c r="G252" s="110">
        <f t="shared" si="37"/>
        <v>156.80699999999999</v>
      </c>
      <c r="H252" s="29">
        <v>40</v>
      </c>
      <c r="I252" s="31"/>
      <c r="J252" s="32">
        <f t="shared" si="32"/>
        <v>0</v>
      </c>
      <c r="K252" s="33">
        <f t="shared" si="33"/>
        <v>0</v>
      </c>
      <c r="L252" s="111">
        <f t="shared" si="34"/>
        <v>0</v>
      </c>
      <c r="M252" s="86" t="str">
        <f t="shared" si="35"/>
        <v/>
      </c>
      <c r="N252" s="10"/>
    </row>
    <row r="253" spans="1:14">
      <c r="A253" s="98">
        <v>80</v>
      </c>
      <c r="B253" s="108" t="s">
        <v>621</v>
      </c>
      <c r="C253" s="109" t="s">
        <v>163</v>
      </c>
      <c r="D253" s="29" t="s">
        <v>908</v>
      </c>
      <c r="E253" s="29" t="s">
        <v>18</v>
      </c>
      <c r="F253" s="30">
        <v>1.98</v>
      </c>
      <c r="G253" s="110">
        <f t="shared" si="37"/>
        <v>163.40940000000001</v>
      </c>
      <c r="H253" s="29">
        <v>40</v>
      </c>
      <c r="I253" s="31"/>
      <c r="J253" s="32">
        <f t="shared" si="32"/>
        <v>0</v>
      </c>
      <c r="K253" s="33">
        <f t="shared" si="33"/>
        <v>0</v>
      </c>
      <c r="L253" s="111">
        <f t="shared" si="34"/>
        <v>0</v>
      </c>
      <c r="M253" s="86" t="str">
        <f t="shared" si="35"/>
        <v/>
      </c>
      <c r="N253" s="10"/>
    </row>
    <row r="254" spans="1:14">
      <c r="A254" s="98" t="s">
        <v>1089</v>
      </c>
      <c r="B254" s="108" t="s">
        <v>622</v>
      </c>
      <c r="C254" s="109" t="s">
        <v>164</v>
      </c>
      <c r="D254" s="29" t="s">
        <v>908</v>
      </c>
      <c r="E254" s="29" t="s">
        <v>49</v>
      </c>
      <c r="F254" s="30">
        <v>2.46</v>
      </c>
      <c r="G254" s="110">
        <f t="shared" si="37"/>
        <v>203.02379999999999</v>
      </c>
      <c r="H254" s="29">
        <v>25</v>
      </c>
      <c r="I254" s="31"/>
      <c r="J254" s="32">
        <f t="shared" si="32"/>
        <v>0</v>
      </c>
      <c r="K254" s="33">
        <f t="shared" si="33"/>
        <v>0</v>
      </c>
      <c r="L254" s="111">
        <f t="shared" si="34"/>
        <v>0</v>
      </c>
      <c r="M254" s="86" t="str">
        <f t="shared" si="35"/>
        <v/>
      </c>
      <c r="N254" s="10"/>
    </row>
    <row r="255" spans="1:14">
      <c r="A255" s="98" t="s">
        <v>1089</v>
      </c>
      <c r="B255" s="108" t="s">
        <v>623</v>
      </c>
      <c r="C255" s="109" t="s">
        <v>165</v>
      </c>
      <c r="D255" s="29" t="s">
        <v>908</v>
      </c>
      <c r="E255" s="29" t="s">
        <v>18</v>
      </c>
      <c r="F255" s="30">
        <v>1.82</v>
      </c>
      <c r="G255" s="110">
        <f t="shared" si="37"/>
        <v>150.2046</v>
      </c>
      <c r="H255" s="29">
        <v>40</v>
      </c>
      <c r="I255" s="31"/>
      <c r="J255" s="32">
        <f t="shared" si="32"/>
        <v>0</v>
      </c>
      <c r="K255" s="33">
        <f t="shared" si="33"/>
        <v>0</v>
      </c>
      <c r="L255" s="111">
        <f t="shared" si="34"/>
        <v>0</v>
      </c>
      <c r="M255" s="86" t="str">
        <f t="shared" si="35"/>
        <v/>
      </c>
      <c r="N255" s="10"/>
    </row>
    <row r="256" spans="1:14">
      <c r="A256" s="98" t="s">
        <v>1089</v>
      </c>
      <c r="B256" s="108" t="s">
        <v>624</v>
      </c>
      <c r="C256" s="109" t="s">
        <v>166</v>
      </c>
      <c r="D256" s="29" t="s">
        <v>908</v>
      </c>
      <c r="E256" s="29" t="s">
        <v>18</v>
      </c>
      <c r="F256" s="30">
        <v>1.82</v>
      </c>
      <c r="G256" s="110">
        <f t="shared" si="37"/>
        <v>150.2046</v>
      </c>
      <c r="H256" s="29">
        <v>40</v>
      </c>
      <c r="I256" s="31"/>
      <c r="J256" s="32">
        <f t="shared" si="32"/>
        <v>0</v>
      </c>
      <c r="K256" s="33">
        <f t="shared" si="33"/>
        <v>0</v>
      </c>
      <c r="L256" s="111">
        <f t="shared" si="34"/>
        <v>0</v>
      </c>
      <c r="M256" s="86" t="str">
        <f t="shared" si="35"/>
        <v/>
      </c>
      <c r="N256" s="10"/>
    </row>
    <row r="257" spans="1:14" hidden="1">
      <c r="A257" s="98">
        <v>0</v>
      </c>
      <c r="B257" s="137" t="s">
        <v>625</v>
      </c>
      <c r="C257" s="112" t="s">
        <v>626</v>
      </c>
      <c r="D257" s="99" t="s">
        <v>908</v>
      </c>
      <c r="E257" s="99" t="s">
        <v>18</v>
      </c>
      <c r="F257" s="100">
        <v>1.82</v>
      </c>
      <c r="G257" s="138">
        <f t="shared" si="37"/>
        <v>150.2046</v>
      </c>
      <c r="H257" s="99">
        <v>40</v>
      </c>
      <c r="I257" s="31"/>
      <c r="J257" s="32">
        <f t="shared" si="32"/>
        <v>0</v>
      </c>
      <c r="K257" s="33">
        <f t="shared" si="33"/>
        <v>0</v>
      </c>
      <c r="L257" s="111">
        <f t="shared" si="34"/>
        <v>0</v>
      </c>
      <c r="M257" s="86" t="str">
        <f t="shared" si="35"/>
        <v/>
      </c>
      <c r="N257" s="10"/>
    </row>
    <row r="258" spans="1:14">
      <c r="A258" s="98">
        <v>25</v>
      </c>
      <c r="B258" s="108" t="s">
        <v>627</v>
      </c>
      <c r="C258" s="109" t="s">
        <v>167</v>
      </c>
      <c r="D258" s="29" t="s">
        <v>908</v>
      </c>
      <c r="E258" s="29" t="s">
        <v>49</v>
      </c>
      <c r="F258" s="30">
        <v>2.46</v>
      </c>
      <c r="G258" s="110">
        <f t="shared" si="37"/>
        <v>203.02379999999999</v>
      </c>
      <c r="H258" s="29">
        <v>25</v>
      </c>
      <c r="I258" s="31"/>
      <c r="J258" s="32">
        <f t="shared" si="32"/>
        <v>0</v>
      </c>
      <c r="K258" s="33">
        <f t="shared" si="33"/>
        <v>0</v>
      </c>
      <c r="L258" s="111">
        <f t="shared" si="34"/>
        <v>0</v>
      </c>
      <c r="M258" s="86" t="str">
        <f t="shared" si="35"/>
        <v/>
      </c>
      <c r="N258" s="10"/>
    </row>
    <row r="259" spans="1:14" hidden="1">
      <c r="A259" s="98">
        <v>0</v>
      </c>
      <c r="B259" s="137" t="s">
        <v>628</v>
      </c>
      <c r="C259" s="112" t="s">
        <v>168</v>
      </c>
      <c r="D259" s="99" t="s">
        <v>908</v>
      </c>
      <c r="E259" s="99" t="s">
        <v>18</v>
      </c>
      <c r="F259" s="100">
        <v>1.74</v>
      </c>
      <c r="G259" s="138">
        <f t="shared" si="37"/>
        <v>143.60220000000001</v>
      </c>
      <c r="H259" s="99">
        <v>40</v>
      </c>
      <c r="I259" s="31"/>
      <c r="J259" s="32">
        <f t="shared" si="32"/>
        <v>0</v>
      </c>
      <c r="K259" s="33">
        <f t="shared" si="33"/>
        <v>0</v>
      </c>
      <c r="L259" s="111">
        <f t="shared" si="34"/>
        <v>0</v>
      </c>
      <c r="M259" s="86" t="str">
        <f t="shared" si="35"/>
        <v/>
      </c>
      <c r="N259" s="10"/>
    </row>
    <row r="260" spans="1:14">
      <c r="A260" s="98" t="s">
        <v>1089</v>
      </c>
      <c r="B260" s="131" t="s">
        <v>968</v>
      </c>
      <c r="C260" s="132" t="s">
        <v>168</v>
      </c>
      <c r="D260" s="133" t="s">
        <v>912</v>
      </c>
      <c r="E260" s="115" t="s">
        <v>18</v>
      </c>
      <c r="F260" s="116">
        <f>G260/$G$7</f>
        <v>1.1632133769538349</v>
      </c>
      <c r="G260" s="117">
        <v>96</v>
      </c>
      <c r="H260" s="119">
        <v>24</v>
      </c>
      <c r="I260" s="31"/>
      <c r="J260" s="32">
        <f t="shared" si="32"/>
        <v>0</v>
      </c>
      <c r="K260" s="33">
        <f t="shared" si="33"/>
        <v>0</v>
      </c>
      <c r="L260" s="111">
        <f t="shared" si="34"/>
        <v>0</v>
      </c>
      <c r="M260" s="86" t="str">
        <f t="shared" si="35"/>
        <v/>
      </c>
      <c r="N260" s="10"/>
    </row>
    <row r="261" spans="1:14">
      <c r="A261" s="98">
        <v>80</v>
      </c>
      <c r="B261" s="108" t="s">
        <v>629</v>
      </c>
      <c r="C261" s="109" t="s">
        <v>630</v>
      </c>
      <c r="D261" s="29" t="s">
        <v>908</v>
      </c>
      <c r="E261" s="29" t="s">
        <v>18</v>
      </c>
      <c r="F261" s="30">
        <v>3.9499999999999997</v>
      </c>
      <c r="G261" s="110">
        <f t="shared" ref="G261:G263" si="38">F261*$G$7</f>
        <v>325.99349999999998</v>
      </c>
      <c r="H261" s="29">
        <v>40</v>
      </c>
      <c r="I261" s="31"/>
      <c r="J261" s="32">
        <f t="shared" si="32"/>
        <v>0</v>
      </c>
      <c r="K261" s="33">
        <f t="shared" si="33"/>
        <v>0</v>
      </c>
      <c r="L261" s="111">
        <f t="shared" si="34"/>
        <v>0</v>
      </c>
      <c r="M261" s="86" t="str">
        <f t="shared" si="35"/>
        <v/>
      </c>
      <c r="N261" s="10"/>
    </row>
    <row r="262" spans="1:14" hidden="1">
      <c r="A262" s="98">
        <v>0</v>
      </c>
      <c r="B262" s="137" t="s">
        <v>631</v>
      </c>
      <c r="C262" s="112" t="s">
        <v>169</v>
      </c>
      <c r="D262" s="99" t="s">
        <v>908</v>
      </c>
      <c r="E262" s="99" t="s">
        <v>18</v>
      </c>
      <c r="F262" s="100">
        <v>3.9499999999999997</v>
      </c>
      <c r="G262" s="138">
        <f t="shared" si="38"/>
        <v>325.99349999999998</v>
      </c>
      <c r="H262" s="99">
        <v>40</v>
      </c>
      <c r="I262" s="31"/>
      <c r="J262" s="32">
        <f t="shared" si="32"/>
        <v>0</v>
      </c>
      <c r="K262" s="33">
        <f t="shared" si="33"/>
        <v>0</v>
      </c>
      <c r="L262" s="111">
        <f t="shared" si="34"/>
        <v>0</v>
      </c>
      <c r="M262" s="86" t="str">
        <f t="shared" si="35"/>
        <v/>
      </c>
      <c r="N262" s="10"/>
    </row>
    <row r="263" spans="1:14">
      <c r="A263" s="98">
        <v>80</v>
      </c>
      <c r="B263" s="108" t="s">
        <v>632</v>
      </c>
      <c r="C263" s="109" t="s">
        <v>170</v>
      </c>
      <c r="D263" s="29" t="s">
        <v>908</v>
      </c>
      <c r="E263" s="29" t="s">
        <v>18</v>
      </c>
      <c r="F263" s="30">
        <v>1.74</v>
      </c>
      <c r="G263" s="110">
        <f t="shared" si="38"/>
        <v>143.60220000000001</v>
      </c>
      <c r="H263" s="29">
        <v>40</v>
      </c>
      <c r="I263" s="31"/>
      <c r="J263" s="32">
        <f t="shared" si="32"/>
        <v>0</v>
      </c>
      <c r="K263" s="33">
        <f t="shared" si="33"/>
        <v>0</v>
      </c>
      <c r="L263" s="111">
        <f t="shared" si="34"/>
        <v>0</v>
      </c>
      <c r="M263" s="86" t="str">
        <f t="shared" si="35"/>
        <v/>
      </c>
      <c r="N263" s="10"/>
    </row>
    <row r="264" spans="1:14">
      <c r="A264" s="98" t="s">
        <v>1089</v>
      </c>
      <c r="B264" s="131" t="s">
        <v>969</v>
      </c>
      <c r="C264" s="132" t="s">
        <v>970</v>
      </c>
      <c r="D264" s="133" t="s">
        <v>912</v>
      </c>
      <c r="E264" s="115" t="s">
        <v>18</v>
      </c>
      <c r="F264" s="116">
        <f>G264/$G$7</f>
        <v>1.1632133769538349</v>
      </c>
      <c r="G264" s="117">
        <v>96</v>
      </c>
      <c r="H264" s="119">
        <v>24</v>
      </c>
      <c r="I264" s="31"/>
      <c r="J264" s="32">
        <f t="shared" si="32"/>
        <v>0</v>
      </c>
      <c r="K264" s="33">
        <f t="shared" si="33"/>
        <v>0</v>
      </c>
      <c r="L264" s="111">
        <f t="shared" si="34"/>
        <v>0</v>
      </c>
      <c r="M264" s="86" t="str">
        <f t="shared" si="35"/>
        <v/>
      </c>
      <c r="N264" s="10"/>
    </row>
    <row r="265" spans="1:14" hidden="1">
      <c r="A265" s="98">
        <v>0</v>
      </c>
      <c r="B265" s="137" t="s">
        <v>633</v>
      </c>
      <c r="C265" s="112" t="s">
        <v>171</v>
      </c>
      <c r="D265" s="99" t="s">
        <v>908</v>
      </c>
      <c r="E265" s="99" t="s">
        <v>18</v>
      </c>
      <c r="F265" s="100">
        <v>2.7199999999999998</v>
      </c>
      <c r="G265" s="138">
        <f t="shared" ref="G265:G266" si="39">F265*$G$7</f>
        <v>224.48159999999999</v>
      </c>
      <c r="H265" s="99">
        <v>40</v>
      </c>
      <c r="I265" s="31"/>
      <c r="J265" s="32">
        <f t="shared" si="32"/>
        <v>0</v>
      </c>
      <c r="K265" s="33">
        <f t="shared" si="33"/>
        <v>0</v>
      </c>
      <c r="L265" s="111">
        <f t="shared" si="34"/>
        <v>0</v>
      </c>
      <c r="M265" s="86" t="str">
        <f t="shared" si="35"/>
        <v/>
      </c>
      <c r="N265" s="10"/>
    </row>
    <row r="266" spans="1:14" hidden="1">
      <c r="A266" s="98">
        <v>0</v>
      </c>
      <c r="B266" s="137" t="s">
        <v>634</v>
      </c>
      <c r="C266" s="112" t="s">
        <v>172</v>
      </c>
      <c r="D266" s="99" t="s">
        <v>908</v>
      </c>
      <c r="E266" s="99" t="s">
        <v>18</v>
      </c>
      <c r="F266" s="100">
        <v>1.74</v>
      </c>
      <c r="G266" s="138">
        <f t="shared" si="39"/>
        <v>143.60220000000001</v>
      </c>
      <c r="H266" s="99">
        <v>40</v>
      </c>
      <c r="I266" s="31"/>
      <c r="J266" s="32">
        <f t="shared" si="32"/>
        <v>0</v>
      </c>
      <c r="K266" s="33">
        <f t="shared" si="33"/>
        <v>0</v>
      </c>
      <c r="L266" s="111">
        <f t="shared" si="34"/>
        <v>0</v>
      </c>
      <c r="M266" s="86" t="str">
        <f t="shared" si="35"/>
        <v/>
      </c>
      <c r="N266" s="10"/>
    </row>
    <row r="267" spans="1:14">
      <c r="A267" s="98" t="s">
        <v>1089</v>
      </c>
      <c r="B267" s="131" t="s">
        <v>971</v>
      </c>
      <c r="C267" s="132" t="s">
        <v>172</v>
      </c>
      <c r="D267" s="133" t="s">
        <v>912</v>
      </c>
      <c r="E267" s="115" t="s">
        <v>18</v>
      </c>
      <c r="F267" s="116">
        <f>G267/$G$7</f>
        <v>1.1632133769538349</v>
      </c>
      <c r="G267" s="117">
        <v>96</v>
      </c>
      <c r="H267" s="119">
        <v>24</v>
      </c>
      <c r="I267" s="31"/>
      <c r="J267" s="32">
        <f t="shared" si="32"/>
        <v>0</v>
      </c>
      <c r="K267" s="33">
        <f t="shared" si="33"/>
        <v>0</v>
      </c>
      <c r="L267" s="111">
        <f t="shared" si="34"/>
        <v>0</v>
      </c>
      <c r="M267" s="86" t="str">
        <f t="shared" si="35"/>
        <v/>
      </c>
      <c r="N267" s="10"/>
    </row>
    <row r="268" spans="1:14">
      <c r="A268" s="98">
        <v>80</v>
      </c>
      <c r="B268" s="108" t="s">
        <v>635</v>
      </c>
      <c r="C268" s="109" t="s">
        <v>173</v>
      </c>
      <c r="D268" s="29" t="s">
        <v>908</v>
      </c>
      <c r="E268" s="29" t="s">
        <v>18</v>
      </c>
      <c r="F268" s="30">
        <v>1.74</v>
      </c>
      <c r="G268" s="110">
        <f t="shared" ref="G268:G269" si="40">F268*$G$7</f>
        <v>143.60220000000001</v>
      </c>
      <c r="H268" s="29">
        <v>40</v>
      </c>
      <c r="I268" s="31"/>
      <c r="J268" s="32">
        <f t="shared" si="32"/>
        <v>0</v>
      </c>
      <c r="K268" s="33">
        <f t="shared" si="33"/>
        <v>0</v>
      </c>
      <c r="L268" s="111">
        <f t="shared" si="34"/>
        <v>0</v>
      </c>
      <c r="M268" s="86" t="str">
        <f t="shared" si="35"/>
        <v/>
      </c>
      <c r="N268" s="10"/>
    </row>
    <row r="269" spans="1:14" hidden="1">
      <c r="A269" s="98">
        <v>0</v>
      </c>
      <c r="B269" s="137" t="s">
        <v>636</v>
      </c>
      <c r="C269" s="112" t="s">
        <v>174</v>
      </c>
      <c r="D269" s="99" t="s">
        <v>908</v>
      </c>
      <c r="E269" s="99" t="s">
        <v>18</v>
      </c>
      <c r="F269" s="100">
        <v>1.74</v>
      </c>
      <c r="G269" s="138">
        <f t="shared" si="40"/>
        <v>143.60220000000001</v>
      </c>
      <c r="H269" s="99">
        <v>40</v>
      </c>
      <c r="I269" s="31"/>
      <c r="J269" s="32">
        <f t="shared" si="32"/>
        <v>0</v>
      </c>
      <c r="K269" s="33">
        <f t="shared" si="33"/>
        <v>0</v>
      </c>
      <c r="L269" s="111">
        <f t="shared" si="34"/>
        <v>0</v>
      </c>
      <c r="M269" s="86" t="str">
        <f t="shared" si="35"/>
        <v/>
      </c>
      <c r="N269" s="10"/>
    </row>
    <row r="270" spans="1:14">
      <c r="A270" s="98" t="s">
        <v>1089</v>
      </c>
      <c r="B270" s="131" t="s">
        <v>972</v>
      </c>
      <c r="C270" s="132" t="s">
        <v>174</v>
      </c>
      <c r="D270" s="133" t="s">
        <v>912</v>
      </c>
      <c r="E270" s="115" t="s">
        <v>18</v>
      </c>
      <c r="F270" s="116">
        <f>G270/$G$7</f>
        <v>1.1632133769538349</v>
      </c>
      <c r="G270" s="117">
        <v>96</v>
      </c>
      <c r="H270" s="119">
        <v>24</v>
      </c>
      <c r="I270" s="31"/>
      <c r="J270" s="32">
        <f t="shared" si="32"/>
        <v>0</v>
      </c>
      <c r="K270" s="33">
        <f t="shared" si="33"/>
        <v>0</v>
      </c>
      <c r="L270" s="111">
        <f t="shared" si="34"/>
        <v>0</v>
      </c>
      <c r="M270" s="86" t="str">
        <f t="shared" si="35"/>
        <v/>
      </c>
      <c r="N270" s="10"/>
    </row>
    <row r="271" spans="1:14" hidden="1">
      <c r="A271" s="98">
        <v>0</v>
      </c>
      <c r="B271" s="137" t="s">
        <v>637</v>
      </c>
      <c r="C271" s="112" t="s">
        <v>175</v>
      </c>
      <c r="D271" s="99" t="s">
        <v>908</v>
      </c>
      <c r="E271" s="99" t="s">
        <v>18</v>
      </c>
      <c r="F271" s="100">
        <v>1.74</v>
      </c>
      <c r="G271" s="138">
        <f t="shared" ref="G271:G274" si="41">F271*$G$7</f>
        <v>143.60220000000001</v>
      </c>
      <c r="H271" s="99">
        <v>40</v>
      </c>
      <c r="I271" s="31"/>
      <c r="J271" s="32">
        <f t="shared" si="32"/>
        <v>0</v>
      </c>
      <c r="K271" s="33">
        <f t="shared" si="33"/>
        <v>0</v>
      </c>
      <c r="L271" s="111">
        <f t="shared" si="34"/>
        <v>0</v>
      </c>
      <c r="M271" s="86" t="str">
        <f t="shared" si="35"/>
        <v/>
      </c>
      <c r="N271" s="10"/>
    </row>
    <row r="272" spans="1:14" hidden="1">
      <c r="A272" s="98">
        <v>0</v>
      </c>
      <c r="B272" s="137" t="s">
        <v>638</v>
      </c>
      <c r="C272" s="112" t="s">
        <v>176</v>
      </c>
      <c r="D272" s="99" t="s">
        <v>908</v>
      </c>
      <c r="E272" s="99" t="s">
        <v>18</v>
      </c>
      <c r="F272" s="100">
        <v>1.74</v>
      </c>
      <c r="G272" s="138">
        <f t="shared" si="41"/>
        <v>143.60220000000001</v>
      </c>
      <c r="H272" s="99">
        <v>40</v>
      </c>
      <c r="I272" s="31"/>
      <c r="J272" s="32">
        <f t="shared" si="32"/>
        <v>0</v>
      </c>
      <c r="K272" s="33">
        <f t="shared" si="33"/>
        <v>0</v>
      </c>
      <c r="L272" s="111">
        <f t="shared" si="34"/>
        <v>0</v>
      </c>
      <c r="M272" s="86" t="str">
        <f t="shared" si="35"/>
        <v/>
      </c>
      <c r="N272" s="10"/>
    </row>
    <row r="273" spans="1:14">
      <c r="A273" s="98">
        <v>40</v>
      </c>
      <c r="B273" s="108" t="s">
        <v>639</v>
      </c>
      <c r="C273" s="109" t="s">
        <v>177</v>
      </c>
      <c r="D273" s="29" t="s">
        <v>908</v>
      </c>
      <c r="E273" s="29" t="s">
        <v>18</v>
      </c>
      <c r="F273" s="30">
        <v>1.74</v>
      </c>
      <c r="G273" s="110">
        <f t="shared" si="41"/>
        <v>143.60220000000001</v>
      </c>
      <c r="H273" s="29">
        <v>40</v>
      </c>
      <c r="I273" s="31"/>
      <c r="J273" s="32">
        <f t="shared" ref="J273:J336" si="42">I273/H273</f>
        <v>0</v>
      </c>
      <c r="K273" s="33">
        <f t="shared" ref="K273:K336" si="43">F273*I273</f>
        <v>0</v>
      </c>
      <c r="L273" s="111">
        <f t="shared" ref="L273:L336" si="44">I273*G273</f>
        <v>0</v>
      </c>
      <c r="M273" s="86" t="str">
        <f t="shared" si="35"/>
        <v/>
      </c>
      <c r="N273" s="10"/>
    </row>
    <row r="274" spans="1:14" hidden="1">
      <c r="A274" s="98">
        <v>0</v>
      </c>
      <c r="B274" s="137" t="s">
        <v>640</v>
      </c>
      <c r="C274" s="112" t="s">
        <v>178</v>
      </c>
      <c r="D274" s="99" t="s">
        <v>908</v>
      </c>
      <c r="E274" s="99" t="s">
        <v>18</v>
      </c>
      <c r="F274" s="100">
        <v>1.74</v>
      </c>
      <c r="G274" s="138">
        <f t="shared" si="41"/>
        <v>143.60220000000001</v>
      </c>
      <c r="H274" s="99">
        <v>40</v>
      </c>
      <c r="I274" s="31"/>
      <c r="J274" s="32">
        <f t="shared" si="42"/>
        <v>0</v>
      </c>
      <c r="K274" s="33">
        <f t="shared" si="43"/>
        <v>0</v>
      </c>
      <c r="L274" s="111">
        <f t="shared" si="44"/>
        <v>0</v>
      </c>
      <c r="M274" s="86" t="str">
        <f t="shared" ref="M274:M337" si="45">IF(MOD(I274,H274)&gt;0,"Ошибка! Не соблюдена кратность заказ на сорт!","")</f>
        <v/>
      </c>
      <c r="N274" s="10"/>
    </row>
    <row r="275" spans="1:14">
      <c r="A275" s="98" t="s">
        <v>1089</v>
      </c>
      <c r="B275" s="131" t="s">
        <v>973</v>
      </c>
      <c r="C275" s="132" t="s">
        <v>178</v>
      </c>
      <c r="D275" s="133" t="s">
        <v>912</v>
      </c>
      <c r="E275" s="115" t="s">
        <v>18</v>
      </c>
      <c r="F275" s="116">
        <f>G275/$G$7</f>
        <v>1.1632133769538349</v>
      </c>
      <c r="G275" s="117">
        <v>96</v>
      </c>
      <c r="H275" s="119">
        <v>24</v>
      </c>
      <c r="I275" s="31"/>
      <c r="J275" s="32">
        <f t="shared" si="42"/>
        <v>0</v>
      </c>
      <c r="K275" s="33">
        <f t="shared" si="43"/>
        <v>0</v>
      </c>
      <c r="L275" s="111">
        <f t="shared" si="44"/>
        <v>0</v>
      </c>
      <c r="M275" s="86" t="str">
        <f t="shared" si="45"/>
        <v/>
      </c>
      <c r="N275" s="10"/>
    </row>
    <row r="276" spans="1:14">
      <c r="A276" s="98">
        <v>40</v>
      </c>
      <c r="B276" s="108" t="s">
        <v>641</v>
      </c>
      <c r="C276" s="109" t="s">
        <v>179</v>
      </c>
      <c r="D276" s="29" t="s">
        <v>908</v>
      </c>
      <c r="E276" s="29" t="s">
        <v>18</v>
      </c>
      <c r="F276" s="30">
        <v>2.23</v>
      </c>
      <c r="G276" s="110">
        <f t="shared" ref="G276:G280" si="46">F276*$G$7</f>
        <v>184.0419</v>
      </c>
      <c r="H276" s="29">
        <v>40</v>
      </c>
      <c r="I276" s="31"/>
      <c r="J276" s="32">
        <f t="shared" si="42"/>
        <v>0</v>
      </c>
      <c r="K276" s="33">
        <f t="shared" si="43"/>
        <v>0</v>
      </c>
      <c r="L276" s="111">
        <f t="shared" si="44"/>
        <v>0</v>
      </c>
      <c r="M276" s="86" t="str">
        <f t="shared" si="45"/>
        <v/>
      </c>
      <c r="N276" s="10"/>
    </row>
    <row r="277" spans="1:14">
      <c r="A277" s="98" t="s">
        <v>1089</v>
      </c>
      <c r="B277" s="108" t="s">
        <v>642</v>
      </c>
      <c r="C277" s="109" t="s">
        <v>180</v>
      </c>
      <c r="D277" s="29" t="s">
        <v>908</v>
      </c>
      <c r="E277" s="29" t="s">
        <v>18</v>
      </c>
      <c r="F277" s="30">
        <v>1.9</v>
      </c>
      <c r="G277" s="110">
        <f t="shared" si="46"/>
        <v>156.80699999999999</v>
      </c>
      <c r="H277" s="29">
        <v>40</v>
      </c>
      <c r="I277" s="31"/>
      <c r="J277" s="32">
        <f t="shared" si="42"/>
        <v>0</v>
      </c>
      <c r="K277" s="33">
        <f t="shared" si="43"/>
        <v>0</v>
      </c>
      <c r="L277" s="111">
        <f t="shared" si="44"/>
        <v>0</v>
      </c>
      <c r="M277" s="86" t="str">
        <f t="shared" si="45"/>
        <v/>
      </c>
      <c r="N277" s="10"/>
    </row>
    <row r="278" spans="1:14" hidden="1">
      <c r="A278" s="98">
        <v>0</v>
      </c>
      <c r="B278" s="137" t="s">
        <v>643</v>
      </c>
      <c r="C278" s="112" t="s">
        <v>181</v>
      </c>
      <c r="D278" s="99" t="s">
        <v>908</v>
      </c>
      <c r="E278" s="99" t="s">
        <v>18</v>
      </c>
      <c r="F278" s="100">
        <v>1.74</v>
      </c>
      <c r="G278" s="138">
        <f t="shared" si="46"/>
        <v>143.60220000000001</v>
      </c>
      <c r="H278" s="99">
        <v>40</v>
      </c>
      <c r="I278" s="31"/>
      <c r="J278" s="32">
        <f t="shared" si="42"/>
        <v>0</v>
      </c>
      <c r="K278" s="33">
        <f t="shared" si="43"/>
        <v>0</v>
      </c>
      <c r="L278" s="111">
        <f t="shared" si="44"/>
        <v>0</v>
      </c>
      <c r="M278" s="86" t="str">
        <f t="shared" si="45"/>
        <v/>
      </c>
      <c r="N278" s="10"/>
    </row>
    <row r="279" spans="1:14" hidden="1">
      <c r="A279" s="98">
        <v>0</v>
      </c>
      <c r="B279" s="137" t="s">
        <v>644</v>
      </c>
      <c r="C279" s="112" t="s">
        <v>182</v>
      </c>
      <c r="D279" s="99" t="s">
        <v>908</v>
      </c>
      <c r="E279" s="99" t="s">
        <v>18</v>
      </c>
      <c r="F279" s="100">
        <v>1.74</v>
      </c>
      <c r="G279" s="138">
        <f t="shared" si="46"/>
        <v>143.60220000000001</v>
      </c>
      <c r="H279" s="99">
        <v>40</v>
      </c>
      <c r="I279" s="31"/>
      <c r="J279" s="32">
        <f t="shared" si="42"/>
        <v>0</v>
      </c>
      <c r="K279" s="33">
        <f t="shared" si="43"/>
        <v>0</v>
      </c>
      <c r="L279" s="111">
        <f t="shared" si="44"/>
        <v>0</v>
      </c>
      <c r="M279" s="86" t="str">
        <f t="shared" si="45"/>
        <v/>
      </c>
      <c r="N279" s="10"/>
    </row>
    <row r="280" spans="1:14">
      <c r="A280" s="98" t="s">
        <v>1089</v>
      </c>
      <c r="B280" s="108" t="s">
        <v>645</v>
      </c>
      <c r="C280" s="109" t="s">
        <v>183</v>
      </c>
      <c r="D280" s="29" t="s">
        <v>908</v>
      </c>
      <c r="E280" s="29" t="s">
        <v>18</v>
      </c>
      <c r="F280" s="30">
        <v>2.7199999999999998</v>
      </c>
      <c r="G280" s="110">
        <f t="shared" si="46"/>
        <v>224.48159999999999</v>
      </c>
      <c r="H280" s="29">
        <v>40</v>
      </c>
      <c r="I280" s="31"/>
      <c r="J280" s="32">
        <f t="shared" si="42"/>
        <v>0</v>
      </c>
      <c r="K280" s="33">
        <f t="shared" si="43"/>
        <v>0</v>
      </c>
      <c r="L280" s="111">
        <f t="shared" si="44"/>
        <v>0</v>
      </c>
      <c r="M280" s="86" t="str">
        <f t="shared" si="45"/>
        <v/>
      </c>
      <c r="N280" s="10"/>
    </row>
    <row r="281" spans="1:14">
      <c r="A281" s="98" t="s">
        <v>1089</v>
      </c>
      <c r="B281" s="131" t="s">
        <v>974</v>
      </c>
      <c r="C281" s="132" t="s">
        <v>975</v>
      </c>
      <c r="D281" s="133" t="s">
        <v>912</v>
      </c>
      <c r="E281" s="115" t="s">
        <v>18</v>
      </c>
      <c r="F281" s="116">
        <f>G281/$G$7</f>
        <v>1.1632133769538349</v>
      </c>
      <c r="G281" s="117">
        <v>96</v>
      </c>
      <c r="H281" s="119">
        <v>24</v>
      </c>
      <c r="I281" s="31"/>
      <c r="J281" s="32">
        <f t="shared" si="42"/>
        <v>0</v>
      </c>
      <c r="K281" s="33">
        <f t="shared" si="43"/>
        <v>0</v>
      </c>
      <c r="L281" s="111">
        <f t="shared" si="44"/>
        <v>0</v>
      </c>
      <c r="M281" s="86" t="str">
        <f t="shared" si="45"/>
        <v/>
      </c>
      <c r="N281" s="10"/>
    </row>
    <row r="282" spans="1:14" hidden="1">
      <c r="A282" s="98">
        <v>0</v>
      </c>
      <c r="B282" s="137" t="s">
        <v>646</v>
      </c>
      <c r="C282" s="112" t="s">
        <v>184</v>
      </c>
      <c r="D282" s="99" t="s">
        <v>908</v>
      </c>
      <c r="E282" s="99" t="s">
        <v>18</v>
      </c>
      <c r="F282" s="100">
        <v>1.74</v>
      </c>
      <c r="G282" s="138">
        <f t="shared" ref="G282:G283" si="47">F282*$G$7</f>
        <v>143.60220000000001</v>
      </c>
      <c r="H282" s="99">
        <v>40</v>
      </c>
      <c r="I282" s="31"/>
      <c r="J282" s="32">
        <f t="shared" si="42"/>
        <v>0</v>
      </c>
      <c r="K282" s="33">
        <f t="shared" si="43"/>
        <v>0</v>
      </c>
      <c r="L282" s="111">
        <f t="shared" si="44"/>
        <v>0</v>
      </c>
      <c r="M282" s="86" t="str">
        <f t="shared" si="45"/>
        <v/>
      </c>
      <c r="N282" s="10"/>
    </row>
    <row r="283" spans="1:14" hidden="1">
      <c r="A283" s="98">
        <v>0</v>
      </c>
      <c r="B283" s="137" t="s">
        <v>647</v>
      </c>
      <c r="C283" s="112" t="s">
        <v>185</v>
      </c>
      <c r="D283" s="99" t="s">
        <v>908</v>
      </c>
      <c r="E283" s="99" t="s">
        <v>18</v>
      </c>
      <c r="F283" s="100">
        <v>1.9</v>
      </c>
      <c r="G283" s="138">
        <f t="shared" si="47"/>
        <v>156.80699999999999</v>
      </c>
      <c r="H283" s="99">
        <v>40</v>
      </c>
      <c r="I283" s="31"/>
      <c r="J283" s="32">
        <f t="shared" si="42"/>
        <v>0</v>
      </c>
      <c r="K283" s="33">
        <f t="shared" si="43"/>
        <v>0</v>
      </c>
      <c r="L283" s="111">
        <f t="shared" si="44"/>
        <v>0</v>
      </c>
      <c r="M283" s="86" t="str">
        <f t="shared" si="45"/>
        <v/>
      </c>
      <c r="N283" s="10"/>
    </row>
    <row r="284" spans="1:14">
      <c r="A284" s="98" t="s">
        <v>1089</v>
      </c>
      <c r="B284" s="131" t="s">
        <v>976</v>
      </c>
      <c r="C284" s="132" t="s">
        <v>185</v>
      </c>
      <c r="D284" s="133" t="s">
        <v>912</v>
      </c>
      <c r="E284" s="115" t="s">
        <v>18</v>
      </c>
      <c r="F284" s="116">
        <f>G284/$G$7</f>
        <v>1.1632133769538349</v>
      </c>
      <c r="G284" s="117">
        <v>96</v>
      </c>
      <c r="H284" s="119">
        <v>24</v>
      </c>
      <c r="I284" s="31"/>
      <c r="J284" s="32">
        <f t="shared" si="42"/>
        <v>0</v>
      </c>
      <c r="K284" s="33">
        <f t="shared" si="43"/>
        <v>0</v>
      </c>
      <c r="L284" s="111">
        <f t="shared" si="44"/>
        <v>0</v>
      </c>
      <c r="M284" s="86" t="str">
        <f t="shared" si="45"/>
        <v/>
      </c>
      <c r="N284" s="10"/>
    </row>
    <row r="285" spans="1:14" hidden="1">
      <c r="A285" s="98">
        <v>0</v>
      </c>
      <c r="B285" s="137" t="s">
        <v>648</v>
      </c>
      <c r="C285" s="112" t="s">
        <v>649</v>
      </c>
      <c r="D285" s="99" t="s">
        <v>908</v>
      </c>
      <c r="E285" s="99" t="s">
        <v>18</v>
      </c>
      <c r="F285" s="100">
        <v>1.9</v>
      </c>
      <c r="G285" s="138">
        <f t="shared" ref="G285:G286" si="48">F285*$G$7</f>
        <v>156.80699999999999</v>
      </c>
      <c r="H285" s="99">
        <v>40</v>
      </c>
      <c r="I285" s="31"/>
      <c r="J285" s="32">
        <f t="shared" si="42"/>
        <v>0</v>
      </c>
      <c r="K285" s="33">
        <f t="shared" si="43"/>
        <v>0</v>
      </c>
      <c r="L285" s="111">
        <f t="shared" si="44"/>
        <v>0</v>
      </c>
      <c r="M285" s="86" t="str">
        <f t="shared" si="45"/>
        <v/>
      </c>
      <c r="N285" s="10"/>
    </row>
    <row r="286" spans="1:14" hidden="1">
      <c r="A286" s="98">
        <v>0</v>
      </c>
      <c r="B286" s="137" t="s">
        <v>650</v>
      </c>
      <c r="C286" s="112" t="s">
        <v>186</v>
      </c>
      <c r="D286" s="99" t="s">
        <v>908</v>
      </c>
      <c r="E286" s="99" t="s">
        <v>18</v>
      </c>
      <c r="F286" s="100">
        <v>1.74</v>
      </c>
      <c r="G286" s="138">
        <f t="shared" si="48"/>
        <v>143.60220000000001</v>
      </c>
      <c r="H286" s="99">
        <v>40</v>
      </c>
      <c r="I286" s="31"/>
      <c r="J286" s="32">
        <f t="shared" si="42"/>
        <v>0</v>
      </c>
      <c r="K286" s="33">
        <f t="shared" si="43"/>
        <v>0</v>
      </c>
      <c r="L286" s="111">
        <f t="shared" si="44"/>
        <v>0</v>
      </c>
      <c r="M286" s="86" t="str">
        <f t="shared" si="45"/>
        <v/>
      </c>
      <c r="N286" s="10"/>
    </row>
    <row r="287" spans="1:14">
      <c r="A287" s="98" t="s">
        <v>1089</v>
      </c>
      <c r="B287" s="131" t="s">
        <v>977</v>
      </c>
      <c r="C287" s="132" t="s">
        <v>186</v>
      </c>
      <c r="D287" s="133" t="s">
        <v>912</v>
      </c>
      <c r="E287" s="115" t="s">
        <v>18</v>
      </c>
      <c r="F287" s="116">
        <f>G287/$G$7</f>
        <v>1.1632133769538349</v>
      </c>
      <c r="G287" s="117">
        <v>96</v>
      </c>
      <c r="H287" s="119">
        <v>24</v>
      </c>
      <c r="I287" s="31"/>
      <c r="J287" s="32">
        <f t="shared" si="42"/>
        <v>0</v>
      </c>
      <c r="K287" s="33">
        <f t="shared" si="43"/>
        <v>0</v>
      </c>
      <c r="L287" s="111">
        <f t="shared" si="44"/>
        <v>0</v>
      </c>
      <c r="M287" s="86" t="str">
        <f t="shared" si="45"/>
        <v/>
      </c>
      <c r="N287" s="10"/>
    </row>
    <row r="288" spans="1:14" hidden="1">
      <c r="A288" s="98">
        <v>0</v>
      </c>
      <c r="B288" s="137" t="s">
        <v>651</v>
      </c>
      <c r="C288" s="112" t="s">
        <v>187</v>
      </c>
      <c r="D288" s="99" t="s">
        <v>908</v>
      </c>
      <c r="E288" s="99" t="s">
        <v>18</v>
      </c>
      <c r="F288" s="100">
        <v>1.74</v>
      </c>
      <c r="G288" s="138">
        <f t="shared" ref="G288:G289" si="49">F288*$G$7</f>
        <v>143.60220000000001</v>
      </c>
      <c r="H288" s="99">
        <v>40</v>
      </c>
      <c r="I288" s="31"/>
      <c r="J288" s="32">
        <f t="shared" si="42"/>
        <v>0</v>
      </c>
      <c r="K288" s="33">
        <f t="shared" si="43"/>
        <v>0</v>
      </c>
      <c r="L288" s="111">
        <f t="shared" si="44"/>
        <v>0</v>
      </c>
      <c r="M288" s="86" t="str">
        <f t="shared" si="45"/>
        <v/>
      </c>
      <c r="N288" s="10"/>
    </row>
    <row r="289" spans="1:14" hidden="1">
      <c r="A289" s="98">
        <v>0</v>
      </c>
      <c r="B289" s="137" t="s">
        <v>652</v>
      </c>
      <c r="C289" s="112" t="s">
        <v>188</v>
      </c>
      <c r="D289" s="99" t="s">
        <v>908</v>
      </c>
      <c r="E289" s="99" t="s">
        <v>18</v>
      </c>
      <c r="F289" s="100">
        <v>1.74</v>
      </c>
      <c r="G289" s="138">
        <f t="shared" si="49"/>
        <v>143.60220000000001</v>
      </c>
      <c r="H289" s="99">
        <v>40</v>
      </c>
      <c r="I289" s="31"/>
      <c r="J289" s="32">
        <f t="shared" si="42"/>
        <v>0</v>
      </c>
      <c r="K289" s="33">
        <f t="shared" si="43"/>
        <v>0</v>
      </c>
      <c r="L289" s="111">
        <f t="shared" si="44"/>
        <v>0</v>
      </c>
      <c r="M289" s="86" t="str">
        <f t="shared" si="45"/>
        <v/>
      </c>
      <c r="N289" s="10"/>
    </row>
    <row r="290" spans="1:14">
      <c r="A290" s="98" t="s">
        <v>1089</v>
      </c>
      <c r="B290" s="131" t="s">
        <v>978</v>
      </c>
      <c r="C290" s="132" t="s">
        <v>188</v>
      </c>
      <c r="D290" s="133" t="s">
        <v>912</v>
      </c>
      <c r="E290" s="115" t="s">
        <v>18</v>
      </c>
      <c r="F290" s="116">
        <f>G290/$G$7</f>
        <v>1.4661335272022296</v>
      </c>
      <c r="G290" s="117">
        <v>121</v>
      </c>
      <c r="H290" s="119">
        <v>24</v>
      </c>
      <c r="I290" s="31"/>
      <c r="J290" s="32">
        <f t="shared" si="42"/>
        <v>0</v>
      </c>
      <c r="K290" s="33">
        <f t="shared" si="43"/>
        <v>0</v>
      </c>
      <c r="L290" s="111">
        <f t="shared" si="44"/>
        <v>0</v>
      </c>
      <c r="M290" s="86" t="str">
        <f t="shared" si="45"/>
        <v/>
      </c>
      <c r="N290" s="10"/>
    </row>
    <row r="291" spans="1:14" hidden="1">
      <c r="A291" s="98">
        <v>0</v>
      </c>
      <c r="B291" s="137" t="s">
        <v>653</v>
      </c>
      <c r="C291" s="112" t="s">
        <v>189</v>
      </c>
      <c r="D291" s="99" t="s">
        <v>908</v>
      </c>
      <c r="E291" s="99" t="s">
        <v>18</v>
      </c>
      <c r="F291" s="100">
        <v>2.0599999999999996</v>
      </c>
      <c r="G291" s="138">
        <f t="shared" ref="G291:G354" si="50">F291*$G$7</f>
        <v>170.01179999999997</v>
      </c>
      <c r="H291" s="99">
        <v>40</v>
      </c>
      <c r="I291" s="31"/>
      <c r="J291" s="32">
        <f t="shared" si="42"/>
        <v>0</v>
      </c>
      <c r="K291" s="33">
        <f t="shared" si="43"/>
        <v>0</v>
      </c>
      <c r="L291" s="111">
        <f t="shared" si="44"/>
        <v>0</v>
      </c>
      <c r="M291" s="86" t="str">
        <f t="shared" si="45"/>
        <v/>
      </c>
      <c r="N291" s="10"/>
    </row>
    <row r="292" spans="1:14" hidden="1">
      <c r="A292" s="98">
        <v>0</v>
      </c>
      <c r="B292" s="137" t="s">
        <v>654</v>
      </c>
      <c r="C292" s="112" t="s">
        <v>190</v>
      </c>
      <c r="D292" s="99" t="s">
        <v>908</v>
      </c>
      <c r="E292" s="99" t="s">
        <v>18</v>
      </c>
      <c r="F292" s="100">
        <v>2.8</v>
      </c>
      <c r="G292" s="138">
        <f t="shared" si="50"/>
        <v>231.08399999999997</v>
      </c>
      <c r="H292" s="99">
        <v>40</v>
      </c>
      <c r="I292" s="31"/>
      <c r="J292" s="32">
        <f t="shared" si="42"/>
        <v>0</v>
      </c>
      <c r="K292" s="33">
        <f t="shared" si="43"/>
        <v>0</v>
      </c>
      <c r="L292" s="111">
        <f t="shared" si="44"/>
        <v>0</v>
      </c>
      <c r="M292" s="86" t="str">
        <f t="shared" si="45"/>
        <v/>
      </c>
      <c r="N292" s="10"/>
    </row>
    <row r="293" spans="1:14">
      <c r="A293" s="98">
        <v>40</v>
      </c>
      <c r="B293" s="108" t="s">
        <v>655</v>
      </c>
      <c r="C293" s="109" t="s">
        <v>191</v>
      </c>
      <c r="D293" s="29" t="s">
        <v>908</v>
      </c>
      <c r="E293" s="29" t="s">
        <v>18</v>
      </c>
      <c r="F293" s="30">
        <v>2.0599999999999996</v>
      </c>
      <c r="G293" s="110">
        <f t="shared" si="50"/>
        <v>170.01179999999997</v>
      </c>
      <c r="H293" s="29">
        <v>40</v>
      </c>
      <c r="I293" s="31"/>
      <c r="J293" s="32">
        <f t="shared" si="42"/>
        <v>0</v>
      </c>
      <c r="K293" s="33">
        <f t="shared" si="43"/>
        <v>0</v>
      </c>
      <c r="L293" s="111">
        <f t="shared" si="44"/>
        <v>0</v>
      </c>
      <c r="M293" s="86" t="str">
        <f t="shared" si="45"/>
        <v/>
      </c>
      <c r="N293" s="10"/>
    </row>
    <row r="294" spans="1:14" hidden="1">
      <c r="A294" s="98">
        <v>0</v>
      </c>
      <c r="B294" s="137" t="s">
        <v>656</v>
      </c>
      <c r="C294" s="112" t="s">
        <v>192</v>
      </c>
      <c r="D294" s="99" t="s">
        <v>908</v>
      </c>
      <c r="E294" s="99" t="s">
        <v>18</v>
      </c>
      <c r="F294" s="100">
        <v>2.0599999999999996</v>
      </c>
      <c r="G294" s="138">
        <f t="shared" si="50"/>
        <v>170.01179999999997</v>
      </c>
      <c r="H294" s="99">
        <v>40</v>
      </c>
      <c r="I294" s="31"/>
      <c r="J294" s="32">
        <f t="shared" si="42"/>
        <v>0</v>
      </c>
      <c r="K294" s="33">
        <f t="shared" si="43"/>
        <v>0</v>
      </c>
      <c r="L294" s="111">
        <f t="shared" si="44"/>
        <v>0</v>
      </c>
      <c r="M294" s="86" t="str">
        <f t="shared" si="45"/>
        <v/>
      </c>
      <c r="N294" s="10"/>
    </row>
    <row r="295" spans="1:14">
      <c r="A295" s="98">
        <v>96</v>
      </c>
      <c r="B295" s="108" t="s">
        <v>893</v>
      </c>
      <c r="C295" s="113" t="s">
        <v>894</v>
      </c>
      <c r="D295" s="114" t="s">
        <v>909</v>
      </c>
      <c r="E295" s="29" t="s">
        <v>18</v>
      </c>
      <c r="F295" s="30">
        <v>4.92</v>
      </c>
      <c r="G295" s="110">
        <f t="shared" si="50"/>
        <v>406.04759999999999</v>
      </c>
      <c r="H295" s="29">
        <v>32</v>
      </c>
      <c r="I295" s="31"/>
      <c r="J295" s="32">
        <f t="shared" si="42"/>
        <v>0</v>
      </c>
      <c r="K295" s="33">
        <f t="shared" si="43"/>
        <v>0</v>
      </c>
      <c r="L295" s="111">
        <f t="shared" si="44"/>
        <v>0</v>
      </c>
      <c r="M295" s="86" t="str">
        <f t="shared" si="45"/>
        <v/>
      </c>
      <c r="N295" s="10"/>
    </row>
    <row r="296" spans="1:14">
      <c r="A296" s="98">
        <v>64</v>
      </c>
      <c r="B296" s="108" t="s">
        <v>895</v>
      </c>
      <c r="C296" s="113" t="s">
        <v>896</v>
      </c>
      <c r="D296" s="114" t="s">
        <v>909</v>
      </c>
      <c r="E296" s="29" t="s">
        <v>18</v>
      </c>
      <c r="F296" s="30">
        <v>4.92</v>
      </c>
      <c r="G296" s="110">
        <f t="shared" si="50"/>
        <v>406.04759999999999</v>
      </c>
      <c r="H296" s="29">
        <v>32</v>
      </c>
      <c r="I296" s="31"/>
      <c r="J296" s="32">
        <f t="shared" si="42"/>
        <v>0</v>
      </c>
      <c r="K296" s="33">
        <f t="shared" si="43"/>
        <v>0</v>
      </c>
      <c r="L296" s="111">
        <f t="shared" si="44"/>
        <v>0</v>
      </c>
      <c r="M296" s="86" t="str">
        <f t="shared" si="45"/>
        <v/>
      </c>
      <c r="N296" s="10"/>
    </row>
    <row r="297" spans="1:14">
      <c r="A297" s="98">
        <v>80</v>
      </c>
      <c r="B297" s="108" t="s">
        <v>657</v>
      </c>
      <c r="C297" s="109" t="s">
        <v>193</v>
      </c>
      <c r="D297" s="29" t="s">
        <v>908</v>
      </c>
      <c r="E297" s="29" t="s">
        <v>18</v>
      </c>
      <c r="F297" s="30">
        <v>1.82</v>
      </c>
      <c r="G297" s="110">
        <f t="shared" si="50"/>
        <v>150.2046</v>
      </c>
      <c r="H297" s="29">
        <v>40</v>
      </c>
      <c r="I297" s="31"/>
      <c r="J297" s="32">
        <f t="shared" si="42"/>
        <v>0</v>
      </c>
      <c r="K297" s="33">
        <f t="shared" si="43"/>
        <v>0</v>
      </c>
      <c r="L297" s="111">
        <f t="shared" si="44"/>
        <v>0</v>
      </c>
      <c r="M297" s="86" t="str">
        <f t="shared" si="45"/>
        <v/>
      </c>
      <c r="N297" s="10"/>
    </row>
    <row r="298" spans="1:14">
      <c r="A298" s="98" t="s">
        <v>1089</v>
      </c>
      <c r="B298" s="108" t="s">
        <v>658</v>
      </c>
      <c r="C298" s="109" t="s">
        <v>194</v>
      </c>
      <c r="D298" s="29" t="s">
        <v>908</v>
      </c>
      <c r="E298" s="29" t="s">
        <v>18</v>
      </c>
      <c r="F298" s="30">
        <v>2.15</v>
      </c>
      <c r="G298" s="110">
        <f t="shared" si="50"/>
        <v>177.43949999999998</v>
      </c>
      <c r="H298" s="29">
        <v>40</v>
      </c>
      <c r="I298" s="31"/>
      <c r="J298" s="32">
        <f t="shared" si="42"/>
        <v>0</v>
      </c>
      <c r="K298" s="33">
        <f t="shared" si="43"/>
        <v>0</v>
      </c>
      <c r="L298" s="111">
        <f t="shared" si="44"/>
        <v>0</v>
      </c>
      <c r="M298" s="86" t="str">
        <f t="shared" si="45"/>
        <v/>
      </c>
      <c r="N298" s="10"/>
    </row>
    <row r="299" spans="1:14" hidden="1">
      <c r="A299" s="98">
        <v>0</v>
      </c>
      <c r="B299" s="137" t="s">
        <v>659</v>
      </c>
      <c r="C299" s="112" t="s">
        <v>660</v>
      </c>
      <c r="D299" s="99" t="s">
        <v>908</v>
      </c>
      <c r="E299" s="99" t="s">
        <v>49</v>
      </c>
      <c r="F299" s="100">
        <v>2.71</v>
      </c>
      <c r="G299" s="138">
        <f t="shared" si="50"/>
        <v>223.65629999999999</v>
      </c>
      <c r="H299" s="99">
        <v>25</v>
      </c>
      <c r="I299" s="31"/>
      <c r="J299" s="32">
        <f t="shared" si="42"/>
        <v>0</v>
      </c>
      <c r="K299" s="33">
        <f t="shared" si="43"/>
        <v>0</v>
      </c>
      <c r="L299" s="111">
        <f t="shared" si="44"/>
        <v>0</v>
      </c>
      <c r="M299" s="86" t="str">
        <f t="shared" si="45"/>
        <v/>
      </c>
      <c r="N299" s="10"/>
    </row>
    <row r="300" spans="1:14" hidden="1">
      <c r="A300" s="98">
        <v>0</v>
      </c>
      <c r="B300" s="137" t="s">
        <v>661</v>
      </c>
      <c r="C300" s="112" t="s">
        <v>195</v>
      </c>
      <c r="D300" s="99" t="s">
        <v>908</v>
      </c>
      <c r="E300" s="99" t="s">
        <v>49</v>
      </c>
      <c r="F300" s="100">
        <v>2.71</v>
      </c>
      <c r="G300" s="138">
        <f t="shared" si="50"/>
        <v>223.65629999999999</v>
      </c>
      <c r="H300" s="99">
        <v>25</v>
      </c>
      <c r="I300" s="31"/>
      <c r="J300" s="32">
        <f t="shared" si="42"/>
        <v>0</v>
      </c>
      <c r="K300" s="33">
        <f t="shared" si="43"/>
        <v>0</v>
      </c>
      <c r="L300" s="111">
        <f t="shared" si="44"/>
        <v>0</v>
      </c>
      <c r="M300" s="86" t="str">
        <f t="shared" si="45"/>
        <v/>
      </c>
      <c r="N300" s="10"/>
    </row>
    <row r="301" spans="1:14" hidden="1">
      <c r="A301" s="98">
        <v>0</v>
      </c>
      <c r="B301" s="137" t="s">
        <v>662</v>
      </c>
      <c r="C301" s="112" t="s">
        <v>196</v>
      </c>
      <c r="D301" s="99" t="s">
        <v>908</v>
      </c>
      <c r="E301" s="99" t="s">
        <v>49</v>
      </c>
      <c r="F301" s="100">
        <v>2.71</v>
      </c>
      <c r="G301" s="138">
        <f t="shared" si="50"/>
        <v>223.65629999999999</v>
      </c>
      <c r="H301" s="99">
        <v>25</v>
      </c>
      <c r="I301" s="31"/>
      <c r="J301" s="32">
        <f t="shared" si="42"/>
        <v>0</v>
      </c>
      <c r="K301" s="33">
        <f t="shared" si="43"/>
        <v>0</v>
      </c>
      <c r="L301" s="111">
        <f t="shared" si="44"/>
        <v>0</v>
      </c>
      <c r="M301" s="86" t="str">
        <f t="shared" si="45"/>
        <v/>
      </c>
      <c r="N301" s="10"/>
    </row>
    <row r="302" spans="1:14" hidden="1">
      <c r="A302" s="98">
        <v>0</v>
      </c>
      <c r="B302" s="137" t="s">
        <v>663</v>
      </c>
      <c r="C302" s="112" t="s">
        <v>197</v>
      </c>
      <c r="D302" s="99" t="s">
        <v>908</v>
      </c>
      <c r="E302" s="99" t="s">
        <v>49</v>
      </c>
      <c r="F302" s="100">
        <v>2.71</v>
      </c>
      <c r="G302" s="138">
        <f t="shared" si="50"/>
        <v>223.65629999999999</v>
      </c>
      <c r="H302" s="99">
        <v>25</v>
      </c>
      <c r="I302" s="31"/>
      <c r="J302" s="32">
        <f t="shared" si="42"/>
        <v>0</v>
      </c>
      <c r="K302" s="33">
        <f t="shared" si="43"/>
        <v>0</v>
      </c>
      <c r="L302" s="111">
        <f t="shared" si="44"/>
        <v>0</v>
      </c>
      <c r="M302" s="86" t="str">
        <f t="shared" si="45"/>
        <v/>
      </c>
      <c r="N302" s="10"/>
    </row>
    <row r="303" spans="1:14" hidden="1">
      <c r="A303" s="98">
        <v>0</v>
      </c>
      <c r="B303" s="137" t="s">
        <v>664</v>
      </c>
      <c r="C303" s="112" t="s">
        <v>198</v>
      </c>
      <c r="D303" s="99" t="s">
        <v>908</v>
      </c>
      <c r="E303" s="99" t="s">
        <v>49</v>
      </c>
      <c r="F303" s="100">
        <v>2.71</v>
      </c>
      <c r="G303" s="138">
        <f t="shared" si="50"/>
        <v>223.65629999999999</v>
      </c>
      <c r="H303" s="99">
        <v>25</v>
      </c>
      <c r="I303" s="31"/>
      <c r="J303" s="32">
        <f t="shared" si="42"/>
        <v>0</v>
      </c>
      <c r="K303" s="33">
        <f t="shared" si="43"/>
        <v>0</v>
      </c>
      <c r="L303" s="111">
        <f t="shared" si="44"/>
        <v>0</v>
      </c>
      <c r="M303" s="86" t="str">
        <f t="shared" si="45"/>
        <v/>
      </c>
      <c r="N303" s="10"/>
    </row>
    <row r="304" spans="1:14">
      <c r="A304" s="98">
        <v>40</v>
      </c>
      <c r="B304" s="108" t="s">
        <v>665</v>
      </c>
      <c r="C304" s="109" t="s">
        <v>666</v>
      </c>
      <c r="D304" s="29" t="s">
        <v>908</v>
      </c>
      <c r="E304" s="29" t="s">
        <v>18</v>
      </c>
      <c r="F304" s="30">
        <v>1.67</v>
      </c>
      <c r="G304" s="110">
        <f t="shared" si="50"/>
        <v>137.82509999999999</v>
      </c>
      <c r="H304" s="29">
        <v>40</v>
      </c>
      <c r="I304" s="31"/>
      <c r="J304" s="32">
        <f t="shared" si="42"/>
        <v>0</v>
      </c>
      <c r="K304" s="33">
        <f t="shared" si="43"/>
        <v>0</v>
      </c>
      <c r="L304" s="111">
        <f t="shared" si="44"/>
        <v>0</v>
      </c>
      <c r="M304" s="86" t="str">
        <f t="shared" si="45"/>
        <v/>
      </c>
      <c r="N304" s="10"/>
    </row>
    <row r="305" spans="1:14" hidden="1">
      <c r="A305" s="98">
        <v>0</v>
      </c>
      <c r="B305" s="137" t="s">
        <v>667</v>
      </c>
      <c r="C305" s="112" t="s">
        <v>668</v>
      </c>
      <c r="D305" s="99" t="s">
        <v>908</v>
      </c>
      <c r="E305" s="99" t="s">
        <v>18</v>
      </c>
      <c r="F305" s="100">
        <v>2.23</v>
      </c>
      <c r="G305" s="138">
        <f t="shared" si="50"/>
        <v>184.0419</v>
      </c>
      <c r="H305" s="99">
        <v>40</v>
      </c>
      <c r="I305" s="31"/>
      <c r="J305" s="32">
        <f t="shared" si="42"/>
        <v>0</v>
      </c>
      <c r="K305" s="33">
        <f t="shared" si="43"/>
        <v>0</v>
      </c>
      <c r="L305" s="111">
        <f t="shared" si="44"/>
        <v>0</v>
      </c>
      <c r="M305" s="86" t="str">
        <f t="shared" si="45"/>
        <v/>
      </c>
      <c r="N305" s="10"/>
    </row>
    <row r="306" spans="1:14">
      <c r="A306" s="98" t="s">
        <v>1089</v>
      </c>
      <c r="B306" s="108" t="s">
        <v>669</v>
      </c>
      <c r="C306" s="109" t="s">
        <v>199</v>
      </c>
      <c r="D306" s="29" t="s">
        <v>908</v>
      </c>
      <c r="E306" s="29" t="s">
        <v>18</v>
      </c>
      <c r="F306" s="30">
        <v>1.9</v>
      </c>
      <c r="G306" s="110">
        <f t="shared" si="50"/>
        <v>156.80699999999999</v>
      </c>
      <c r="H306" s="29">
        <v>40</v>
      </c>
      <c r="I306" s="31"/>
      <c r="J306" s="32">
        <f t="shared" si="42"/>
        <v>0</v>
      </c>
      <c r="K306" s="33">
        <f t="shared" si="43"/>
        <v>0</v>
      </c>
      <c r="L306" s="111">
        <f t="shared" si="44"/>
        <v>0</v>
      </c>
      <c r="M306" s="86" t="str">
        <f t="shared" si="45"/>
        <v/>
      </c>
      <c r="N306" s="10"/>
    </row>
    <row r="307" spans="1:14" hidden="1">
      <c r="A307" s="98">
        <v>0</v>
      </c>
      <c r="B307" s="137" t="s">
        <v>670</v>
      </c>
      <c r="C307" s="112" t="s">
        <v>671</v>
      </c>
      <c r="D307" s="99" t="s">
        <v>908</v>
      </c>
      <c r="E307" s="99" t="s">
        <v>18</v>
      </c>
      <c r="F307" s="100">
        <v>2.6399999999999997</v>
      </c>
      <c r="G307" s="138">
        <f t="shared" si="50"/>
        <v>217.87919999999997</v>
      </c>
      <c r="H307" s="99">
        <v>40</v>
      </c>
      <c r="I307" s="31"/>
      <c r="J307" s="32">
        <f t="shared" si="42"/>
        <v>0</v>
      </c>
      <c r="K307" s="33">
        <f t="shared" si="43"/>
        <v>0</v>
      </c>
      <c r="L307" s="111">
        <f t="shared" si="44"/>
        <v>0</v>
      </c>
      <c r="M307" s="86" t="str">
        <f t="shared" si="45"/>
        <v/>
      </c>
      <c r="N307" s="10"/>
    </row>
    <row r="308" spans="1:14" hidden="1">
      <c r="A308" s="98">
        <v>0</v>
      </c>
      <c r="B308" s="137" t="s">
        <v>672</v>
      </c>
      <c r="C308" s="112" t="s">
        <v>200</v>
      </c>
      <c r="D308" s="99" t="s">
        <v>908</v>
      </c>
      <c r="E308" s="99" t="s">
        <v>49</v>
      </c>
      <c r="F308" s="100">
        <v>3.1199999999999997</v>
      </c>
      <c r="G308" s="138">
        <f t="shared" si="50"/>
        <v>257.49359999999996</v>
      </c>
      <c r="H308" s="99">
        <v>25</v>
      </c>
      <c r="I308" s="31"/>
      <c r="J308" s="32">
        <f t="shared" si="42"/>
        <v>0</v>
      </c>
      <c r="K308" s="33">
        <f t="shared" si="43"/>
        <v>0</v>
      </c>
      <c r="L308" s="111">
        <f t="shared" si="44"/>
        <v>0</v>
      </c>
      <c r="M308" s="86" t="str">
        <f t="shared" si="45"/>
        <v/>
      </c>
      <c r="N308" s="10"/>
    </row>
    <row r="309" spans="1:14">
      <c r="A309" s="98" t="s">
        <v>1089</v>
      </c>
      <c r="B309" s="108" t="s">
        <v>673</v>
      </c>
      <c r="C309" s="109" t="s">
        <v>201</v>
      </c>
      <c r="D309" s="29" t="s">
        <v>908</v>
      </c>
      <c r="E309" s="29" t="s">
        <v>18</v>
      </c>
      <c r="F309" s="30">
        <v>1.98</v>
      </c>
      <c r="G309" s="110">
        <f t="shared" si="50"/>
        <v>163.40940000000001</v>
      </c>
      <c r="H309" s="29">
        <v>40</v>
      </c>
      <c r="I309" s="31"/>
      <c r="J309" s="32">
        <f t="shared" si="42"/>
        <v>0</v>
      </c>
      <c r="K309" s="33">
        <f t="shared" si="43"/>
        <v>0</v>
      </c>
      <c r="L309" s="111">
        <f t="shared" si="44"/>
        <v>0</v>
      </c>
      <c r="M309" s="86" t="str">
        <f t="shared" si="45"/>
        <v/>
      </c>
      <c r="N309" s="10"/>
    </row>
    <row r="310" spans="1:14">
      <c r="A310" s="98" t="s">
        <v>1089</v>
      </c>
      <c r="B310" s="108" t="s">
        <v>674</v>
      </c>
      <c r="C310" s="109" t="s">
        <v>675</v>
      </c>
      <c r="D310" s="29" t="s">
        <v>908</v>
      </c>
      <c r="E310" s="29" t="s">
        <v>18</v>
      </c>
      <c r="F310" s="30">
        <v>1.98</v>
      </c>
      <c r="G310" s="110">
        <f t="shared" si="50"/>
        <v>163.40940000000001</v>
      </c>
      <c r="H310" s="29">
        <v>40</v>
      </c>
      <c r="I310" s="31"/>
      <c r="J310" s="32">
        <f t="shared" si="42"/>
        <v>0</v>
      </c>
      <c r="K310" s="33">
        <f t="shared" si="43"/>
        <v>0</v>
      </c>
      <c r="L310" s="111">
        <f t="shared" si="44"/>
        <v>0</v>
      </c>
      <c r="M310" s="86" t="str">
        <f t="shared" si="45"/>
        <v/>
      </c>
      <c r="N310" s="10"/>
    </row>
    <row r="311" spans="1:14">
      <c r="A311" s="98" t="s">
        <v>1089</v>
      </c>
      <c r="B311" s="108" t="s">
        <v>676</v>
      </c>
      <c r="C311" s="109" t="s">
        <v>202</v>
      </c>
      <c r="D311" s="29" t="s">
        <v>908</v>
      </c>
      <c r="E311" s="29" t="s">
        <v>18</v>
      </c>
      <c r="F311" s="30">
        <v>1.98</v>
      </c>
      <c r="G311" s="110">
        <f t="shared" si="50"/>
        <v>163.40940000000001</v>
      </c>
      <c r="H311" s="29">
        <v>40</v>
      </c>
      <c r="I311" s="31"/>
      <c r="J311" s="32">
        <f t="shared" si="42"/>
        <v>0</v>
      </c>
      <c r="K311" s="33">
        <f t="shared" si="43"/>
        <v>0</v>
      </c>
      <c r="L311" s="111">
        <f t="shared" si="44"/>
        <v>0</v>
      </c>
      <c r="M311" s="86" t="str">
        <f t="shared" si="45"/>
        <v/>
      </c>
      <c r="N311" s="10"/>
    </row>
    <row r="312" spans="1:14" hidden="1">
      <c r="A312" s="98">
        <v>0</v>
      </c>
      <c r="B312" s="137" t="s">
        <v>677</v>
      </c>
      <c r="C312" s="112" t="s">
        <v>203</v>
      </c>
      <c r="D312" s="99" t="s">
        <v>908</v>
      </c>
      <c r="E312" s="99" t="s">
        <v>18</v>
      </c>
      <c r="F312" s="100">
        <v>2.0599999999999996</v>
      </c>
      <c r="G312" s="138">
        <f t="shared" si="50"/>
        <v>170.01179999999997</v>
      </c>
      <c r="H312" s="99">
        <v>40</v>
      </c>
      <c r="I312" s="31"/>
      <c r="J312" s="32">
        <f t="shared" si="42"/>
        <v>0</v>
      </c>
      <c r="K312" s="33">
        <f t="shared" si="43"/>
        <v>0</v>
      </c>
      <c r="L312" s="111">
        <f t="shared" si="44"/>
        <v>0</v>
      </c>
      <c r="M312" s="86" t="str">
        <f t="shared" si="45"/>
        <v/>
      </c>
      <c r="N312" s="10"/>
    </row>
    <row r="313" spans="1:14">
      <c r="A313" s="98" t="s">
        <v>1089</v>
      </c>
      <c r="B313" s="108" t="s">
        <v>678</v>
      </c>
      <c r="C313" s="109" t="s">
        <v>204</v>
      </c>
      <c r="D313" s="29" t="s">
        <v>908</v>
      </c>
      <c r="E313" s="29" t="s">
        <v>18</v>
      </c>
      <c r="F313" s="30">
        <v>2.15</v>
      </c>
      <c r="G313" s="110">
        <f t="shared" si="50"/>
        <v>177.43949999999998</v>
      </c>
      <c r="H313" s="29">
        <v>40</v>
      </c>
      <c r="I313" s="31"/>
      <c r="J313" s="32">
        <f t="shared" si="42"/>
        <v>0</v>
      </c>
      <c r="K313" s="33">
        <f t="shared" si="43"/>
        <v>0</v>
      </c>
      <c r="L313" s="111">
        <f t="shared" si="44"/>
        <v>0</v>
      </c>
      <c r="M313" s="86" t="str">
        <f t="shared" si="45"/>
        <v/>
      </c>
      <c r="N313" s="10"/>
    </row>
    <row r="314" spans="1:14">
      <c r="A314" s="98" t="s">
        <v>1089</v>
      </c>
      <c r="B314" s="108" t="s">
        <v>679</v>
      </c>
      <c r="C314" s="109" t="s">
        <v>205</v>
      </c>
      <c r="D314" s="29" t="s">
        <v>908</v>
      </c>
      <c r="E314" s="29" t="s">
        <v>18</v>
      </c>
      <c r="F314" s="30">
        <v>2.8</v>
      </c>
      <c r="G314" s="110">
        <f t="shared" si="50"/>
        <v>231.08399999999997</v>
      </c>
      <c r="H314" s="29">
        <v>40</v>
      </c>
      <c r="I314" s="31"/>
      <c r="J314" s="32">
        <f t="shared" si="42"/>
        <v>0</v>
      </c>
      <c r="K314" s="33">
        <f t="shared" si="43"/>
        <v>0</v>
      </c>
      <c r="L314" s="111">
        <f t="shared" si="44"/>
        <v>0</v>
      </c>
      <c r="M314" s="86" t="str">
        <f t="shared" si="45"/>
        <v/>
      </c>
      <c r="N314" s="10"/>
    </row>
    <row r="315" spans="1:14">
      <c r="A315" s="98" t="s">
        <v>1089</v>
      </c>
      <c r="B315" s="108" t="s">
        <v>680</v>
      </c>
      <c r="C315" s="109" t="s">
        <v>206</v>
      </c>
      <c r="D315" s="29" t="s">
        <v>908</v>
      </c>
      <c r="E315" s="29" t="s">
        <v>18</v>
      </c>
      <c r="F315" s="30">
        <v>2.0599999999999996</v>
      </c>
      <c r="G315" s="110">
        <f t="shared" si="50"/>
        <v>170.01179999999997</v>
      </c>
      <c r="H315" s="29">
        <v>40</v>
      </c>
      <c r="I315" s="31"/>
      <c r="J315" s="32">
        <f t="shared" si="42"/>
        <v>0</v>
      </c>
      <c r="K315" s="33">
        <f t="shared" si="43"/>
        <v>0</v>
      </c>
      <c r="L315" s="111">
        <f t="shared" si="44"/>
        <v>0</v>
      </c>
      <c r="M315" s="86" t="str">
        <f t="shared" si="45"/>
        <v/>
      </c>
      <c r="N315" s="10"/>
    </row>
    <row r="316" spans="1:14">
      <c r="A316" s="98" t="s">
        <v>1089</v>
      </c>
      <c r="B316" s="108" t="s">
        <v>681</v>
      </c>
      <c r="C316" s="109" t="s">
        <v>207</v>
      </c>
      <c r="D316" s="29" t="s">
        <v>908</v>
      </c>
      <c r="E316" s="29" t="s">
        <v>18</v>
      </c>
      <c r="F316" s="30">
        <v>1.98</v>
      </c>
      <c r="G316" s="110">
        <f t="shared" si="50"/>
        <v>163.40940000000001</v>
      </c>
      <c r="H316" s="29">
        <v>40</v>
      </c>
      <c r="I316" s="31"/>
      <c r="J316" s="32">
        <f t="shared" si="42"/>
        <v>0</v>
      </c>
      <c r="K316" s="33">
        <f t="shared" si="43"/>
        <v>0</v>
      </c>
      <c r="L316" s="111">
        <f t="shared" si="44"/>
        <v>0</v>
      </c>
      <c r="M316" s="86" t="str">
        <f t="shared" si="45"/>
        <v/>
      </c>
      <c r="N316" s="10"/>
    </row>
    <row r="317" spans="1:14">
      <c r="A317" s="98" t="s">
        <v>1089</v>
      </c>
      <c r="B317" s="108" t="s">
        <v>682</v>
      </c>
      <c r="C317" s="109" t="s">
        <v>208</v>
      </c>
      <c r="D317" s="29" t="s">
        <v>908</v>
      </c>
      <c r="E317" s="29" t="s">
        <v>18</v>
      </c>
      <c r="F317" s="30">
        <v>1.9</v>
      </c>
      <c r="G317" s="110">
        <f t="shared" si="50"/>
        <v>156.80699999999999</v>
      </c>
      <c r="H317" s="29">
        <v>40</v>
      </c>
      <c r="I317" s="31"/>
      <c r="J317" s="32">
        <f t="shared" si="42"/>
        <v>0</v>
      </c>
      <c r="K317" s="33">
        <f t="shared" si="43"/>
        <v>0</v>
      </c>
      <c r="L317" s="111">
        <f t="shared" si="44"/>
        <v>0</v>
      </c>
      <c r="M317" s="86" t="str">
        <f t="shared" si="45"/>
        <v/>
      </c>
      <c r="N317" s="10"/>
    </row>
    <row r="318" spans="1:14" hidden="1">
      <c r="A318" s="98">
        <v>0</v>
      </c>
      <c r="B318" s="137" t="s">
        <v>683</v>
      </c>
      <c r="C318" s="112" t="s">
        <v>209</v>
      </c>
      <c r="D318" s="99" t="s">
        <v>908</v>
      </c>
      <c r="E318" s="99" t="s">
        <v>18</v>
      </c>
      <c r="F318" s="100">
        <v>1.9</v>
      </c>
      <c r="G318" s="138">
        <f t="shared" si="50"/>
        <v>156.80699999999999</v>
      </c>
      <c r="H318" s="99">
        <v>40</v>
      </c>
      <c r="I318" s="31"/>
      <c r="J318" s="32">
        <f t="shared" si="42"/>
        <v>0</v>
      </c>
      <c r="K318" s="33">
        <f t="shared" si="43"/>
        <v>0</v>
      </c>
      <c r="L318" s="111">
        <f t="shared" si="44"/>
        <v>0</v>
      </c>
      <c r="M318" s="86" t="str">
        <f t="shared" si="45"/>
        <v/>
      </c>
      <c r="N318" s="10"/>
    </row>
    <row r="319" spans="1:14">
      <c r="A319" s="98" t="s">
        <v>1089</v>
      </c>
      <c r="B319" s="108" t="s">
        <v>684</v>
      </c>
      <c r="C319" s="109" t="s">
        <v>210</v>
      </c>
      <c r="D319" s="29" t="s">
        <v>908</v>
      </c>
      <c r="E319" s="29" t="s">
        <v>18</v>
      </c>
      <c r="F319" s="30">
        <v>1.98</v>
      </c>
      <c r="G319" s="110">
        <f t="shared" si="50"/>
        <v>163.40940000000001</v>
      </c>
      <c r="H319" s="29">
        <v>40</v>
      </c>
      <c r="I319" s="31"/>
      <c r="J319" s="32">
        <f t="shared" si="42"/>
        <v>0</v>
      </c>
      <c r="K319" s="33">
        <f t="shared" si="43"/>
        <v>0</v>
      </c>
      <c r="L319" s="111">
        <f t="shared" si="44"/>
        <v>0</v>
      </c>
      <c r="M319" s="86" t="str">
        <f t="shared" si="45"/>
        <v/>
      </c>
      <c r="N319" s="10"/>
    </row>
    <row r="320" spans="1:14">
      <c r="A320" s="98" t="s">
        <v>1089</v>
      </c>
      <c r="B320" s="108" t="s">
        <v>685</v>
      </c>
      <c r="C320" s="109" t="s">
        <v>211</v>
      </c>
      <c r="D320" s="29" t="s">
        <v>908</v>
      </c>
      <c r="E320" s="29" t="s">
        <v>18</v>
      </c>
      <c r="F320" s="30">
        <v>1.98</v>
      </c>
      <c r="G320" s="110">
        <f t="shared" si="50"/>
        <v>163.40940000000001</v>
      </c>
      <c r="H320" s="29">
        <v>40</v>
      </c>
      <c r="I320" s="31"/>
      <c r="J320" s="32">
        <f t="shared" si="42"/>
        <v>0</v>
      </c>
      <c r="K320" s="33">
        <f t="shared" si="43"/>
        <v>0</v>
      </c>
      <c r="L320" s="111">
        <f t="shared" si="44"/>
        <v>0</v>
      </c>
      <c r="M320" s="86" t="str">
        <f t="shared" si="45"/>
        <v/>
      </c>
      <c r="N320" s="10"/>
    </row>
    <row r="321" spans="1:14">
      <c r="A321" s="98" t="s">
        <v>1089</v>
      </c>
      <c r="B321" s="108" t="s">
        <v>891</v>
      </c>
      <c r="C321" s="113" t="s">
        <v>892</v>
      </c>
      <c r="D321" s="114" t="s">
        <v>909</v>
      </c>
      <c r="E321" s="29" t="s">
        <v>18</v>
      </c>
      <c r="F321" s="30">
        <v>2.0499999999999998</v>
      </c>
      <c r="G321" s="110">
        <f t="shared" si="50"/>
        <v>169.1865</v>
      </c>
      <c r="H321" s="29">
        <v>32</v>
      </c>
      <c r="I321" s="31"/>
      <c r="J321" s="32">
        <f t="shared" si="42"/>
        <v>0</v>
      </c>
      <c r="K321" s="33">
        <f t="shared" si="43"/>
        <v>0</v>
      </c>
      <c r="L321" s="111">
        <f t="shared" si="44"/>
        <v>0</v>
      </c>
      <c r="M321" s="86" t="str">
        <f t="shared" si="45"/>
        <v/>
      </c>
      <c r="N321" s="10"/>
    </row>
    <row r="322" spans="1:14" hidden="1">
      <c r="A322" s="98">
        <v>0</v>
      </c>
      <c r="B322" s="137" t="s">
        <v>686</v>
      </c>
      <c r="C322" s="112" t="s">
        <v>212</v>
      </c>
      <c r="D322" s="99" t="s">
        <v>908</v>
      </c>
      <c r="E322" s="99" t="s">
        <v>18</v>
      </c>
      <c r="F322" s="100">
        <v>1.98</v>
      </c>
      <c r="G322" s="138">
        <f t="shared" si="50"/>
        <v>163.40940000000001</v>
      </c>
      <c r="H322" s="99">
        <v>40</v>
      </c>
      <c r="I322" s="31"/>
      <c r="J322" s="32">
        <f t="shared" si="42"/>
        <v>0</v>
      </c>
      <c r="K322" s="33">
        <f t="shared" si="43"/>
        <v>0</v>
      </c>
      <c r="L322" s="111">
        <f t="shared" si="44"/>
        <v>0</v>
      </c>
      <c r="M322" s="86" t="str">
        <f t="shared" si="45"/>
        <v/>
      </c>
      <c r="N322" s="10"/>
    </row>
    <row r="323" spans="1:14" hidden="1">
      <c r="A323" s="98">
        <v>0</v>
      </c>
      <c r="B323" s="137" t="s">
        <v>687</v>
      </c>
      <c r="C323" s="112" t="s">
        <v>213</v>
      </c>
      <c r="D323" s="99" t="s">
        <v>908</v>
      </c>
      <c r="E323" s="99" t="s">
        <v>18</v>
      </c>
      <c r="F323" s="100">
        <v>1.98</v>
      </c>
      <c r="G323" s="138">
        <f t="shared" si="50"/>
        <v>163.40940000000001</v>
      </c>
      <c r="H323" s="99">
        <v>40</v>
      </c>
      <c r="I323" s="31"/>
      <c r="J323" s="32">
        <f t="shared" si="42"/>
        <v>0</v>
      </c>
      <c r="K323" s="33">
        <f t="shared" si="43"/>
        <v>0</v>
      </c>
      <c r="L323" s="111">
        <f t="shared" si="44"/>
        <v>0</v>
      </c>
      <c r="M323" s="86" t="str">
        <f t="shared" si="45"/>
        <v/>
      </c>
      <c r="N323" s="10"/>
    </row>
    <row r="324" spans="1:14">
      <c r="A324" s="98" t="s">
        <v>1089</v>
      </c>
      <c r="B324" s="108" t="s">
        <v>688</v>
      </c>
      <c r="C324" s="109" t="s">
        <v>214</v>
      </c>
      <c r="D324" s="29" t="s">
        <v>908</v>
      </c>
      <c r="E324" s="29" t="s">
        <v>18</v>
      </c>
      <c r="F324" s="30">
        <v>1.98</v>
      </c>
      <c r="G324" s="110">
        <f t="shared" si="50"/>
        <v>163.40940000000001</v>
      </c>
      <c r="H324" s="29">
        <v>40</v>
      </c>
      <c r="I324" s="31"/>
      <c r="J324" s="32">
        <f t="shared" si="42"/>
        <v>0</v>
      </c>
      <c r="K324" s="33">
        <f t="shared" si="43"/>
        <v>0</v>
      </c>
      <c r="L324" s="111">
        <f t="shared" si="44"/>
        <v>0</v>
      </c>
      <c r="M324" s="86" t="str">
        <f t="shared" si="45"/>
        <v/>
      </c>
      <c r="N324" s="10"/>
    </row>
    <row r="325" spans="1:14">
      <c r="A325" s="98">
        <v>40</v>
      </c>
      <c r="B325" s="108" t="s">
        <v>689</v>
      </c>
      <c r="C325" s="109" t="s">
        <v>215</v>
      </c>
      <c r="D325" s="29" t="s">
        <v>908</v>
      </c>
      <c r="E325" s="29" t="s">
        <v>18</v>
      </c>
      <c r="F325" s="30">
        <v>1.98</v>
      </c>
      <c r="G325" s="110">
        <f t="shared" si="50"/>
        <v>163.40940000000001</v>
      </c>
      <c r="H325" s="29">
        <v>40</v>
      </c>
      <c r="I325" s="31"/>
      <c r="J325" s="32">
        <f t="shared" si="42"/>
        <v>0</v>
      </c>
      <c r="K325" s="33">
        <f t="shared" si="43"/>
        <v>0</v>
      </c>
      <c r="L325" s="111">
        <f t="shared" si="44"/>
        <v>0</v>
      </c>
      <c r="M325" s="86" t="str">
        <f t="shared" si="45"/>
        <v/>
      </c>
      <c r="N325" s="10"/>
    </row>
    <row r="326" spans="1:14">
      <c r="A326" s="98" t="s">
        <v>1089</v>
      </c>
      <c r="B326" s="108" t="s">
        <v>690</v>
      </c>
      <c r="C326" s="109" t="s">
        <v>216</v>
      </c>
      <c r="D326" s="29" t="s">
        <v>908</v>
      </c>
      <c r="E326" s="29" t="s">
        <v>18</v>
      </c>
      <c r="F326" s="30">
        <v>1.98</v>
      </c>
      <c r="G326" s="110">
        <f t="shared" si="50"/>
        <v>163.40940000000001</v>
      </c>
      <c r="H326" s="29">
        <v>40</v>
      </c>
      <c r="I326" s="31"/>
      <c r="J326" s="32">
        <f t="shared" si="42"/>
        <v>0</v>
      </c>
      <c r="K326" s="33">
        <f t="shared" si="43"/>
        <v>0</v>
      </c>
      <c r="L326" s="111">
        <f t="shared" si="44"/>
        <v>0</v>
      </c>
      <c r="M326" s="86" t="str">
        <f t="shared" si="45"/>
        <v/>
      </c>
      <c r="N326" s="10"/>
    </row>
    <row r="327" spans="1:14">
      <c r="A327" s="98" t="s">
        <v>1089</v>
      </c>
      <c r="B327" s="108" t="s">
        <v>691</v>
      </c>
      <c r="C327" s="109" t="s">
        <v>217</v>
      </c>
      <c r="D327" s="29" t="s">
        <v>908</v>
      </c>
      <c r="E327" s="29" t="s">
        <v>18</v>
      </c>
      <c r="F327" s="30">
        <v>2.23</v>
      </c>
      <c r="G327" s="110">
        <f t="shared" si="50"/>
        <v>184.0419</v>
      </c>
      <c r="H327" s="29">
        <v>40</v>
      </c>
      <c r="I327" s="31"/>
      <c r="J327" s="32">
        <f t="shared" si="42"/>
        <v>0</v>
      </c>
      <c r="K327" s="33">
        <f t="shared" si="43"/>
        <v>0</v>
      </c>
      <c r="L327" s="111">
        <f t="shared" si="44"/>
        <v>0</v>
      </c>
      <c r="M327" s="86" t="str">
        <f t="shared" si="45"/>
        <v/>
      </c>
      <c r="N327" s="10"/>
    </row>
    <row r="328" spans="1:14">
      <c r="A328" s="98" t="s">
        <v>1089</v>
      </c>
      <c r="B328" s="108" t="s">
        <v>692</v>
      </c>
      <c r="C328" s="109" t="s">
        <v>218</v>
      </c>
      <c r="D328" s="29" t="s">
        <v>908</v>
      </c>
      <c r="E328" s="29" t="s">
        <v>18</v>
      </c>
      <c r="F328" s="30">
        <v>2.23</v>
      </c>
      <c r="G328" s="110">
        <f t="shared" si="50"/>
        <v>184.0419</v>
      </c>
      <c r="H328" s="29">
        <v>40</v>
      </c>
      <c r="I328" s="31"/>
      <c r="J328" s="32">
        <f t="shared" si="42"/>
        <v>0</v>
      </c>
      <c r="K328" s="33">
        <f t="shared" si="43"/>
        <v>0</v>
      </c>
      <c r="L328" s="111">
        <f t="shared" si="44"/>
        <v>0</v>
      </c>
      <c r="M328" s="86" t="str">
        <f t="shared" si="45"/>
        <v/>
      </c>
      <c r="N328" s="10"/>
    </row>
    <row r="329" spans="1:14">
      <c r="A329" s="98" t="s">
        <v>1089</v>
      </c>
      <c r="B329" s="108" t="s">
        <v>693</v>
      </c>
      <c r="C329" s="109" t="s">
        <v>219</v>
      </c>
      <c r="D329" s="29" t="s">
        <v>908</v>
      </c>
      <c r="E329" s="29" t="s">
        <v>18</v>
      </c>
      <c r="F329" s="30">
        <v>1.98</v>
      </c>
      <c r="G329" s="110">
        <f t="shared" si="50"/>
        <v>163.40940000000001</v>
      </c>
      <c r="H329" s="29">
        <v>40</v>
      </c>
      <c r="I329" s="31"/>
      <c r="J329" s="32">
        <f t="shared" si="42"/>
        <v>0</v>
      </c>
      <c r="K329" s="33">
        <f t="shared" si="43"/>
        <v>0</v>
      </c>
      <c r="L329" s="111">
        <f t="shared" si="44"/>
        <v>0</v>
      </c>
      <c r="M329" s="86" t="str">
        <f t="shared" si="45"/>
        <v/>
      </c>
      <c r="N329" s="10"/>
    </row>
    <row r="330" spans="1:14">
      <c r="A330" s="98" t="s">
        <v>1089</v>
      </c>
      <c r="B330" s="108" t="s">
        <v>694</v>
      </c>
      <c r="C330" s="109" t="s">
        <v>220</v>
      </c>
      <c r="D330" s="29" t="s">
        <v>908</v>
      </c>
      <c r="E330" s="29" t="s">
        <v>18</v>
      </c>
      <c r="F330" s="30">
        <v>1.98</v>
      </c>
      <c r="G330" s="110">
        <f t="shared" si="50"/>
        <v>163.40940000000001</v>
      </c>
      <c r="H330" s="29">
        <v>40</v>
      </c>
      <c r="I330" s="31"/>
      <c r="J330" s="32">
        <f t="shared" si="42"/>
        <v>0</v>
      </c>
      <c r="K330" s="33">
        <f t="shared" si="43"/>
        <v>0</v>
      </c>
      <c r="L330" s="111">
        <f t="shared" si="44"/>
        <v>0</v>
      </c>
      <c r="M330" s="86" t="str">
        <f t="shared" si="45"/>
        <v/>
      </c>
      <c r="N330" s="10"/>
    </row>
    <row r="331" spans="1:14">
      <c r="A331" s="98" t="s">
        <v>1089</v>
      </c>
      <c r="B331" s="108" t="s">
        <v>695</v>
      </c>
      <c r="C331" s="109" t="s">
        <v>221</v>
      </c>
      <c r="D331" s="29" t="s">
        <v>908</v>
      </c>
      <c r="E331" s="29" t="s">
        <v>18</v>
      </c>
      <c r="F331" s="30">
        <v>1.98</v>
      </c>
      <c r="G331" s="110">
        <f t="shared" si="50"/>
        <v>163.40940000000001</v>
      </c>
      <c r="H331" s="29">
        <v>40</v>
      </c>
      <c r="I331" s="31"/>
      <c r="J331" s="32">
        <f t="shared" si="42"/>
        <v>0</v>
      </c>
      <c r="K331" s="33">
        <f t="shared" si="43"/>
        <v>0</v>
      </c>
      <c r="L331" s="111">
        <f t="shared" si="44"/>
        <v>0</v>
      </c>
      <c r="M331" s="86" t="str">
        <f t="shared" si="45"/>
        <v/>
      </c>
      <c r="N331" s="10"/>
    </row>
    <row r="332" spans="1:14">
      <c r="A332" s="98" t="s">
        <v>1089</v>
      </c>
      <c r="B332" s="108" t="s">
        <v>696</v>
      </c>
      <c r="C332" s="109" t="s">
        <v>222</v>
      </c>
      <c r="D332" s="29" t="s">
        <v>908</v>
      </c>
      <c r="E332" s="29" t="s">
        <v>18</v>
      </c>
      <c r="F332" s="30">
        <v>1.98</v>
      </c>
      <c r="G332" s="110">
        <f t="shared" si="50"/>
        <v>163.40940000000001</v>
      </c>
      <c r="H332" s="29">
        <v>40</v>
      </c>
      <c r="I332" s="31"/>
      <c r="J332" s="32">
        <f t="shared" si="42"/>
        <v>0</v>
      </c>
      <c r="K332" s="33">
        <f t="shared" si="43"/>
        <v>0</v>
      </c>
      <c r="L332" s="111">
        <f t="shared" si="44"/>
        <v>0</v>
      </c>
      <c r="M332" s="86" t="str">
        <f t="shared" si="45"/>
        <v/>
      </c>
      <c r="N332" s="10"/>
    </row>
    <row r="333" spans="1:14">
      <c r="A333" s="98" t="s">
        <v>1089</v>
      </c>
      <c r="B333" s="108" t="s">
        <v>697</v>
      </c>
      <c r="C333" s="109" t="s">
        <v>223</v>
      </c>
      <c r="D333" s="29" t="s">
        <v>908</v>
      </c>
      <c r="E333" s="29" t="s">
        <v>18</v>
      </c>
      <c r="F333" s="30">
        <v>1.98</v>
      </c>
      <c r="G333" s="110">
        <f t="shared" si="50"/>
        <v>163.40940000000001</v>
      </c>
      <c r="H333" s="29">
        <v>40</v>
      </c>
      <c r="I333" s="31"/>
      <c r="J333" s="32">
        <f t="shared" si="42"/>
        <v>0</v>
      </c>
      <c r="K333" s="33">
        <f t="shared" si="43"/>
        <v>0</v>
      </c>
      <c r="L333" s="111">
        <f t="shared" si="44"/>
        <v>0</v>
      </c>
      <c r="M333" s="86" t="str">
        <f t="shared" si="45"/>
        <v/>
      </c>
      <c r="N333" s="10"/>
    </row>
    <row r="334" spans="1:14">
      <c r="A334" s="98" t="s">
        <v>1089</v>
      </c>
      <c r="B334" s="108" t="s">
        <v>698</v>
      </c>
      <c r="C334" s="109" t="s">
        <v>224</v>
      </c>
      <c r="D334" s="29" t="s">
        <v>908</v>
      </c>
      <c r="E334" s="29" t="s">
        <v>18</v>
      </c>
      <c r="F334" s="30">
        <v>1.98</v>
      </c>
      <c r="G334" s="110">
        <f t="shared" si="50"/>
        <v>163.40940000000001</v>
      </c>
      <c r="H334" s="29">
        <v>40</v>
      </c>
      <c r="I334" s="31"/>
      <c r="J334" s="32">
        <f t="shared" si="42"/>
        <v>0</v>
      </c>
      <c r="K334" s="33">
        <f t="shared" si="43"/>
        <v>0</v>
      </c>
      <c r="L334" s="111">
        <f t="shared" si="44"/>
        <v>0</v>
      </c>
      <c r="M334" s="86" t="str">
        <f t="shared" si="45"/>
        <v/>
      </c>
      <c r="N334" s="10"/>
    </row>
    <row r="335" spans="1:14">
      <c r="A335" s="98" t="s">
        <v>1089</v>
      </c>
      <c r="B335" s="108" t="s">
        <v>699</v>
      </c>
      <c r="C335" s="109" t="s">
        <v>225</v>
      </c>
      <c r="D335" s="29" t="s">
        <v>908</v>
      </c>
      <c r="E335" s="29" t="s">
        <v>18</v>
      </c>
      <c r="F335" s="30">
        <v>1.98</v>
      </c>
      <c r="G335" s="110">
        <f t="shared" si="50"/>
        <v>163.40940000000001</v>
      </c>
      <c r="H335" s="29">
        <v>40</v>
      </c>
      <c r="I335" s="31"/>
      <c r="J335" s="32">
        <f t="shared" si="42"/>
        <v>0</v>
      </c>
      <c r="K335" s="33">
        <f t="shared" si="43"/>
        <v>0</v>
      </c>
      <c r="L335" s="111">
        <f t="shared" si="44"/>
        <v>0</v>
      </c>
      <c r="M335" s="86" t="str">
        <f t="shared" si="45"/>
        <v/>
      </c>
      <c r="N335" s="10"/>
    </row>
    <row r="336" spans="1:14" hidden="1">
      <c r="A336" s="98">
        <v>0</v>
      </c>
      <c r="B336" s="137" t="s">
        <v>700</v>
      </c>
      <c r="C336" s="112" t="s">
        <v>226</v>
      </c>
      <c r="D336" s="99" t="s">
        <v>908</v>
      </c>
      <c r="E336" s="99" t="s">
        <v>18</v>
      </c>
      <c r="F336" s="100">
        <v>1.98</v>
      </c>
      <c r="G336" s="138">
        <f t="shared" si="50"/>
        <v>163.40940000000001</v>
      </c>
      <c r="H336" s="99">
        <v>40</v>
      </c>
      <c r="I336" s="31"/>
      <c r="J336" s="32">
        <f t="shared" si="42"/>
        <v>0</v>
      </c>
      <c r="K336" s="33">
        <f t="shared" si="43"/>
        <v>0</v>
      </c>
      <c r="L336" s="111">
        <f t="shared" si="44"/>
        <v>0</v>
      </c>
      <c r="M336" s="86" t="str">
        <f t="shared" si="45"/>
        <v/>
      </c>
      <c r="N336" s="10"/>
    </row>
    <row r="337" spans="1:14" hidden="1">
      <c r="A337" s="98">
        <v>0</v>
      </c>
      <c r="B337" s="137" t="s">
        <v>701</v>
      </c>
      <c r="C337" s="112" t="s">
        <v>227</v>
      </c>
      <c r="D337" s="99" t="s">
        <v>908</v>
      </c>
      <c r="E337" s="99" t="s">
        <v>18</v>
      </c>
      <c r="F337" s="100">
        <v>1.98</v>
      </c>
      <c r="G337" s="138">
        <f t="shared" si="50"/>
        <v>163.40940000000001</v>
      </c>
      <c r="H337" s="99">
        <v>40</v>
      </c>
      <c r="I337" s="31"/>
      <c r="J337" s="32">
        <f t="shared" ref="J337:J400" si="51">I337/H337</f>
        <v>0</v>
      </c>
      <c r="K337" s="33">
        <f t="shared" ref="K337:K400" si="52">F337*I337</f>
        <v>0</v>
      </c>
      <c r="L337" s="111">
        <f t="shared" ref="L337:L400" si="53">I337*G337</f>
        <v>0</v>
      </c>
      <c r="M337" s="86" t="str">
        <f t="shared" si="45"/>
        <v/>
      </c>
      <c r="N337" s="10"/>
    </row>
    <row r="338" spans="1:14">
      <c r="A338" s="98" t="s">
        <v>1089</v>
      </c>
      <c r="B338" s="108" t="s">
        <v>702</v>
      </c>
      <c r="C338" s="109" t="s">
        <v>228</v>
      </c>
      <c r="D338" s="29" t="s">
        <v>908</v>
      </c>
      <c r="E338" s="29" t="s">
        <v>18</v>
      </c>
      <c r="F338" s="30">
        <v>1.98</v>
      </c>
      <c r="G338" s="110">
        <f t="shared" si="50"/>
        <v>163.40940000000001</v>
      </c>
      <c r="H338" s="29">
        <v>40</v>
      </c>
      <c r="I338" s="31"/>
      <c r="J338" s="32">
        <f t="shared" si="51"/>
        <v>0</v>
      </c>
      <c r="K338" s="33">
        <f t="shared" si="52"/>
        <v>0</v>
      </c>
      <c r="L338" s="111">
        <f t="shared" si="53"/>
        <v>0</v>
      </c>
      <c r="M338" s="86" t="str">
        <f t="shared" ref="M338:M401" si="54">IF(MOD(I338,H338)&gt;0,"Ошибка! Не соблюдена кратность заказ на сорт!","")</f>
        <v/>
      </c>
      <c r="N338" s="10"/>
    </row>
    <row r="339" spans="1:14" hidden="1">
      <c r="A339" s="98">
        <v>0</v>
      </c>
      <c r="B339" s="137" t="s">
        <v>703</v>
      </c>
      <c r="C339" s="112" t="s">
        <v>229</v>
      </c>
      <c r="D339" s="99" t="s">
        <v>908</v>
      </c>
      <c r="E339" s="99" t="s">
        <v>18</v>
      </c>
      <c r="F339" s="100">
        <v>1.98</v>
      </c>
      <c r="G339" s="138">
        <f t="shared" si="50"/>
        <v>163.40940000000001</v>
      </c>
      <c r="H339" s="99">
        <v>40</v>
      </c>
      <c r="I339" s="31"/>
      <c r="J339" s="32">
        <f t="shared" si="51"/>
        <v>0</v>
      </c>
      <c r="K339" s="33">
        <f t="shared" si="52"/>
        <v>0</v>
      </c>
      <c r="L339" s="111">
        <f t="shared" si="53"/>
        <v>0</v>
      </c>
      <c r="M339" s="86" t="str">
        <f t="shared" si="54"/>
        <v/>
      </c>
      <c r="N339" s="10"/>
    </row>
    <row r="340" spans="1:14">
      <c r="A340" s="98" t="s">
        <v>1089</v>
      </c>
      <c r="B340" s="108" t="s">
        <v>704</v>
      </c>
      <c r="C340" s="109" t="s">
        <v>230</v>
      </c>
      <c r="D340" s="29" t="s">
        <v>908</v>
      </c>
      <c r="E340" s="29" t="s">
        <v>18</v>
      </c>
      <c r="F340" s="30">
        <v>2.15</v>
      </c>
      <c r="G340" s="110">
        <f t="shared" si="50"/>
        <v>177.43949999999998</v>
      </c>
      <c r="H340" s="29">
        <v>40</v>
      </c>
      <c r="I340" s="31"/>
      <c r="J340" s="32">
        <f t="shared" si="51"/>
        <v>0</v>
      </c>
      <c r="K340" s="33">
        <f t="shared" si="52"/>
        <v>0</v>
      </c>
      <c r="L340" s="111">
        <f t="shared" si="53"/>
        <v>0</v>
      </c>
      <c r="M340" s="86" t="str">
        <f t="shared" si="54"/>
        <v/>
      </c>
      <c r="N340" s="10"/>
    </row>
    <row r="341" spans="1:14">
      <c r="A341" s="98" t="s">
        <v>1089</v>
      </c>
      <c r="B341" s="108" t="s">
        <v>705</v>
      </c>
      <c r="C341" s="109" t="s">
        <v>231</v>
      </c>
      <c r="D341" s="29" t="s">
        <v>908</v>
      </c>
      <c r="E341" s="29" t="s">
        <v>18</v>
      </c>
      <c r="F341" s="30">
        <v>1.98</v>
      </c>
      <c r="G341" s="110">
        <f t="shared" si="50"/>
        <v>163.40940000000001</v>
      </c>
      <c r="H341" s="29">
        <v>40</v>
      </c>
      <c r="I341" s="31"/>
      <c r="J341" s="32">
        <f t="shared" si="51"/>
        <v>0</v>
      </c>
      <c r="K341" s="33">
        <f t="shared" si="52"/>
        <v>0</v>
      </c>
      <c r="L341" s="111">
        <f t="shared" si="53"/>
        <v>0</v>
      </c>
      <c r="M341" s="86" t="str">
        <f t="shared" si="54"/>
        <v/>
      </c>
      <c r="N341" s="10"/>
    </row>
    <row r="342" spans="1:14" hidden="1">
      <c r="A342" s="98">
        <v>0</v>
      </c>
      <c r="B342" s="137" t="s">
        <v>706</v>
      </c>
      <c r="C342" s="112" t="s">
        <v>232</v>
      </c>
      <c r="D342" s="99" t="s">
        <v>908</v>
      </c>
      <c r="E342" s="99" t="s">
        <v>18</v>
      </c>
      <c r="F342" s="100">
        <v>1.98</v>
      </c>
      <c r="G342" s="138">
        <f t="shared" si="50"/>
        <v>163.40940000000001</v>
      </c>
      <c r="H342" s="99">
        <v>40</v>
      </c>
      <c r="I342" s="31"/>
      <c r="J342" s="32">
        <f t="shared" si="51"/>
        <v>0</v>
      </c>
      <c r="K342" s="33">
        <f t="shared" si="52"/>
        <v>0</v>
      </c>
      <c r="L342" s="111">
        <f t="shared" si="53"/>
        <v>0</v>
      </c>
      <c r="M342" s="86" t="str">
        <f t="shared" si="54"/>
        <v/>
      </c>
      <c r="N342" s="10"/>
    </row>
    <row r="343" spans="1:14" hidden="1">
      <c r="A343" s="98">
        <v>0</v>
      </c>
      <c r="B343" s="137" t="s">
        <v>707</v>
      </c>
      <c r="C343" s="112" t="s">
        <v>708</v>
      </c>
      <c r="D343" s="99" t="s">
        <v>908</v>
      </c>
      <c r="E343" s="99" t="s">
        <v>18</v>
      </c>
      <c r="F343" s="100">
        <v>2.23</v>
      </c>
      <c r="G343" s="138">
        <f t="shared" si="50"/>
        <v>184.0419</v>
      </c>
      <c r="H343" s="99">
        <v>40</v>
      </c>
      <c r="I343" s="31"/>
      <c r="J343" s="32">
        <f t="shared" si="51"/>
        <v>0</v>
      </c>
      <c r="K343" s="33">
        <f t="shared" si="52"/>
        <v>0</v>
      </c>
      <c r="L343" s="111">
        <f t="shared" si="53"/>
        <v>0</v>
      </c>
      <c r="M343" s="86" t="str">
        <f t="shared" si="54"/>
        <v/>
      </c>
      <c r="N343" s="10"/>
    </row>
    <row r="344" spans="1:14">
      <c r="A344" s="98" t="s">
        <v>1089</v>
      </c>
      <c r="B344" s="108" t="s">
        <v>709</v>
      </c>
      <c r="C344" s="109" t="s">
        <v>710</v>
      </c>
      <c r="D344" s="29" t="s">
        <v>908</v>
      </c>
      <c r="E344" s="29" t="s">
        <v>18</v>
      </c>
      <c r="F344" s="30">
        <v>2.23</v>
      </c>
      <c r="G344" s="110">
        <f t="shared" si="50"/>
        <v>184.0419</v>
      </c>
      <c r="H344" s="29">
        <v>40</v>
      </c>
      <c r="I344" s="31"/>
      <c r="J344" s="32">
        <f t="shared" si="51"/>
        <v>0</v>
      </c>
      <c r="K344" s="33">
        <f t="shared" si="52"/>
        <v>0</v>
      </c>
      <c r="L344" s="111">
        <f t="shared" si="53"/>
        <v>0</v>
      </c>
      <c r="M344" s="86" t="str">
        <f t="shared" si="54"/>
        <v/>
      </c>
      <c r="N344" s="10"/>
    </row>
    <row r="345" spans="1:14">
      <c r="A345" s="98" t="s">
        <v>1089</v>
      </c>
      <c r="B345" s="108" t="s">
        <v>711</v>
      </c>
      <c r="C345" s="109" t="s">
        <v>233</v>
      </c>
      <c r="D345" s="29" t="s">
        <v>908</v>
      </c>
      <c r="E345" s="29" t="s">
        <v>18</v>
      </c>
      <c r="F345" s="30">
        <v>1.98</v>
      </c>
      <c r="G345" s="110">
        <f t="shared" si="50"/>
        <v>163.40940000000001</v>
      </c>
      <c r="H345" s="29">
        <v>40</v>
      </c>
      <c r="I345" s="31"/>
      <c r="J345" s="32">
        <f t="shared" si="51"/>
        <v>0</v>
      </c>
      <c r="K345" s="33">
        <f t="shared" si="52"/>
        <v>0</v>
      </c>
      <c r="L345" s="111">
        <f t="shared" si="53"/>
        <v>0</v>
      </c>
      <c r="M345" s="86" t="str">
        <f t="shared" si="54"/>
        <v/>
      </c>
      <c r="N345" s="10"/>
    </row>
    <row r="346" spans="1:14">
      <c r="A346" s="98">
        <v>25</v>
      </c>
      <c r="B346" s="108" t="s">
        <v>712</v>
      </c>
      <c r="C346" s="109" t="s">
        <v>234</v>
      </c>
      <c r="D346" s="29" t="s">
        <v>908</v>
      </c>
      <c r="E346" s="29" t="s">
        <v>49</v>
      </c>
      <c r="F346" s="30">
        <v>2.46</v>
      </c>
      <c r="G346" s="110">
        <f t="shared" si="50"/>
        <v>203.02379999999999</v>
      </c>
      <c r="H346" s="29">
        <v>25</v>
      </c>
      <c r="I346" s="31"/>
      <c r="J346" s="32">
        <f t="shared" si="51"/>
        <v>0</v>
      </c>
      <c r="K346" s="33">
        <f t="shared" si="52"/>
        <v>0</v>
      </c>
      <c r="L346" s="111">
        <f t="shared" si="53"/>
        <v>0</v>
      </c>
      <c r="M346" s="86" t="str">
        <f t="shared" si="54"/>
        <v/>
      </c>
      <c r="N346" s="10"/>
    </row>
    <row r="347" spans="1:14">
      <c r="A347" s="98" t="s">
        <v>1089</v>
      </c>
      <c r="B347" s="108" t="s">
        <v>713</v>
      </c>
      <c r="C347" s="109" t="s">
        <v>235</v>
      </c>
      <c r="D347" s="29" t="s">
        <v>908</v>
      </c>
      <c r="E347" s="29" t="s">
        <v>49</v>
      </c>
      <c r="F347" s="30">
        <v>2.46</v>
      </c>
      <c r="G347" s="110">
        <f t="shared" si="50"/>
        <v>203.02379999999999</v>
      </c>
      <c r="H347" s="29">
        <v>25</v>
      </c>
      <c r="I347" s="31"/>
      <c r="J347" s="32">
        <f t="shared" si="51"/>
        <v>0</v>
      </c>
      <c r="K347" s="33">
        <f t="shared" si="52"/>
        <v>0</v>
      </c>
      <c r="L347" s="111">
        <f t="shared" si="53"/>
        <v>0</v>
      </c>
      <c r="M347" s="86" t="str">
        <f t="shared" si="54"/>
        <v/>
      </c>
      <c r="N347" s="10"/>
    </row>
    <row r="348" spans="1:14" hidden="1">
      <c r="A348" s="98">
        <v>0</v>
      </c>
      <c r="B348" s="137" t="s">
        <v>714</v>
      </c>
      <c r="C348" s="112" t="s">
        <v>236</v>
      </c>
      <c r="D348" s="99" t="s">
        <v>908</v>
      </c>
      <c r="E348" s="99" t="s">
        <v>18</v>
      </c>
      <c r="F348" s="100">
        <v>2.8</v>
      </c>
      <c r="G348" s="138">
        <f t="shared" si="50"/>
        <v>231.08399999999997</v>
      </c>
      <c r="H348" s="99">
        <v>40</v>
      </c>
      <c r="I348" s="31"/>
      <c r="J348" s="32">
        <f t="shared" si="51"/>
        <v>0</v>
      </c>
      <c r="K348" s="33">
        <f t="shared" si="52"/>
        <v>0</v>
      </c>
      <c r="L348" s="111">
        <f t="shared" si="53"/>
        <v>0</v>
      </c>
      <c r="M348" s="86" t="str">
        <f t="shared" si="54"/>
        <v/>
      </c>
      <c r="N348" s="10"/>
    </row>
    <row r="349" spans="1:14" hidden="1">
      <c r="A349" s="98">
        <v>0</v>
      </c>
      <c r="B349" s="137" t="s">
        <v>715</v>
      </c>
      <c r="C349" s="112" t="s">
        <v>237</v>
      </c>
      <c r="D349" s="99" t="s">
        <v>908</v>
      </c>
      <c r="E349" s="99" t="s">
        <v>18</v>
      </c>
      <c r="F349" s="100">
        <v>2.8</v>
      </c>
      <c r="G349" s="138">
        <f t="shared" si="50"/>
        <v>231.08399999999997</v>
      </c>
      <c r="H349" s="99">
        <v>40</v>
      </c>
      <c r="I349" s="31"/>
      <c r="J349" s="32">
        <f t="shared" si="51"/>
        <v>0</v>
      </c>
      <c r="K349" s="33">
        <f t="shared" si="52"/>
        <v>0</v>
      </c>
      <c r="L349" s="111">
        <f t="shared" si="53"/>
        <v>0</v>
      </c>
      <c r="M349" s="86" t="str">
        <f t="shared" si="54"/>
        <v/>
      </c>
      <c r="N349" s="10"/>
    </row>
    <row r="350" spans="1:14">
      <c r="A350" s="98" t="s">
        <v>1089</v>
      </c>
      <c r="B350" s="108" t="s">
        <v>716</v>
      </c>
      <c r="C350" s="109" t="s">
        <v>238</v>
      </c>
      <c r="D350" s="29" t="s">
        <v>908</v>
      </c>
      <c r="E350" s="29" t="s">
        <v>18</v>
      </c>
      <c r="F350" s="30">
        <v>2.3099999999999996</v>
      </c>
      <c r="G350" s="110">
        <f t="shared" si="50"/>
        <v>190.64429999999996</v>
      </c>
      <c r="H350" s="29">
        <v>40</v>
      </c>
      <c r="I350" s="31"/>
      <c r="J350" s="32">
        <f t="shared" si="51"/>
        <v>0</v>
      </c>
      <c r="K350" s="33">
        <f t="shared" si="52"/>
        <v>0</v>
      </c>
      <c r="L350" s="111">
        <f t="shared" si="53"/>
        <v>0</v>
      </c>
      <c r="M350" s="86" t="str">
        <f t="shared" si="54"/>
        <v/>
      </c>
      <c r="N350" s="10"/>
    </row>
    <row r="351" spans="1:14">
      <c r="A351" s="98">
        <v>75</v>
      </c>
      <c r="B351" s="108" t="s">
        <v>717</v>
      </c>
      <c r="C351" s="109" t="s">
        <v>239</v>
      </c>
      <c r="D351" s="29" t="s">
        <v>908</v>
      </c>
      <c r="E351" s="29" t="s">
        <v>49</v>
      </c>
      <c r="F351" s="30">
        <v>2.63</v>
      </c>
      <c r="G351" s="110">
        <f t="shared" si="50"/>
        <v>217.0539</v>
      </c>
      <c r="H351" s="29">
        <v>25</v>
      </c>
      <c r="I351" s="31"/>
      <c r="J351" s="32">
        <f t="shared" si="51"/>
        <v>0</v>
      </c>
      <c r="K351" s="33">
        <f t="shared" si="52"/>
        <v>0</v>
      </c>
      <c r="L351" s="111">
        <f t="shared" si="53"/>
        <v>0</v>
      </c>
      <c r="M351" s="86" t="str">
        <f t="shared" si="54"/>
        <v/>
      </c>
      <c r="N351" s="10"/>
    </row>
    <row r="352" spans="1:14">
      <c r="A352" s="98" t="s">
        <v>1089</v>
      </c>
      <c r="B352" s="108" t="s">
        <v>718</v>
      </c>
      <c r="C352" s="109" t="s">
        <v>719</v>
      </c>
      <c r="D352" s="29" t="s">
        <v>908</v>
      </c>
      <c r="E352" s="29" t="s">
        <v>18</v>
      </c>
      <c r="F352" s="30">
        <v>2.15</v>
      </c>
      <c r="G352" s="110">
        <f t="shared" si="50"/>
        <v>177.43949999999998</v>
      </c>
      <c r="H352" s="29">
        <v>40</v>
      </c>
      <c r="I352" s="31"/>
      <c r="J352" s="32">
        <f t="shared" si="51"/>
        <v>0</v>
      </c>
      <c r="K352" s="33">
        <f t="shared" si="52"/>
        <v>0</v>
      </c>
      <c r="L352" s="111">
        <f t="shared" si="53"/>
        <v>0</v>
      </c>
      <c r="M352" s="86" t="str">
        <f t="shared" si="54"/>
        <v/>
      </c>
      <c r="N352" s="10"/>
    </row>
    <row r="353" spans="1:14">
      <c r="A353" s="98">
        <v>80</v>
      </c>
      <c r="B353" s="108" t="s">
        <v>720</v>
      </c>
      <c r="C353" s="109" t="s">
        <v>240</v>
      </c>
      <c r="D353" s="29" t="s">
        <v>908</v>
      </c>
      <c r="E353" s="29" t="s">
        <v>18</v>
      </c>
      <c r="F353" s="30">
        <v>2.0599999999999996</v>
      </c>
      <c r="G353" s="110">
        <f t="shared" si="50"/>
        <v>170.01179999999997</v>
      </c>
      <c r="H353" s="29">
        <v>40</v>
      </c>
      <c r="I353" s="31"/>
      <c r="J353" s="32">
        <f t="shared" si="51"/>
        <v>0</v>
      </c>
      <c r="K353" s="33">
        <f t="shared" si="52"/>
        <v>0</v>
      </c>
      <c r="L353" s="111">
        <f t="shared" si="53"/>
        <v>0</v>
      </c>
      <c r="M353" s="86" t="str">
        <f t="shared" si="54"/>
        <v/>
      </c>
      <c r="N353" s="10"/>
    </row>
    <row r="354" spans="1:14">
      <c r="A354" s="98">
        <v>80</v>
      </c>
      <c r="B354" s="108" t="s">
        <v>721</v>
      </c>
      <c r="C354" s="109" t="s">
        <v>241</v>
      </c>
      <c r="D354" s="29" t="s">
        <v>908</v>
      </c>
      <c r="E354" s="29" t="s">
        <v>18</v>
      </c>
      <c r="F354" s="30">
        <v>1.74</v>
      </c>
      <c r="G354" s="110">
        <f t="shared" si="50"/>
        <v>143.60220000000001</v>
      </c>
      <c r="H354" s="29">
        <v>40</v>
      </c>
      <c r="I354" s="31"/>
      <c r="J354" s="32">
        <f t="shared" si="51"/>
        <v>0</v>
      </c>
      <c r="K354" s="33">
        <f t="shared" si="52"/>
        <v>0</v>
      </c>
      <c r="L354" s="111">
        <f t="shared" si="53"/>
        <v>0</v>
      </c>
      <c r="M354" s="86" t="str">
        <f t="shared" si="54"/>
        <v/>
      </c>
      <c r="N354" s="10"/>
    </row>
    <row r="355" spans="1:14">
      <c r="A355" s="98">
        <v>80</v>
      </c>
      <c r="B355" s="108" t="s">
        <v>722</v>
      </c>
      <c r="C355" s="109" t="s">
        <v>242</v>
      </c>
      <c r="D355" s="29" t="s">
        <v>908</v>
      </c>
      <c r="E355" s="29" t="s">
        <v>18</v>
      </c>
      <c r="F355" s="30">
        <v>1.74</v>
      </c>
      <c r="G355" s="110">
        <f t="shared" ref="G355:G362" si="55">F355*$G$7</f>
        <v>143.60220000000001</v>
      </c>
      <c r="H355" s="29">
        <v>40</v>
      </c>
      <c r="I355" s="31"/>
      <c r="J355" s="32">
        <f t="shared" si="51"/>
        <v>0</v>
      </c>
      <c r="K355" s="33">
        <f t="shared" si="52"/>
        <v>0</v>
      </c>
      <c r="L355" s="111">
        <f t="shared" si="53"/>
        <v>0</v>
      </c>
      <c r="M355" s="86" t="str">
        <f t="shared" si="54"/>
        <v/>
      </c>
      <c r="N355" s="10"/>
    </row>
    <row r="356" spans="1:14">
      <c r="A356" s="98" t="s">
        <v>1089</v>
      </c>
      <c r="B356" s="108" t="s">
        <v>723</v>
      </c>
      <c r="C356" s="109" t="s">
        <v>243</v>
      </c>
      <c r="D356" s="29" t="s">
        <v>908</v>
      </c>
      <c r="E356" s="29" t="s">
        <v>18</v>
      </c>
      <c r="F356" s="30">
        <v>1.74</v>
      </c>
      <c r="G356" s="110">
        <f t="shared" si="55"/>
        <v>143.60220000000001</v>
      </c>
      <c r="H356" s="29">
        <v>40</v>
      </c>
      <c r="I356" s="31"/>
      <c r="J356" s="32">
        <f t="shared" si="51"/>
        <v>0</v>
      </c>
      <c r="K356" s="33">
        <f t="shared" si="52"/>
        <v>0</v>
      </c>
      <c r="L356" s="111">
        <f t="shared" si="53"/>
        <v>0</v>
      </c>
      <c r="M356" s="86" t="str">
        <f t="shared" si="54"/>
        <v/>
      </c>
      <c r="N356" s="10"/>
    </row>
    <row r="357" spans="1:14">
      <c r="A357" s="98">
        <v>40</v>
      </c>
      <c r="B357" s="108" t="s">
        <v>724</v>
      </c>
      <c r="C357" s="109" t="s">
        <v>244</v>
      </c>
      <c r="D357" s="29" t="s">
        <v>908</v>
      </c>
      <c r="E357" s="29" t="s">
        <v>18</v>
      </c>
      <c r="F357" s="30">
        <v>2.23</v>
      </c>
      <c r="G357" s="110">
        <f t="shared" si="55"/>
        <v>184.0419</v>
      </c>
      <c r="H357" s="29">
        <v>40</v>
      </c>
      <c r="I357" s="31"/>
      <c r="J357" s="32">
        <f t="shared" si="51"/>
        <v>0</v>
      </c>
      <c r="K357" s="33">
        <f t="shared" si="52"/>
        <v>0</v>
      </c>
      <c r="L357" s="111">
        <f t="shared" si="53"/>
        <v>0</v>
      </c>
      <c r="M357" s="86" t="str">
        <f t="shared" si="54"/>
        <v/>
      </c>
      <c r="N357" s="10"/>
    </row>
    <row r="358" spans="1:14" hidden="1">
      <c r="A358" s="98">
        <v>0</v>
      </c>
      <c r="B358" s="137" t="s">
        <v>725</v>
      </c>
      <c r="C358" s="112" t="s">
        <v>245</v>
      </c>
      <c r="D358" s="99" t="s">
        <v>908</v>
      </c>
      <c r="E358" s="99" t="s">
        <v>18</v>
      </c>
      <c r="F358" s="100">
        <v>2.15</v>
      </c>
      <c r="G358" s="138">
        <f t="shared" si="55"/>
        <v>177.43949999999998</v>
      </c>
      <c r="H358" s="99">
        <v>40</v>
      </c>
      <c r="I358" s="31"/>
      <c r="J358" s="32">
        <f t="shared" si="51"/>
        <v>0</v>
      </c>
      <c r="K358" s="33">
        <f t="shared" si="52"/>
        <v>0</v>
      </c>
      <c r="L358" s="111">
        <f t="shared" si="53"/>
        <v>0</v>
      </c>
      <c r="M358" s="86" t="str">
        <f t="shared" si="54"/>
        <v/>
      </c>
      <c r="N358" s="10"/>
    </row>
    <row r="359" spans="1:14" hidden="1">
      <c r="A359" s="98">
        <v>0</v>
      </c>
      <c r="B359" s="137" t="s">
        <v>726</v>
      </c>
      <c r="C359" s="112" t="s">
        <v>246</v>
      </c>
      <c r="D359" s="99" t="s">
        <v>908</v>
      </c>
      <c r="E359" s="99" t="s">
        <v>18</v>
      </c>
      <c r="F359" s="100">
        <v>2.15</v>
      </c>
      <c r="G359" s="138">
        <f t="shared" si="55"/>
        <v>177.43949999999998</v>
      </c>
      <c r="H359" s="99">
        <v>40</v>
      </c>
      <c r="I359" s="31"/>
      <c r="J359" s="32">
        <f t="shared" si="51"/>
        <v>0</v>
      </c>
      <c r="K359" s="33">
        <f t="shared" si="52"/>
        <v>0</v>
      </c>
      <c r="L359" s="111">
        <f t="shared" si="53"/>
        <v>0</v>
      </c>
      <c r="M359" s="86" t="str">
        <f t="shared" si="54"/>
        <v/>
      </c>
      <c r="N359" s="10"/>
    </row>
    <row r="360" spans="1:14">
      <c r="A360" s="98" t="s">
        <v>1089</v>
      </c>
      <c r="B360" s="108" t="s">
        <v>727</v>
      </c>
      <c r="C360" s="109" t="s">
        <v>247</v>
      </c>
      <c r="D360" s="29" t="s">
        <v>908</v>
      </c>
      <c r="E360" s="29" t="s">
        <v>18</v>
      </c>
      <c r="F360" s="30">
        <v>2.0599999999999996</v>
      </c>
      <c r="G360" s="110">
        <f t="shared" si="55"/>
        <v>170.01179999999997</v>
      </c>
      <c r="H360" s="29">
        <v>40</v>
      </c>
      <c r="I360" s="31"/>
      <c r="J360" s="32">
        <f t="shared" si="51"/>
        <v>0</v>
      </c>
      <c r="K360" s="33">
        <f t="shared" si="52"/>
        <v>0</v>
      </c>
      <c r="L360" s="111">
        <f t="shared" si="53"/>
        <v>0</v>
      </c>
      <c r="M360" s="86" t="str">
        <f t="shared" si="54"/>
        <v/>
      </c>
      <c r="N360" s="10"/>
    </row>
    <row r="361" spans="1:14">
      <c r="A361" s="98">
        <v>40</v>
      </c>
      <c r="B361" s="108" t="s">
        <v>728</v>
      </c>
      <c r="C361" s="109" t="s">
        <v>248</v>
      </c>
      <c r="D361" s="29" t="s">
        <v>908</v>
      </c>
      <c r="E361" s="29" t="s">
        <v>18</v>
      </c>
      <c r="F361" s="30">
        <v>2.0599999999999996</v>
      </c>
      <c r="G361" s="110">
        <f t="shared" si="55"/>
        <v>170.01179999999997</v>
      </c>
      <c r="H361" s="29">
        <v>40</v>
      </c>
      <c r="I361" s="31"/>
      <c r="J361" s="32">
        <f t="shared" si="51"/>
        <v>0</v>
      </c>
      <c r="K361" s="33">
        <f t="shared" si="52"/>
        <v>0</v>
      </c>
      <c r="L361" s="111">
        <f t="shared" si="53"/>
        <v>0</v>
      </c>
      <c r="M361" s="86" t="str">
        <f t="shared" si="54"/>
        <v/>
      </c>
      <c r="N361" s="10"/>
    </row>
    <row r="362" spans="1:14">
      <c r="A362" s="98">
        <v>30</v>
      </c>
      <c r="B362" s="108" t="s">
        <v>853</v>
      </c>
      <c r="C362" s="109" t="s">
        <v>854</v>
      </c>
      <c r="D362" s="29" t="s">
        <v>908</v>
      </c>
      <c r="E362" s="29" t="s">
        <v>49</v>
      </c>
      <c r="F362" s="30">
        <v>2.63</v>
      </c>
      <c r="G362" s="110">
        <f t="shared" si="55"/>
        <v>217.0539</v>
      </c>
      <c r="H362" s="29">
        <v>25</v>
      </c>
      <c r="I362" s="31"/>
      <c r="J362" s="32">
        <f t="shared" si="51"/>
        <v>0</v>
      </c>
      <c r="K362" s="33">
        <f t="shared" si="52"/>
        <v>0</v>
      </c>
      <c r="L362" s="111">
        <f t="shared" si="53"/>
        <v>0</v>
      </c>
      <c r="M362" s="86" t="str">
        <f t="shared" si="54"/>
        <v/>
      </c>
      <c r="N362" s="10"/>
    </row>
    <row r="363" spans="1:14">
      <c r="A363" s="98">
        <v>30</v>
      </c>
      <c r="B363" s="131" t="s">
        <v>979</v>
      </c>
      <c r="C363" s="132" t="s">
        <v>980</v>
      </c>
      <c r="D363" s="133" t="s">
        <v>912</v>
      </c>
      <c r="E363" s="115" t="s">
        <v>18</v>
      </c>
      <c r="F363" s="116">
        <f>G363/$G$7</f>
        <v>1.5873015873015872</v>
      </c>
      <c r="G363" s="117">
        <v>131</v>
      </c>
      <c r="H363" s="119">
        <v>24</v>
      </c>
      <c r="I363" s="31"/>
      <c r="J363" s="32">
        <f t="shared" si="51"/>
        <v>0</v>
      </c>
      <c r="K363" s="33">
        <f t="shared" si="52"/>
        <v>0</v>
      </c>
      <c r="L363" s="111">
        <f t="shared" si="53"/>
        <v>0</v>
      </c>
      <c r="M363" s="86" t="str">
        <f t="shared" si="54"/>
        <v/>
      </c>
      <c r="N363" s="10"/>
    </row>
    <row r="364" spans="1:14">
      <c r="A364" s="98">
        <v>20</v>
      </c>
      <c r="B364" s="108" t="s">
        <v>855</v>
      </c>
      <c r="C364" s="109" t="s">
        <v>856</v>
      </c>
      <c r="D364" s="29" t="s">
        <v>908</v>
      </c>
      <c r="E364" s="29" t="s">
        <v>49</v>
      </c>
      <c r="F364" s="30">
        <v>2.63</v>
      </c>
      <c r="G364" s="110">
        <f>F364*$G$7</f>
        <v>217.0539</v>
      </c>
      <c r="H364" s="29">
        <v>25</v>
      </c>
      <c r="I364" s="31"/>
      <c r="J364" s="32">
        <f t="shared" si="51"/>
        <v>0</v>
      </c>
      <c r="K364" s="33">
        <f t="shared" si="52"/>
        <v>0</v>
      </c>
      <c r="L364" s="111">
        <f t="shared" si="53"/>
        <v>0</v>
      </c>
      <c r="M364" s="86" t="str">
        <f t="shared" si="54"/>
        <v/>
      </c>
      <c r="N364" s="10"/>
    </row>
    <row r="365" spans="1:14">
      <c r="A365" s="98">
        <v>59</v>
      </c>
      <c r="B365" s="131" t="s">
        <v>981</v>
      </c>
      <c r="C365" s="132" t="s">
        <v>982</v>
      </c>
      <c r="D365" s="133" t="s">
        <v>912</v>
      </c>
      <c r="E365" s="115" t="s">
        <v>18</v>
      </c>
      <c r="F365" s="116">
        <f t="shared" ref="F365:F366" si="56">G365/$G$7</f>
        <v>1.5873015873015872</v>
      </c>
      <c r="G365" s="117">
        <v>131</v>
      </c>
      <c r="H365" s="119">
        <v>24</v>
      </c>
      <c r="I365" s="31"/>
      <c r="J365" s="32">
        <f t="shared" si="51"/>
        <v>0</v>
      </c>
      <c r="K365" s="33">
        <f t="shared" si="52"/>
        <v>0</v>
      </c>
      <c r="L365" s="111">
        <f t="shared" si="53"/>
        <v>0</v>
      </c>
      <c r="M365" s="86" t="str">
        <f t="shared" si="54"/>
        <v/>
      </c>
      <c r="N365" s="10"/>
    </row>
    <row r="366" spans="1:14">
      <c r="A366" s="98" t="s">
        <v>1089</v>
      </c>
      <c r="B366" s="131" t="s">
        <v>983</v>
      </c>
      <c r="C366" s="132" t="s">
        <v>984</v>
      </c>
      <c r="D366" s="133" t="s">
        <v>912</v>
      </c>
      <c r="E366" s="115" t="s">
        <v>18</v>
      </c>
      <c r="F366" s="116">
        <f t="shared" si="56"/>
        <v>1.5873015873015872</v>
      </c>
      <c r="G366" s="117">
        <v>131</v>
      </c>
      <c r="H366" s="119">
        <v>24</v>
      </c>
      <c r="I366" s="31"/>
      <c r="J366" s="32">
        <f t="shared" si="51"/>
        <v>0</v>
      </c>
      <c r="K366" s="33">
        <f t="shared" si="52"/>
        <v>0</v>
      </c>
      <c r="L366" s="111">
        <f t="shared" si="53"/>
        <v>0</v>
      </c>
      <c r="M366" s="86" t="str">
        <f t="shared" si="54"/>
        <v/>
      </c>
      <c r="N366" s="10"/>
    </row>
    <row r="367" spans="1:14">
      <c r="A367" s="98">
        <v>25</v>
      </c>
      <c r="B367" s="108" t="s">
        <v>729</v>
      </c>
      <c r="C367" s="109" t="s">
        <v>730</v>
      </c>
      <c r="D367" s="29" t="s">
        <v>908</v>
      </c>
      <c r="E367" s="29" t="s">
        <v>49</v>
      </c>
      <c r="F367" s="30">
        <v>3.1199999999999997</v>
      </c>
      <c r="G367" s="110">
        <f t="shared" ref="G367:G368" si="57">F367*$G$7</f>
        <v>257.49359999999996</v>
      </c>
      <c r="H367" s="29">
        <v>25</v>
      </c>
      <c r="I367" s="31"/>
      <c r="J367" s="32">
        <f t="shared" si="51"/>
        <v>0</v>
      </c>
      <c r="K367" s="33">
        <f t="shared" si="52"/>
        <v>0</v>
      </c>
      <c r="L367" s="111">
        <f t="shared" si="53"/>
        <v>0</v>
      </c>
      <c r="M367" s="86" t="str">
        <f t="shared" si="54"/>
        <v/>
      </c>
      <c r="N367" s="10"/>
    </row>
    <row r="368" spans="1:14" hidden="1">
      <c r="A368" s="98">
        <v>0</v>
      </c>
      <c r="B368" s="137" t="s">
        <v>857</v>
      </c>
      <c r="C368" s="112" t="s">
        <v>858</v>
      </c>
      <c r="D368" s="99" t="s">
        <v>908</v>
      </c>
      <c r="E368" s="99" t="s">
        <v>18</v>
      </c>
      <c r="F368" s="100">
        <v>2.3099999999999996</v>
      </c>
      <c r="G368" s="138">
        <f t="shared" si="57"/>
        <v>190.64429999999996</v>
      </c>
      <c r="H368" s="99">
        <v>40</v>
      </c>
      <c r="I368" s="31"/>
      <c r="J368" s="32">
        <f t="shared" si="51"/>
        <v>0</v>
      </c>
      <c r="K368" s="33">
        <f t="shared" si="52"/>
        <v>0</v>
      </c>
      <c r="L368" s="111">
        <f t="shared" si="53"/>
        <v>0</v>
      </c>
      <c r="M368" s="86" t="str">
        <f t="shared" si="54"/>
        <v/>
      </c>
      <c r="N368" s="10"/>
    </row>
    <row r="369" spans="1:14">
      <c r="A369" s="98" t="s">
        <v>1089</v>
      </c>
      <c r="B369" s="131" t="s">
        <v>985</v>
      </c>
      <c r="C369" s="132" t="s">
        <v>858</v>
      </c>
      <c r="D369" s="133" t="s">
        <v>912</v>
      </c>
      <c r="E369" s="115" t="s">
        <v>18</v>
      </c>
      <c r="F369" s="116">
        <f>G369/$G$7</f>
        <v>1.5873015873015872</v>
      </c>
      <c r="G369" s="117">
        <v>131</v>
      </c>
      <c r="H369" s="119">
        <v>24</v>
      </c>
      <c r="I369" s="31"/>
      <c r="J369" s="32">
        <f t="shared" si="51"/>
        <v>0</v>
      </c>
      <c r="K369" s="33">
        <f t="shared" si="52"/>
        <v>0</v>
      </c>
      <c r="L369" s="111">
        <f t="shared" si="53"/>
        <v>0</v>
      </c>
      <c r="M369" s="86" t="str">
        <f t="shared" si="54"/>
        <v/>
      </c>
      <c r="N369" s="10"/>
    </row>
    <row r="370" spans="1:14">
      <c r="A370" s="98" t="s">
        <v>1089</v>
      </c>
      <c r="B370" s="108" t="s">
        <v>731</v>
      </c>
      <c r="C370" s="109" t="s">
        <v>249</v>
      </c>
      <c r="D370" s="29" t="s">
        <v>908</v>
      </c>
      <c r="E370" s="29" t="s">
        <v>18</v>
      </c>
      <c r="F370" s="30">
        <v>2.7199999999999998</v>
      </c>
      <c r="G370" s="110">
        <f t="shared" ref="G370:G374" si="58">F370*$G$7</f>
        <v>224.48159999999999</v>
      </c>
      <c r="H370" s="29">
        <v>40</v>
      </c>
      <c r="I370" s="31"/>
      <c r="J370" s="32">
        <f t="shared" si="51"/>
        <v>0</v>
      </c>
      <c r="K370" s="33">
        <f t="shared" si="52"/>
        <v>0</v>
      </c>
      <c r="L370" s="111">
        <f t="shared" si="53"/>
        <v>0</v>
      </c>
      <c r="M370" s="86" t="str">
        <f t="shared" si="54"/>
        <v/>
      </c>
      <c r="N370" s="10"/>
    </row>
    <row r="371" spans="1:14">
      <c r="A371" s="98">
        <v>40</v>
      </c>
      <c r="B371" s="108" t="s">
        <v>732</v>
      </c>
      <c r="C371" s="109" t="s">
        <v>250</v>
      </c>
      <c r="D371" s="29" t="s">
        <v>908</v>
      </c>
      <c r="E371" s="29" t="s">
        <v>18</v>
      </c>
      <c r="F371" s="30">
        <v>2.7199999999999998</v>
      </c>
      <c r="G371" s="110">
        <f t="shared" si="58"/>
        <v>224.48159999999999</v>
      </c>
      <c r="H371" s="29">
        <v>40</v>
      </c>
      <c r="I371" s="31"/>
      <c r="J371" s="32">
        <f t="shared" si="51"/>
        <v>0</v>
      </c>
      <c r="K371" s="33">
        <f t="shared" si="52"/>
        <v>0</v>
      </c>
      <c r="L371" s="111">
        <f t="shared" si="53"/>
        <v>0</v>
      </c>
      <c r="M371" s="86" t="str">
        <f t="shared" si="54"/>
        <v/>
      </c>
      <c r="N371" s="10"/>
    </row>
    <row r="372" spans="1:14" hidden="1">
      <c r="A372" s="98">
        <v>0</v>
      </c>
      <c r="B372" s="137" t="s">
        <v>733</v>
      </c>
      <c r="C372" s="112" t="s">
        <v>251</v>
      </c>
      <c r="D372" s="99" t="s">
        <v>908</v>
      </c>
      <c r="E372" s="99" t="s">
        <v>18</v>
      </c>
      <c r="F372" s="100">
        <v>2.7199999999999998</v>
      </c>
      <c r="G372" s="138">
        <f t="shared" si="58"/>
        <v>224.48159999999999</v>
      </c>
      <c r="H372" s="99">
        <v>40</v>
      </c>
      <c r="I372" s="31"/>
      <c r="J372" s="32">
        <f t="shared" si="51"/>
        <v>0</v>
      </c>
      <c r="K372" s="33">
        <f t="shared" si="52"/>
        <v>0</v>
      </c>
      <c r="L372" s="111">
        <f t="shared" si="53"/>
        <v>0</v>
      </c>
      <c r="M372" s="86" t="str">
        <f t="shared" si="54"/>
        <v/>
      </c>
      <c r="N372" s="10"/>
    </row>
    <row r="373" spans="1:14" hidden="1">
      <c r="A373" s="98">
        <v>0</v>
      </c>
      <c r="B373" s="137" t="s">
        <v>734</v>
      </c>
      <c r="C373" s="112" t="s">
        <v>252</v>
      </c>
      <c r="D373" s="99" t="s">
        <v>908</v>
      </c>
      <c r="E373" s="99" t="s">
        <v>18</v>
      </c>
      <c r="F373" s="100">
        <v>2.0599999999999996</v>
      </c>
      <c r="G373" s="138">
        <f t="shared" si="58"/>
        <v>170.01179999999997</v>
      </c>
      <c r="H373" s="99">
        <v>40</v>
      </c>
      <c r="I373" s="31"/>
      <c r="J373" s="32">
        <f t="shared" si="51"/>
        <v>0</v>
      </c>
      <c r="K373" s="33">
        <f t="shared" si="52"/>
        <v>0</v>
      </c>
      <c r="L373" s="111">
        <f t="shared" si="53"/>
        <v>0</v>
      </c>
      <c r="M373" s="86" t="str">
        <f t="shared" si="54"/>
        <v/>
      </c>
      <c r="N373" s="10"/>
    </row>
    <row r="374" spans="1:14" hidden="1">
      <c r="A374" s="98">
        <v>0</v>
      </c>
      <c r="B374" s="137" t="s">
        <v>735</v>
      </c>
      <c r="C374" s="112" t="s">
        <v>253</v>
      </c>
      <c r="D374" s="99" t="s">
        <v>908</v>
      </c>
      <c r="E374" s="99" t="s">
        <v>49</v>
      </c>
      <c r="F374" s="100">
        <v>2.5399999999999996</v>
      </c>
      <c r="G374" s="138">
        <f t="shared" si="58"/>
        <v>209.62619999999998</v>
      </c>
      <c r="H374" s="99">
        <v>25</v>
      </c>
      <c r="I374" s="31"/>
      <c r="J374" s="32">
        <f t="shared" si="51"/>
        <v>0</v>
      </c>
      <c r="K374" s="33">
        <f t="shared" si="52"/>
        <v>0</v>
      </c>
      <c r="L374" s="111">
        <f t="shared" si="53"/>
        <v>0</v>
      </c>
      <c r="M374" s="86" t="str">
        <f t="shared" si="54"/>
        <v/>
      </c>
      <c r="N374" s="10"/>
    </row>
    <row r="375" spans="1:14">
      <c r="A375" s="98" t="s">
        <v>1089</v>
      </c>
      <c r="B375" s="131" t="s">
        <v>986</v>
      </c>
      <c r="C375" s="132" t="s">
        <v>987</v>
      </c>
      <c r="D375" s="133" t="s">
        <v>912</v>
      </c>
      <c r="E375" s="115" t="s">
        <v>18</v>
      </c>
      <c r="F375" s="116">
        <f t="shared" ref="F375:F376" si="59">G375/$G$7</f>
        <v>1.5873015873015872</v>
      </c>
      <c r="G375" s="117">
        <v>131</v>
      </c>
      <c r="H375" s="119">
        <v>24</v>
      </c>
      <c r="I375" s="31"/>
      <c r="J375" s="32">
        <f t="shared" si="51"/>
        <v>0</v>
      </c>
      <c r="K375" s="33">
        <f t="shared" si="52"/>
        <v>0</v>
      </c>
      <c r="L375" s="111">
        <f t="shared" si="53"/>
        <v>0</v>
      </c>
      <c r="M375" s="86" t="str">
        <f t="shared" si="54"/>
        <v/>
      </c>
      <c r="N375" s="10"/>
    </row>
    <row r="376" spans="1:14">
      <c r="A376" s="98">
        <v>44</v>
      </c>
      <c r="B376" s="131" t="s">
        <v>988</v>
      </c>
      <c r="C376" s="132" t="s">
        <v>987</v>
      </c>
      <c r="D376" s="133" t="s">
        <v>912</v>
      </c>
      <c r="E376" s="115" t="s">
        <v>18</v>
      </c>
      <c r="F376" s="116">
        <f t="shared" si="59"/>
        <v>1.5873015873015872</v>
      </c>
      <c r="G376" s="117">
        <v>131</v>
      </c>
      <c r="H376" s="119">
        <v>24</v>
      </c>
      <c r="I376" s="31"/>
      <c r="J376" s="32">
        <f t="shared" si="51"/>
        <v>0</v>
      </c>
      <c r="K376" s="33">
        <f t="shared" si="52"/>
        <v>0</v>
      </c>
      <c r="L376" s="111">
        <f t="shared" si="53"/>
        <v>0</v>
      </c>
      <c r="M376" s="86" t="str">
        <f t="shared" si="54"/>
        <v/>
      </c>
      <c r="N376" s="10"/>
    </row>
    <row r="377" spans="1:14">
      <c r="A377" s="98" t="s">
        <v>1089</v>
      </c>
      <c r="B377" s="108" t="s">
        <v>736</v>
      </c>
      <c r="C377" s="109" t="s">
        <v>254</v>
      </c>
      <c r="D377" s="29" t="s">
        <v>908</v>
      </c>
      <c r="E377" s="29" t="s">
        <v>18</v>
      </c>
      <c r="F377" s="30">
        <v>2.0599999999999996</v>
      </c>
      <c r="G377" s="110">
        <f t="shared" ref="G377:G380" si="60">F377*$G$7</f>
        <v>170.01179999999997</v>
      </c>
      <c r="H377" s="29">
        <v>40</v>
      </c>
      <c r="I377" s="31"/>
      <c r="J377" s="32">
        <f t="shared" si="51"/>
        <v>0</v>
      </c>
      <c r="K377" s="33">
        <f t="shared" si="52"/>
        <v>0</v>
      </c>
      <c r="L377" s="111">
        <f t="shared" si="53"/>
        <v>0</v>
      </c>
      <c r="M377" s="86" t="str">
        <f t="shared" si="54"/>
        <v/>
      </c>
      <c r="N377" s="10"/>
    </row>
    <row r="378" spans="1:14" hidden="1">
      <c r="A378" s="98">
        <v>0</v>
      </c>
      <c r="B378" s="137" t="s">
        <v>737</v>
      </c>
      <c r="C378" s="112" t="s">
        <v>255</v>
      </c>
      <c r="D378" s="99" t="s">
        <v>908</v>
      </c>
      <c r="E378" s="99" t="s">
        <v>18</v>
      </c>
      <c r="F378" s="100">
        <v>3.13</v>
      </c>
      <c r="G378" s="138">
        <f t="shared" si="60"/>
        <v>258.31889999999999</v>
      </c>
      <c r="H378" s="99">
        <v>40</v>
      </c>
      <c r="I378" s="31"/>
      <c r="J378" s="32">
        <f t="shared" si="51"/>
        <v>0</v>
      </c>
      <c r="K378" s="33">
        <f t="shared" si="52"/>
        <v>0</v>
      </c>
      <c r="L378" s="111">
        <f t="shared" si="53"/>
        <v>0</v>
      </c>
      <c r="M378" s="86" t="str">
        <f t="shared" si="54"/>
        <v/>
      </c>
      <c r="N378" s="10"/>
    </row>
    <row r="379" spans="1:14" hidden="1">
      <c r="A379" s="98">
        <v>0</v>
      </c>
      <c r="B379" s="137" t="s">
        <v>738</v>
      </c>
      <c r="C379" s="112" t="s">
        <v>739</v>
      </c>
      <c r="D379" s="99" t="s">
        <v>908</v>
      </c>
      <c r="E379" s="99" t="s">
        <v>18</v>
      </c>
      <c r="F379" s="100">
        <v>1.65</v>
      </c>
      <c r="G379" s="138">
        <f t="shared" si="60"/>
        <v>136.17449999999999</v>
      </c>
      <c r="H379" s="99">
        <v>40</v>
      </c>
      <c r="I379" s="31"/>
      <c r="J379" s="32">
        <f t="shared" si="51"/>
        <v>0</v>
      </c>
      <c r="K379" s="33">
        <f t="shared" si="52"/>
        <v>0</v>
      </c>
      <c r="L379" s="111">
        <f t="shared" si="53"/>
        <v>0</v>
      </c>
      <c r="M379" s="86" t="str">
        <f t="shared" si="54"/>
        <v/>
      </c>
      <c r="N379" s="10"/>
    </row>
    <row r="380" spans="1:14">
      <c r="A380" s="98">
        <v>80</v>
      </c>
      <c r="B380" s="108" t="s">
        <v>740</v>
      </c>
      <c r="C380" s="109" t="s">
        <v>256</v>
      </c>
      <c r="D380" s="29" t="s">
        <v>908</v>
      </c>
      <c r="E380" s="29" t="s">
        <v>18</v>
      </c>
      <c r="F380" s="30">
        <v>2.3099999999999996</v>
      </c>
      <c r="G380" s="110">
        <f t="shared" si="60"/>
        <v>190.64429999999996</v>
      </c>
      <c r="H380" s="29">
        <v>40</v>
      </c>
      <c r="I380" s="31"/>
      <c r="J380" s="32">
        <f t="shared" si="51"/>
        <v>0</v>
      </c>
      <c r="K380" s="33">
        <f t="shared" si="52"/>
        <v>0</v>
      </c>
      <c r="L380" s="111">
        <f t="shared" si="53"/>
        <v>0</v>
      </c>
      <c r="M380" s="86" t="str">
        <f t="shared" si="54"/>
        <v/>
      </c>
      <c r="N380" s="10"/>
    </row>
    <row r="381" spans="1:14">
      <c r="A381" s="98">
        <v>57</v>
      </c>
      <c r="B381" s="131" t="s">
        <v>989</v>
      </c>
      <c r="C381" s="132" t="s">
        <v>990</v>
      </c>
      <c r="D381" s="133" t="s">
        <v>912</v>
      </c>
      <c r="E381" s="115" t="s">
        <v>18</v>
      </c>
      <c r="F381" s="116">
        <f>G381/$G$7</f>
        <v>2.3143099478977343</v>
      </c>
      <c r="G381" s="117">
        <v>191</v>
      </c>
      <c r="H381" s="119">
        <v>24</v>
      </c>
      <c r="I381" s="31"/>
      <c r="J381" s="32">
        <f t="shared" si="51"/>
        <v>0</v>
      </c>
      <c r="K381" s="33">
        <f t="shared" si="52"/>
        <v>0</v>
      </c>
      <c r="L381" s="111">
        <f t="shared" si="53"/>
        <v>0</v>
      </c>
      <c r="M381" s="86" t="str">
        <f t="shared" si="54"/>
        <v/>
      </c>
      <c r="N381" s="10"/>
    </row>
    <row r="382" spans="1:14">
      <c r="A382" s="98">
        <v>40</v>
      </c>
      <c r="B382" s="108" t="s">
        <v>741</v>
      </c>
      <c r="C382" s="109" t="s">
        <v>257</v>
      </c>
      <c r="D382" s="29" t="s">
        <v>908</v>
      </c>
      <c r="E382" s="29" t="s">
        <v>18</v>
      </c>
      <c r="F382" s="30">
        <v>2.6399999999999997</v>
      </c>
      <c r="G382" s="110">
        <f t="shared" ref="G382:G384" si="61">F382*$G$7</f>
        <v>217.87919999999997</v>
      </c>
      <c r="H382" s="29">
        <v>40</v>
      </c>
      <c r="I382" s="31"/>
      <c r="J382" s="32">
        <f t="shared" si="51"/>
        <v>0</v>
      </c>
      <c r="K382" s="33">
        <f t="shared" si="52"/>
        <v>0</v>
      </c>
      <c r="L382" s="111">
        <f t="shared" si="53"/>
        <v>0</v>
      </c>
      <c r="M382" s="86" t="str">
        <f t="shared" si="54"/>
        <v/>
      </c>
      <c r="N382" s="10"/>
    </row>
    <row r="383" spans="1:14" hidden="1">
      <c r="A383" s="98">
        <v>0</v>
      </c>
      <c r="B383" s="137" t="s">
        <v>742</v>
      </c>
      <c r="C383" s="112" t="s">
        <v>258</v>
      </c>
      <c r="D383" s="99" t="s">
        <v>908</v>
      </c>
      <c r="E383" s="99" t="s">
        <v>18</v>
      </c>
      <c r="F383" s="100">
        <v>2.6399999999999997</v>
      </c>
      <c r="G383" s="138">
        <f t="shared" si="61"/>
        <v>217.87919999999997</v>
      </c>
      <c r="H383" s="99">
        <v>40</v>
      </c>
      <c r="I383" s="31"/>
      <c r="J383" s="32">
        <f t="shared" si="51"/>
        <v>0</v>
      </c>
      <c r="K383" s="33">
        <f t="shared" si="52"/>
        <v>0</v>
      </c>
      <c r="L383" s="111">
        <f t="shared" si="53"/>
        <v>0</v>
      </c>
      <c r="M383" s="86" t="str">
        <f t="shared" si="54"/>
        <v/>
      </c>
      <c r="N383" s="10"/>
    </row>
    <row r="384" spans="1:14" hidden="1">
      <c r="A384" s="98">
        <v>0</v>
      </c>
      <c r="B384" s="137" t="s">
        <v>743</v>
      </c>
      <c r="C384" s="112" t="s">
        <v>259</v>
      </c>
      <c r="D384" s="99" t="s">
        <v>908</v>
      </c>
      <c r="E384" s="99" t="s">
        <v>18</v>
      </c>
      <c r="F384" s="100">
        <v>2.3099999999999996</v>
      </c>
      <c r="G384" s="138">
        <f t="shared" si="61"/>
        <v>190.64429999999996</v>
      </c>
      <c r="H384" s="99">
        <v>40</v>
      </c>
      <c r="I384" s="31"/>
      <c r="J384" s="32">
        <f t="shared" si="51"/>
        <v>0</v>
      </c>
      <c r="K384" s="33">
        <f t="shared" si="52"/>
        <v>0</v>
      </c>
      <c r="L384" s="111">
        <f t="shared" si="53"/>
        <v>0</v>
      </c>
      <c r="M384" s="86" t="str">
        <f t="shared" si="54"/>
        <v/>
      </c>
      <c r="N384" s="10"/>
    </row>
    <row r="385" spans="1:14">
      <c r="A385" s="98">
        <v>92</v>
      </c>
      <c r="B385" s="131" t="s">
        <v>991</v>
      </c>
      <c r="C385" s="132" t="s">
        <v>992</v>
      </c>
      <c r="D385" s="133" t="s">
        <v>912</v>
      </c>
      <c r="E385" s="115" t="s">
        <v>18</v>
      </c>
      <c r="F385" s="116">
        <f t="shared" ref="F385:F386" si="62">G385/$G$7</f>
        <v>2.362777171937477</v>
      </c>
      <c r="G385" s="117">
        <v>195</v>
      </c>
      <c r="H385" s="119">
        <v>24</v>
      </c>
      <c r="I385" s="31"/>
      <c r="J385" s="32">
        <f t="shared" si="51"/>
        <v>0</v>
      </c>
      <c r="K385" s="33">
        <f t="shared" si="52"/>
        <v>0</v>
      </c>
      <c r="L385" s="111">
        <f t="shared" si="53"/>
        <v>0</v>
      </c>
      <c r="M385" s="86" t="str">
        <f t="shared" si="54"/>
        <v/>
      </c>
      <c r="N385" s="10"/>
    </row>
    <row r="386" spans="1:14">
      <c r="A386" s="98" t="s">
        <v>1089</v>
      </c>
      <c r="B386" s="131" t="s">
        <v>993</v>
      </c>
      <c r="C386" s="132" t="s">
        <v>994</v>
      </c>
      <c r="D386" s="133" t="s">
        <v>912</v>
      </c>
      <c r="E386" s="115" t="s">
        <v>18</v>
      </c>
      <c r="F386" s="116">
        <f t="shared" si="62"/>
        <v>2.362777171937477</v>
      </c>
      <c r="G386" s="117">
        <v>195</v>
      </c>
      <c r="H386" s="119">
        <v>24</v>
      </c>
      <c r="I386" s="31"/>
      <c r="J386" s="32">
        <f t="shared" si="51"/>
        <v>0</v>
      </c>
      <c r="K386" s="33">
        <f t="shared" si="52"/>
        <v>0</v>
      </c>
      <c r="L386" s="111">
        <f t="shared" si="53"/>
        <v>0</v>
      </c>
      <c r="M386" s="86" t="str">
        <f t="shared" si="54"/>
        <v/>
      </c>
      <c r="N386" s="10"/>
    </row>
    <row r="387" spans="1:14" hidden="1">
      <c r="A387" s="98">
        <v>0</v>
      </c>
      <c r="B387" s="137" t="s">
        <v>744</v>
      </c>
      <c r="C387" s="112" t="s">
        <v>260</v>
      </c>
      <c r="D387" s="99" t="s">
        <v>908</v>
      </c>
      <c r="E387" s="99" t="s">
        <v>18</v>
      </c>
      <c r="F387" s="100">
        <v>2.6399999999999997</v>
      </c>
      <c r="G387" s="138">
        <f>F387*$G$7</f>
        <v>217.87919999999997</v>
      </c>
      <c r="H387" s="99">
        <v>40</v>
      </c>
      <c r="I387" s="31"/>
      <c r="J387" s="32">
        <f t="shared" si="51"/>
        <v>0</v>
      </c>
      <c r="K387" s="33">
        <f t="shared" si="52"/>
        <v>0</v>
      </c>
      <c r="L387" s="111">
        <f t="shared" si="53"/>
        <v>0</v>
      </c>
      <c r="M387" s="86" t="str">
        <f t="shared" si="54"/>
        <v/>
      </c>
      <c r="N387" s="10"/>
    </row>
    <row r="388" spans="1:14">
      <c r="A388" s="98" t="s">
        <v>1089</v>
      </c>
      <c r="B388" s="131" t="s">
        <v>995</v>
      </c>
      <c r="C388" s="132" t="s">
        <v>996</v>
      </c>
      <c r="D388" s="133" t="s">
        <v>912</v>
      </c>
      <c r="E388" s="115" t="s">
        <v>18</v>
      </c>
      <c r="F388" s="116">
        <f>G388/$G$7</f>
        <v>2.5687628741063855</v>
      </c>
      <c r="G388" s="117">
        <v>212</v>
      </c>
      <c r="H388" s="119">
        <v>24</v>
      </c>
      <c r="I388" s="31"/>
      <c r="J388" s="32">
        <f t="shared" si="51"/>
        <v>0</v>
      </c>
      <c r="K388" s="33">
        <f t="shared" si="52"/>
        <v>0</v>
      </c>
      <c r="L388" s="111">
        <f t="shared" si="53"/>
        <v>0</v>
      </c>
      <c r="M388" s="86" t="str">
        <f t="shared" si="54"/>
        <v/>
      </c>
      <c r="N388" s="10"/>
    </row>
    <row r="389" spans="1:14">
      <c r="A389" s="98">
        <v>80</v>
      </c>
      <c r="B389" s="108" t="s">
        <v>745</v>
      </c>
      <c r="C389" s="109" t="s">
        <v>261</v>
      </c>
      <c r="D389" s="29" t="s">
        <v>908</v>
      </c>
      <c r="E389" s="29" t="s">
        <v>18</v>
      </c>
      <c r="F389" s="30">
        <v>2.6399999999999997</v>
      </c>
      <c r="G389" s="110">
        <f>F389*$G$7</f>
        <v>217.87919999999997</v>
      </c>
      <c r="H389" s="29">
        <v>40</v>
      </c>
      <c r="I389" s="31"/>
      <c r="J389" s="32">
        <f t="shared" si="51"/>
        <v>0</v>
      </c>
      <c r="K389" s="33">
        <f t="shared" si="52"/>
        <v>0</v>
      </c>
      <c r="L389" s="111">
        <f t="shared" si="53"/>
        <v>0</v>
      </c>
      <c r="M389" s="86" t="str">
        <f t="shared" si="54"/>
        <v/>
      </c>
      <c r="N389" s="10"/>
    </row>
    <row r="390" spans="1:14">
      <c r="A390" s="98" t="s">
        <v>1089</v>
      </c>
      <c r="B390" s="131" t="s">
        <v>997</v>
      </c>
      <c r="C390" s="132" t="s">
        <v>998</v>
      </c>
      <c r="D390" s="133" t="s">
        <v>912</v>
      </c>
      <c r="E390" s="115" t="s">
        <v>18</v>
      </c>
      <c r="F390" s="116">
        <f t="shared" ref="F390:F393" si="63">G390/$G$7</f>
        <v>2.362777171937477</v>
      </c>
      <c r="G390" s="117">
        <v>195</v>
      </c>
      <c r="H390" s="119">
        <v>24</v>
      </c>
      <c r="I390" s="31"/>
      <c r="J390" s="32">
        <f t="shared" si="51"/>
        <v>0</v>
      </c>
      <c r="K390" s="33">
        <f t="shared" si="52"/>
        <v>0</v>
      </c>
      <c r="L390" s="111">
        <f t="shared" si="53"/>
        <v>0</v>
      </c>
      <c r="M390" s="86" t="str">
        <f t="shared" si="54"/>
        <v/>
      </c>
      <c r="N390" s="10"/>
    </row>
    <row r="391" spans="1:14">
      <c r="A391" s="98" t="s">
        <v>1089</v>
      </c>
      <c r="B391" s="131" t="s">
        <v>999</v>
      </c>
      <c r="C391" s="132" t="s">
        <v>1000</v>
      </c>
      <c r="D391" s="133" t="s">
        <v>912</v>
      </c>
      <c r="E391" s="115" t="s">
        <v>18</v>
      </c>
      <c r="F391" s="116">
        <f t="shared" si="63"/>
        <v>2.5929964861262569</v>
      </c>
      <c r="G391" s="117">
        <v>214</v>
      </c>
      <c r="H391" s="119">
        <v>24</v>
      </c>
      <c r="I391" s="31"/>
      <c r="J391" s="32">
        <f t="shared" si="51"/>
        <v>0</v>
      </c>
      <c r="K391" s="33">
        <f t="shared" si="52"/>
        <v>0</v>
      </c>
      <c r="L391" s="111">
        <f t="shared" si="53"/>
        <v>0</v>
      </c>
      <c r="M391" s="86" t="str">
        <f t="shared" si="54"/>
        <v/>
      </c>
      <c r="N391" s="10"/>
    </row>
    <row r="392" spans="1:14">
      <c r="A392" s="98">
        <v>73</v>
      </c>
      <c r="B392" s="131" t="s">
        <v>1001</v>
      </c>
      <c r="C392" s="132" t="s">
        <v>1002</v>
      </c>
      <c r="D392" s="133" t="s">
        <v>912</v>
      </c>
      <c r="E392" s="115" t="s">
        <v>18</v>
      </c>
      <c r="F392" s="116">
        <f t="shared" si="63"/>
        <v>2.362777171937477</v>
      </c>
      <c r="G392" s="117">
        <v>195</v>
      </c>
      <c r="H392" s="119">
        <v>24</v>
      </c>
      <c r="I392" s="31"/>
      <c r="J392" s="32">
        <f t="shared" si="51"/>
        <v>0</v>
      </c>
      <c r="K392" s="33">
        <f t="shared" si="52"/>
        <v>0</v>
      </c>
      <c r="L392" s="111">
        <f t="shared" si="53"/>
        <v>0</v>
      </c>
      <c r="M392" s="86" t="str">
        <f t="shared" si="54"/>
        <v/>
      </c>
      <c r="N392" s="10"/>
    </row>
    <row r="393" spans="1:14">
      <c r="A393" s="98" t="s">
        <v>1089</v>
      </c>
      <c r="B393" s="131" t="s">
        <v>1003</v>
      </c>
      <c r="C393" s="132" t="s">
        <v>1004</v>
      </c>
      <c r="D393" s="133" t="s">
        <v>912</v>
      </c>
      <c r="E393" s="115" t="s">
        <v>18</v>
      </c>
      <c r="F393" s="116">
        <f t="shared" si="63"/>
        <v>2.362777171937477</v>
      </c>
      <c r="G393" s="117">
        <v>195</v>
      </c>
      <c r="H393" s="119">
        <v>24</v>
      </c>
      <c r="I393" s="31"/>
      <c r="J393" s="32">
        <f t="shared" si="51"/>
        <v>0</v>
      </c>
      <c r="K393" s="33">
        <f t="shared" si="52"/>
        <v>0</v>
      </c>
      <c r="L393" s="111">
        <f t="shared" si="53"/>
        <v>0</v>
      </c>
      <c r="M393" s="86" t="str">
        <f t="shared" si="54"/>
        <v/>
      </c>
      <c r="N393" s="10"/>
    </row>
    <row r="394" spans="1:14" hidden="1">
      <c r="A394" s="98">
        <v>0</v>
      </c>
      <c r="B394" s="137" t="s">
        <v>746</v>
      </c>
      <c r="C394" s="112" t="s">
        <v>262</v>
      </c>
      <c r="D394" s="99" t="s">
        <v>908</v>
      </c>
      <c r="E394" s="99" t="s">
        <v>18</v>
      </c>
      <c r="F394" s="100">
        <v>2.6399999999999997</v>
      </c>
      <c r="G394" s="138">
        <f t="shared" ref="G394:G396" si="64">F394*$G$7</f>
        <v>217.87919999999997</v>
      </c>
      <c r="H394" s="99">
        <v>40</v>
      </c>
      <c r="I394" s="31"/>
      <c r="J394" s="32">
        <f t="shared" si="51"/>
        <v>0</v>
      </c>
      <c r="K394" s="33">
        <f t="shared" si="52"/>
        <v>0</v>
      </c>
      <c r="L394" s="111">
        <f t="shared" si="53"/>
        <v>0</v>
      </c>
      <c r="M394" s="86" t="str">
        <f t="shared" si="54"/>
        <v/>
      </c>
      <c r="N394" s="10"/>
    </row>
    <row r="395" spans="1:14">
      <c r="A395" s="98" t="s">
        <v>1089</v>
      </c>
      <c r="B395" s="108" t="s">
        <v>747</v>
      </c>
      <c r="C395" s="109" t="s">
        <v>263</v>
      </c>
      <c r="D395" s="29" t="s">
        <v>908</v>
      </c>
      <c r="E395" s="29" t="s">
        <v>18</v>
      </c>
      <c r="F395" s="30">
        <v>2.6399999999999997</v>
      </c>
      <c r="G395" s="110">
        <f t="shared" si="64"/>
        <v>217.87919999999997</v>
      </c>
      <c r="H395" s="29">
        <v>40</v>
      </c>
      <c r="I395" s="31"/>
      <c r="J395" s="32">
        <f t="shared" si="51"/>
        <v>0</v>
      </c>
      <c r="K395" s="33">
        <f t="shared" si="52"/>
        <v>0</v>
      </c>
      <c r="L395" s="111">
        <f t="shared" si="53"/>
        <v>0</v>
      </c>
      <c r="M395" s="86" t="str">
        <f t="shared" si="54"/>
        <v/>
      </c>
      <c r="N395" s="10"/>
    </row>
    <row r="396" spans="1:14" hidden="1">
      <c r="A396" s="98">
        <v>0</v>
      </c>
      <c r="B396" s="137" t="s">
        <v>748</v>
      </c>
      <c r="C396" s="112" t="s">
        <v>749</v>
      </c>
      <c r="D396" s="99" t="s">
        <v>908</v>
      </c>
      <c r="E396" s="99" t="s">
        <v>18</v>
      </c>
      <c r="F396" s="100">
        <v>2.6399999999999997</v>
      </c>
      <c r="G396" s="138">
        <f t="shared" si="64"/>
        <v>217.87919999999997</v>
      </c>
      <c r="H396" s="99">
        <v>40</v>
      </c>
      <c r="I396" s="31"/>
      <c r="J396" s="32">
        <f t="shared" si="51"/>
        <v>0</v>
      </c>
      <c r="K396" s="33">
        <f t="shared" si="52"/>
        <v>0</v>
      </c>
      <c r="L396" s="111">
        <f t="shared" si="53"/>
        <v>0</v>
      </c>
      <c r="M396" s="86" t="str">
        <f t="shared" si="54"/>
        <v/>
      </c>
      <c r="N396" s="10"/>
    </row>
    <row r="397" spans="1:14">
      <c r="A397" s="98" t="s">
        <v>1089</v>
      </c>
      <c r="B397" s="131" t="s">
        <v>1005</v>
      </c>
      <c r="C397" s="132" t="s">
        <v>1006</v>
      </c>
      <c r="D397" s="133" t="s">
        <v>912</v>
      </c>
      <c r="E397" s="115" t="s">
        <v>18</v>
      </c>
      <c r="F397" s="116">
        <f t="shared" ref="F397:F401" si="65">G397/$G$7</f>
        <v>2.362777171937477</v>
      </c>
      <c r="G397" s="117">
        <v>195</v>
      </c>
      <c r="H397" s="119">
        <v>24</v>
      </c>
      <c r="I397" s="31"/>
      <c r="J397" s="32">
        <f t="shared" si="51"/>
        <v>0</v>
      </c>
      <c r="K397" s="33">
        <f t="shared" si="52"/>
        <v>0</v>
      </c>
      <c r="L397" s="111">
        <f t="shared" si="53"/>
        <v>0</v>
      </c>
      <c r="M397" s="86" t="str">
        <f t="shared" si="54"/>
        <v/>
      </c>
      <c r="N397" s="10"/>
    </row>
    <row r="398" spans="1:14">
      <c r="A398" s="98" t="s">
        <v>1089</v>
      </c>
      <c r="B398" s="131" t="s">
        <v>1007</v>
      </c>
      <c r="C398" s="132" t="s">
        <v>1008</v>
      </c>
      <c r="D398" s="133" t="s">
        <v>912</v>
      </c>
      <c r="E398" s="115" t="s">
        <v>18</v>
      </c>
      <c r="F398" s="116">
        <f t="shared" si="65"/>
        <v>2.362777171937477</v>
      </c>
      <c r="G398" s="117">
        <v>195</v>
      </c>
      <c r="H398" s="119">
        <v>24</v>
      </c>
      <c r="I398" s="31"/>
      <c r="J398" s="32">
        <f t="shared" si="51"/>
        <v>0</v>
      </c>
      <c r="K398" s="33">
        <f t="shared" si="52"/>
        <v>0</v>
      </c>
      <c r="L398" s="111">
        <f t="shared" si="53"/>
        <v>0</v>
      </c>
      <c r="M398" s="86" t="str">
        <f t="shared" si="54"/>
        <v/>
      </c>
      <c r="N398" s="10"/>
    </row>
    <row r="399" spans="1:14">
      <c r="A399" s="98" t="s">
        <v>1089</v>
      </c>
      <c r="B399" s="131" t="s">
        <v>1009</v>
      </c>
      <c r="C399" s="132" t="s">
        <v>1010</v>
      </c>
      <c r="D399" s="133" t="s">
        <v>912</v>
      </c>
      <c r="E399" s="115" t="s">
        <v>18</v>
      </c>
      <c r="F399" s="116">
        <f t="shared" si="65"/>
        <v>2.362777171937477</v>
      </c>
      <c r="G399" s="117">
        <v>195</v>
      </c>
      <c r="H399" s="119">
        <v>24</v>
      </c>
      <c r="I399" s="31"/>
      <c r="J399" s="32">
        <f t="shared" si="51"/>
        <v>0</v>
      </c>
      <c r="K399" s="33">
        <f t="shared" si="52"/>
        <v>0</v>
      </c>
      <c r="L399" s="111">
        <f t="shared" si="53"/>
        <v>0</v>
      </c>
      <c r="M399" s="86" t="str">
        <f t="shared" si="54"/>
        <v/>
      </c>
      <c r="N399" s="10"/>
    </row>
    <row r="400" spans="1:14">
      <c r="A400" s="98">
        <v>95</v>
      </c>
      <c r="B400" s="131" t="s">
        <v>1011</v>
      </c>
      <c r="C400" s="132" t="s">
        <v>1012</v>
      </c>
      <c r="D400" s="133" t="s">
        <v>912</v>
      </c>
      <c r="E400" s="115" t="s">
        <v>18</v>
      </c>
      <c r="F400" s="116">
        <f t="shared" si="65"/>
        <v>2.362777171937477</v>
      </c>
      <c r="G400" s="117">
        <v>195</v>
      </c>
      <c r="H400" s="119">
        <v>24</v>
      </c>
      <c r="I400" s="31"/>
      <c r="J400" s="32">
        <f t="shared" si="51"/>
        <v>0</v>
      </c>
      <c r="K400" s="33">
        <f t="shared" si="52"/>
        <v>0</v>
      </c>
      <c r="L400" s="111">
        <f t="shared" si="53"/>
        <v>0</v>
      </c>
      <c r="M400" s="86" t="str">
        <f t="shared" si="54"/>
        <v/>
      </c>
      <c r="N400" s="10"/>
    </row>
    <row r="401" spans="1:14">
      <c r="A401" s="98">
        <v>72</v>
      </c>
      <c r="B401" s="131" t="s">
        <v>1013</v>
      </c>
      <c r="C401" s="132" t="s">
        <v>1014</v>
      </c>
      <c r="D401" s="133" t="s">
        <v>912</v>
      </c>
      <c r="E401" s="115" t="s">
        <v>18</v>
      </c>
      <c r="F401" s="116">
        <f t="shared" si="65"/>
        <v>2.362777171937477</v>
      </c>
      <c r="G401" s="117">
        <v>195</v>
      </c>
      <c r="H401" s="119">
        <v>24</v>
      </c>
      <c r="I401" s="31"/>
      <c r="J401" s="32">
        <f t="shared" ref="J401:J464" si="66">I401/H401</f>
        <v>0</v>
      </c>
      <c r="K401" s="33">
        <f t="shared" ref="K401:K464" si="67">F401*I401</f>
        <v>0</v>
      </c>
      <c r="L401" s="111">
        <f t="shared" ref="L401:L464" si="68">I401*G401</f>
        <v>0</v>
      </c>
      <c r="M401" s="86" t="str">
        <f t="shared" si="54"/>
        <v/>
      </c>
      <c r="N401" s="10"/>
    </row>
    <row r="402" spans="1:14">
      <c r="A402" s="98">
        <v>40</v>
      </c>
      <c r="B402" s="108" t="s">
        <v>750</v>
      </c>
      <c r="C402" s="109" t="s">
        <v>751</v>
      </c>
      <c r="D402" s="29" t="s">
        <v>908</v>
      </c>
      <c r="E402" s="29" t="s">
        <v>18</v>
      </c>
      <c r="F402" s="30">
        <v>2.6399999999999997</v>
      </c>
      <c r="G402" s="110">
        <f t="shared" ref="G402:G404" si="69">F402*$G$7</f>
        <v>217.87919999999997</v>
      </c>
      <c r="H402" s="29">
        <v>40</v>
      </c>
      <c r="I402" s="31"/>
      <c r="J402" s="32">
        <f t="shared" si="66"/>
        <v>0</v>
      </c>
      <c r="K402" s="33">
        <f t="shared" si="67"/>
        <v>0</v>
      </c>
      <c r="L402" s="111">
        <f t="shared" si="68"/>
        <v>0</v>
      </c>
      <c r="M402" s="86" t="str">
        <f t="shared" ref="M402:M465" si="70">IF(MOD(I402,H402)&gt;0,"Ошибка! Не соблюдена кратность заказ на сорт!","")</f>
        <v/>
      </c>
      <c r="N402" s="10"/>
    </row>
    <row r="403" spans="1:14" hidden="1">
      <c r="A403" s="98">
        <v>0</v>
      </c>
      <c r="B403" s="137" t="s">
        <v>752</v>
      </c>
      <c r="C403" s="112" t="s">
        <v>264</v>
      </c>
      <c r="D403" s="99" t="s">
        <v>908</v>
      </c>
      <c r="E403" s="99" t="s">
        <v>18</v>
      </c>
      <c r="F403" s="100">
        <v>2.6399999999999997</v>
      </c>
      <c r="G403" s="138">
        <f t="shared" si="69"/>
        <v>217.87919999999997</v>
      </c>
      <c r="H403" s="99">
        <v>40</v>
      </c>
      <c r="I403" s="31"/>
      <c r="J403" s="32">
        <f t="shared" si="66"/>
        <v>0</v>
      </c>
      <c r="K403" s="33">
        <f t="shared" si="67"/>
        <v>0</v>
      </c>
      <c r="L403" s="111">
        <f t="shared" si="68"/>
        <v>0</v>
      </c>
      <c r="M403" s="86" t="str">
        <f t="shared" si="70"/>
        <v/>
      </c>
      <c r="N403" s="10"/>
    </row>
    <row r="404" spans="1:14">
      <c r="A404" s="98" t="s">
        <v>1089</v>
      </c>
      <c r="B404" s="108" t="s">
        <v>753</v>
      </c>
      <c r="C404" s="109" t="s">
        <v>265</v>
      </c>
      <c r="D404" s="29" t="s">
        <v>908</v>
      </c>
      <c r="E404" s="29" t="s">
        <v>18</v>
      </c>
      <c r="F404" s="30">
        <v>2.6399999999999997</v>
      </c>
      <c r="G404" s="110">
        <f t="shared" si="69"/>
        <v>217.87919999999997</v>
      </c>
      <c r="H404" s="29">
        <v>40</v>
      </c>
      <c r="I404" s="31"/>
      <c r="J404" s="32">
        <f t="shared" si="66"/>
        <v>0</v>
      </c>
      <c r="K404" s="33">
        <f t="shared" si="67"/>
        <v>0</v>
      </c>
      <c r="L404" s="111">
        <f t="shared" si="68"/>
        <v>0</v>
      </c>
      <c r="M404" s="86" t="str">
        <f t="shared" si="70"/>
        <v/>
      </c>
      <c r="N404" s="10"/>
    </row>
    <row r="405" spans="1:14">
      <c r="A405" s="98" t="s">
        <v>1089</v>
      </c>
      <c r="B405" s="131" t="s">
        <v>1015</v>
      </c>
      <c r="C405" s="132" t="s">
        <v>265</v>
      </c>
      <c r="D405" s="133" t="s">
        <v>912</v>
      </c>
      <c r="E405" s="115" t="s">
        <v>18</v>
      </c>
      <c r="F405" s="116">
        <f t="shared" ref="F405:F406" si="71">G405/$G$7</f>
        <v>2.5929964861262569</v>
      </c>
      <c r="G405" s="117">
        <v>214</v>
      </c>
      <c r="H405" s="119">
        <v>24</v>
      </c>
      <c r="I405" s="31"/>
      <c r="J405" s="32">
        <f t="shared" si="66"/>
        <v>0</v>
      </c>
      <c r="K405" s="33">
        <f t="shared" si="67"/>
        <v>0</v>
      </c>
      <c r="L405" s="111">
        <f t="shared" si="68"/>
        <v>0</v>
      </c>
      <c r="M405" s="86" t="str">
        <f t="shared" si="70"/>
        <v/>
      </c>
      <c r="N405" s="10"/>
    </row>
    <row r="406" spans="1:14">
      <c r="A406" s="98" t="s">
        <v>1089</v>
      </c>
      <c r="B406" s="131" t="s">
        <v>1016</v>
      </c>
      <c r="C406" s="132" t="s">
        <v>1017</v>
      </c>
      <c r="D406" s="133" t="s">
        <v>912</v>
      </c>
      <c r="E406" s="115" t="s">
        <v>18</v>
      </c>
      <c r="F406" s="116">
        <f t="shared" si="71"/>
        <v>2.362777171937477</v>
      </c>
      <c r="G406" s="117">
        <v>195</v>
      </c>
      <c r="H406" s="119">
        <v>24</v>
      </c>
      <c r="I406" s="31"/>
      <c r="J406" s="32">
        <f t="shared" si="66"/>
        <v>0</v>
      </c>
      <c r="K406" s="33">
        <f t="shared" si="67"/>
        <v>0</v>
      </c>
      <c r="L406" s="111">
        <f t="shared" si="68"/>
        <v>0</v>
      </c>
      <c r="M406" s="86" t="str">
        <f t="shared" si="70"/>
        <v/>
      </c>
      <c r="N406" s="10"/>
    </row>
    <row r="407" spans="1:14" hidden="1">
      <c r="A407" s="98">
        <v>0</v>
      </c>
      <c r="B407" s="137" t="s">
        <v>754</v>
      </c>
      <c r="C407" s="112" t="s">
        <v>266</v>
      </c>
      <c r="D407" s="99" t="s">
        <v>908</v>
      </c>
      <c r="E407" s="99" t="s">
        <v>18</v>
      </c>
      <c r="F407" s="100">
        <v>2.6399999999999997</v>
      </c>
      <c r="G407" s="138">
        <f>F407*$G$7</f>
        <v>217.87919999999997</v>
      </c>
      <c r="H407" s="99">
        <v>40</v>
      </c>
      <c r="I407" s="31"/>
      <c r="J407" s="32">
        <f t="shared" si="66"/>
        <v>0</v>
      </c>
      <c r="K407" s="33">
        <f t="shared" si="67"/>
        <v>0</v>
      </c>
      <c r="L407" s="111">
        <f t="shared" si="68"/>
        <v>0</v>
      </c>
      <c r="M407" s="86" t="str">
        <f t="shared" si="70"/>
        <v/>
      </c>
      <c r="N407" s="10"/>
    </row>
    <row r="408" spans="1:14">
      <c r="A408" s="98" t="s">
        <v>1089</v>
      </c>
      <c r="B408" s="131" t="s">
        <v>1018</v>
      </c>
      <c r="C408" s="132" t="s">
        <v>1019</v>
      </c>
      <c r="D408" s="133" t="s">
        <v>912</v>
      </c>
      <c r="E408" s="115" t="s">
        <v>18</v>
      </c>
      <c r="F408" s="116">
        <f t="shared" ref="F408:F411" si="72">G408/$G$7</f>
        <v>2.3385435599176057</v>
      </c>
      <c r="G408" s="117">
        <v>193</v>
      </c>
      <c r="H408" s="119">
        <v>24</v>
      </c>
      <c r="I408" s="31"/>
      <c r="J408" s="32">
        <f t="shared" si="66"/>
        <v>0</v>
      </c>
      <c r="K408" s="33">
        <f t="shared" si="67"/>
        <v>0</v>
      </c>
      <c r="L408" s="111">
        <f t="shared" si="68"/>
        <v>0</v>
      </c>
      <c r="M408" s="86" t="str">
        <f t="shared" si="70"/>
        <v/>
      </c>
      <c r="N408" s="10"/>
    </row>
    <row r="409" spans="1:14">
      <c r="A409" s="98" t="s">
        <v>1089</v>
      </c>
      <c r="B409" s="131" t="s">
        <v>1020</v>
      </c>
      <c r="C409" s="132" t="s">
        <v>1021</v>
      </c>
      <c r="D409" s="133" t="s">
        <v>912</v>
      </c>
      <c r="E409" s="115" t="s">
        <v>18</v>
      </c>
      <c r="F409" s="116">
        <f t="shared" si="72"/>
        <v>2.362777171937477</v>
      </c>
      <c r="G409" s="117">
        <v>195</v>
      </c>
      <c r="H409" s="119">
        <v>24</v>
      </c>
      <c r="I409" s="31"/>
      <c r="J409" s="32">
        <f t="shared" si="66"/>
        <v>0</v>
      </c>
      <c r="K409" s="33">
        <f t="shared" si="67"/>
        <v>0</v>
      </c>
      <c r="L409" s="111">
        <f t="shared" si="68"/>
        <v>0</v>
      </c>
      <c r="M409" s="86" t="str">
        <f t="shared" si="70"/>
        <v/>
      </c>
      <c r="N409" s="10"/>
    </row>
    <row r="410" spans="1:14">
      <c r="A410" s="98">
        <v>93</v>
      </c>
      <c r="B410" s="131" t="s">
        <v>1022</v>
      </c>
      <c r="C410" s="132" t="s">
        <v>1023</v>
      </c>
      <c r="D410" s="133" t="s">
        <v>912</v>
      </c>
      <c r="E410" s="115" t="s">
        <v>18</v>
      </c>
      <c r="F410" s="116">
        <f t="shared" si="72"/>
        <v>2.362777171937477</v>
      </c>
      <c r="G410" s="117">
        <v>195</v>
      </c>
      <c r="H410" s="119">
        <v>24</v>
      </c>
      <c r="I410" s="31"/>
      <c r="J410" s="32">
        <f t="shared" si="66"/>
        <v>0</v>
      </c>
      <c r="K410" s="33">
        <f t="shared" si="67"/>
        <v>0</v>
      </c>
      <c r="L410" s="111">
        <f t="shared" si="68"/>
        <v>0</v>
      </c>
      <c r="M410" s="86" t="str">
        <f t="shared" si="70"/>
        <v/>
      </c>
      <c r="N410" s="10"/>
    </row>
    <row r="411" spans="1:14">
      <c r="A411" s="98" t="s">
        <v>1089</v>
      </c>
      <c r="B411" s="131" t="s">
        <v>1024</v>
      </c>
      <c r="C411" s="132" t="s">
        <v>1025</v>
      </c>
      <c r="D411" s="133" t="s">
        <v>912</v>
      </c>
      <c r="E411" s="115" t="s">
        <v>18</v>
      </c>
      <c r="F411" s="116">
        <f t="shared" si="72"/>
        <v>2.3385435599176057</v>
      </c>
      <c r="G411" s="117">
        <v>193</v>
      </c>
      <c r="H411" s="119">
        <v>24</v>
      </c>
      <c r="I411" s="31"/>
      <c r="J411" s="32">
        <f t="shared" si="66"/>
        <v>0</v>
      </c>
      <c r="K411" s="33">
        <f t="shared" si="67"/>
        <v>0</v>
      </c>
      <c r="L411" s="111">
        <f t="shared" si="68"/>
        <v>0</v>
      </c>
      <c r="M411" s="86" t="str">
        <f t="shared" si="70"/>
        <v/>
      </c>
      <c r="N411" s="10"/>
    </row>
    <row r="412" spans="1:14" hidden="1">
      <c r="A412" s="98">
        <v>0</v>
      </c>
      <c r="B412" s="137" t="s">
        <v>755</v>
      </c>
      <c r="C412" s="112" t="s">
        <v>756</v>
      </c>
      <c r="D412" s="99" t="s">
        <v>908</v>
      </c>
      <c r="E412" s="99" t="s">
        <v>18</v>
      </c>
      <c r="F412" s="100">
        <v>2.6399999999999997</v>
      </c>
      <c r="G412" s="138">
        <f>F412*$G$7</f>
        <v>217.87919999999997</v>
      </c>
      <c r="H412" s="99">
        <v>40</v>
      </c>
      <c r="I412" s="31"/>
      <c r="J412" s="32">
        <f t="shared" si="66"/>
        <v>0</v>
      </c>
      <c r="K412" s="33">
        <f t="shared" si="67"/>
        <v>0</v>
      </c>
      <c r="L412" s="111">
        <f t="shared" si="68"/>
        <v>0</v>
      </c>
      <c r="M412" s="86" t="str">
        <f t="shared" si="70"/>
        <v/>
      </c>
      <c r="N412" s="10"/>
    </row>
    <row r="413" spans="1:14">
      <c r="A413" s="98" t="s">
        <v>1089</v>
      </c>
      <c r="B413" s="131" t="s">
        <v>1026</v>
      </c>
      <c r="C413" s="132" t="s">
        <v>1027</v>
      </c>
      <c r="D413" s="133" t="s">
        <v>912</v>
      </c>
      <c r="E413" s="115" t="s">
        <v>18</v>
      </c>
      <c r="F413" s="116">
        <f t="shared" ref="F413:F419" si="73">G413/$G$7</f>
        <v>2.5929964861262569</v>
      </c>
      <c r="G413" s="117">
        <v>214</v>
      </c>
      <c r="H413" s="119">
        <v>24</v>
      </c>
      <c r="I413" s="31"/>
      <c r="J413" s="32">
        <f t="shared" si="66"/>
        <v>0</v>
      </c>
      <c r="K413" s="33">
        <f t="shared" si="67"/>
        <v>0</v>
      </c>
      <c r="L413" s="111">
        <f t="shared" si="68"/>
        <v>0</v>
      </c>
      <c r="M413" s="86" t="str">
        <f t="shared" si="70"/>
        <v/>
      </c>
      <c r="N413" s="10"/>
    </row>
    <row r="414" spans="1:14">
      <c r="A414" s="98" t="s">
        <v>1089</v>
      </c>
      <c r="B414" s="131" t="s">
        <v>1028</v>
      </c>
      <c r="C414" s="132" t="s">
        <v>1029</v>
      </c>
      <c r="D414" s="133" t="s">
        <v>912</v>
      </c>
      <c r="E414" s="115" t="s">
        <v>18</v>
      </c>
      <c r="F414" s="116">
        <f t="shared" si="73"/>
        <v>2.362777171937477</v>
      </c>
      <c r="G414" s="117">
        <v>195</v>
      </c>
      <c r="H414" s="119">
        <v>24</v>
      </c>
      <c r="I414" s="31"/>
      <c r="J414" s="32">
        <f t="shared" si="66"/>
        <v>0</v>
      </c>
      <c r="K414" s="33">
        <f t="shared" si="67"/>
        <v>0</v>
      </c>
      <c r="L414" s="111">
        <f t="shared" si="68"/>
        <v>0</v>
      </c>
      <c r="M414" s="86" t="str">
        <f t="shared" si="70"/>
        <v/>
      </c>
      <c r="N414" s="10"/>
    </row>
    <row r="415" spans="1:14">
      <c r="A415" s="98" t="s">
        <v>1089</v>
      </c>
      <c r="B415" s="131" t="s">
        <v>1030</v>
      </c>
      <c r="C415" s="132" t="s">
        <v>1031</v>
      </c>
      <c r="D415" s="133" t="s">
        <v>912</v>
      </c>
      <c r="E415" s="115" t="s">
        <v>18</v>
      </c>
      <c r="F415" s="116">
        <f t="shared" si="73"/>
        <v>2.3385435599176057</v>
      </c>
      <c r="G415" s="117">
        <v>193</v>
      </c>
      <c r="H415" s="119">
        <v>24</v>
      </c>
      <c r="I415" s="31"/>
      <c r="J415" s="32">
        <f t="shared" si="66"/>
        <v>0</v>
      </c>
      <c r="K415" s="33">
        <f t="shared" si="67"/>
        <v>0</v>
      </c>
      <c r="L415" s="111">
        <f t="shared" si="68"/>
        <v>0</v>
      </c>
      <c r="M415" s="86" t="str">
        <f t="shared" si="70"/>
        <v/>
      </c>
      <c r="N415" s="10"/>
    </row>
    <row r="416" spans="1:14">
      <c r="A416" s="98">
        <v>85</v>
      </c>
      <c r="B416" s="131" t="s">
        <v>1032</v>
      </c>
      <c r="C416" s="132" t="s">
        <v>1033</v>
      </c>
      <c r="D416" s="133" t="s">
        <v>912</v>
      </c>
      <c r="E416" s="115" t="s">
        <v>18</v>
      </c>
      <c r="F416" s="116">
        <f t="shared" si="73"/>
        <v>2.362777171937477</v>
      </c>
      <c r="G416" s="117">
        <v>195</v>
      </c>
      <c r="H416" s="119">
        <v>24</v>
      </c>
      <c r="I416" s="31"/>
      <c r="J416" s="32">
        <f t="shared" si="66"/>
        <v>0</v>
      </c>
      <c r="K416" s="33">
        <f t="shared" si="67"/>
        <v>0</v>
      </c>
      <c r="L416" s="111">
        <f t="shared" si="68"/>
        <v>0</v>
      </c>
      <c r="M416" s="86" t="str">
        <f t="shared" si="70"/>
        <v/>
      </c>
      <c r="N416" s="10"/>
    </row>
    <row r="417" spans="1:14">
      <c r="A417" s="98" t="s">
        <v>1089</v>
      </c>
      <c r="B417" s="131" t="s">
        <v>1034</v>
      </c>
      <c r="C417" s="132" t="s">
        <v>1035</v>
      </c>
      <c r="D417" s="133" t="s">
        <v>912</v>
      </c>
      <c r="E417" s="115" t="s">
        <v>18</v>
      </c>
      <c r="F417" s="116">
        <f t="shared" si="73"/>
        <v>2.362777171937477</v>
      </c>
      <c r="G417" s="117">
        <v>195</v>
      </c>
      <c r="H417" s="119">
        <v>24</v>
      </c>
      <c r="I417" s="31"/>
      <c r="J417" s="32">
        <f t="shared" si="66"/>
        <v>0</v>
      </c>
      <c r="K417" s="33">
        <f t="shared" si="67"/>
        <v>0</v>
      </c>
      <c r="L417" s="111">
        <f t="shared" si="68"/>
        <v>0</v>
      </c>
      <c r="M417" s="86" t="str">
        <f t="shared" si="70"/>
        <v/>
      </c>
      <c r="N417" s="10"/>
    </row>
    <row r="418" spans="1:14">
      <c r="A418" s="98">
        <v>92</v>
      </c>
      <c r="B418" s="131" t="s">
        <v>1036</v>
      </c>
      <c r="C418" s="134" t="s">
        <v>1037</v>
      </c>
      <c r="D418" s="135" t="s">
        <v>912</v>
      </c>
      <c r="E418" s="120" t="s">
        <v>18</v>
      </c>
      <c r="F418" s="116">
        <f t="shared" si="73"/>
        <v>2.362777171937477</v>
      </c>
      <c r="G418" s="117">
        <v>195</v>
      </c>
      <c r="H418" s="121">
        <v>24</v>
      </c>
      <c r="I418" s="31"/>
      <c r="J418" s="32">
        <f t="shared" si="66"/>
        <v>0</v>
      </c>
      <c r="K418" s="33">
        <f t="shared" si="67"/>
        <v>0</v>
      </c>
      <c r="L418" s="111">
        <f t="shared" si="68"/>
        <v>0</v>
      </c>
      <c r="M418" s="86" t="str">
        <f t="shared" si="70"/>
        <v/>
      </c>
      <c r="N418" s="10"/>
    </row>
    <row r="419" spans="1:14">
      <c r="A419" s="98">
        <v>95</v>
      </c>
      <c r="B419" s="131" t="s">
        <v>1038</v>
      </c>
      <c r="C419" s="134" t="s">
        <v>1039</v>
      </c>
      <c r="D419" s="135" t="s">
        <v>912</v>
      </c>
      <c r="E419" s="120" t="s">
        <v>18</v>
      </c>
      <c r="F419" s="116">
        <f t="shared" si="73"/>
        <v>2.3385435599176057</v>
      </c>
      <c r="G419" s="117">
        <v>193</v>
      </c>
      <c r="H419" s="121">
        <v>24</v>
      </c>
      <c r="I419" s="31"/>
      <c r="J419" s="32">
        <f t="shared" si="66"/>
        <v>0</v>
      </c>
      <c r="K419" s="33">
        <f t="shared" si="67"/>
        <v>0</v>
      </c>
      <c r="L419" s="111">
        <f t="shared" si="68"/>
        <v>0</v>
      </c>
      <c r="M419" s="86" t="str">
        <f t="shared" si="70"/>
        <v/>
      </c>
      <c r="N419" s="10"/>
    </row>
    <row r="420" spans="1:14">
      <c r="A420" s="98">
        <v>40</v>
      </c>
      <c r="B420" s="108" t="s">
        <v>757</v>
      </c>
      <c r="C420" s="122" t="s">
        <v>267</v>
      </c>
      <c r="D420" s="123" t="s">
        <v>908</v>
      </c>
      <c r="E420" s="123" t="s">
        <v>18</v>
      </c>
      <c r="F420" s="124">
        <v>2.3099999999999996</v>
      </c>
      <c r="G420" s="110">
        <f t="shared" ref="G420:G423" si="74">F420*$G$7</f>
        <v>190.64429999999996</v>
      </c>
      <c r="H420" s="123">
        <v>40</v>
      </c>
      <c r="I420" s="31"/>
      <c r="J420" s="32">
        <f t="shared" si="66"/>
        <v>0</v>
      </c>
      <c r="K420" s="33">
        <f t="shared" si="67"/>
        <v>0</v>
      </c>
      <c r="L420" s="111">
        <f t="shared" si="68"/>
        <v>0</v>
      </c>
      <c r="M420" s="86" t="str">
        <f t="shared" si="70"/>
        <v/>
      </c>
      <c r="N420" s="10"/>
    </row>
    <row r="421" spans="1:14" hidden="1">
      <c r="A421" s="98">
        <v>0</v>
      </c>
      <c r="B421" s="137" t="s">
        <v>758</v>
      </c>
      <c r="C421" s="125" t="s">
        <v>268</v>
      </c>
      <c r="D421" s="126" t="s">
        <v>908</v>
      </c>
      <c r="E421" s="126" t="s">
        <v>18</v>
      </c>
      <c r="F421" s="127">
        <v>1.98</v>
      </c>
      <c r="G421" s="138">
        <f t="shared" si="74"/>
        <v>163.40940000000001</v>
      </c>
      <c r="H421" s="126">
        <v>40</v>
      </c>
      <c r="I421" s="31"/>
      <c r="J421" s="32">
        <f t="shared" si="66"/>
        <v>0</v>
      </c>
      <c r="K421" s="33">
        <f t="shared" si="67"/>
        <v>0</v>
      </c>
      <c r="L421" s="111">
        <f t="shared" si="68"/>
        <v>0</v>
      </c>
      <c r="M421" s="86" t="str">
        <f t="shared" si="70"/>
        <v/>
      </c>
      <c r="N421" s="10"/>
    </row>
    <row r="422" spans="1:14" hidden="1">
      <c r="A422" s="98">
        <v>0</v>
      </c>
      <c r="B422" s="137" t="s">
        <v>759</v>
      </c>
      <c r="C422" s="125" t="s">
        <v>269</v>
      </c>
      <c r="D422" s="126" t="s">
        <v>908</v>
      </c>
      <c r="E422" s="126" t="s">
        <v>18</v>
      </c>
      <c r="F422" s="127">
        <v>2.0599999999999996</v>
      </c>
      <c r="G422" s="138">
        <f t="shared" si="74"/>
        <v>170.01179999999997</v>
      </c>
      <c r="H422" s="126">
        <v>40</v>
      </c>
      <c r="I422" s="31"/>
      <c r="J422" s="32">
        <f t="shared" si="66"/>
        <v>0</v>
      </c>
      <c r="K422" s="33">
        <f t="shared" si="67"/>
        <v>0</v>
      </c>
      <c r="L422" s="111">
        <f t="shared" si="68"/>
        <v>0</v>
      </c>
      <c r="M422" s="86" t="str">
        <f t="shared" si="70"/>
        <v/>
      </c>
      <c r="N422" s="10"/>
    </row>
    <row r="423" spans="1:14" hidden="1">
      <c r="A423" s="98">
        <v>0</v>
      </c>
      <c r="B423" s="137" t="s">
        <v>760</v>
      </c>
      <c r="C423" s="125" t="s">
        <v>761</v>
      </c>
      <c r="D423" s="126" t="s">
        <v>908</v>
      </c>
      <c r="E423" s="126" t="s">
        <v>18</v>
      </c>
      <c r="F423" s="127">
        <v>1.74</v>
      </c>
      <c r="G423" s="138">
        <f t="shared" si="74"/>
        <v>143.60220000000001</v>
      </c>
      <c r="H423" s="126">
        <v>40</v>
      </c>
      <c r="I423" s="31"/>
      <c r="J423" s="32">
        <f t="shared" si="66"/>
        <v>0</v>
      </c>
      <c r="K423" s="33">
        <f t="shared" si="67"/>
        <v>0</v>
      </c>
      <c r="L423" s="111">
        <f t="shared" si="68"/>
        <v>0</v>
      </c>
      <c r="M423" s="86" t="str">
        <f t="shared" si="70"/>
        <v/>
      </c>
      <c r="N423" s="10"/>
    </row>
    <row r="424" spans="1:14">
      <c r="A424" s="98" t="s">
        <v>1089</v>
      </c>
      <c r="B424" s="131" t="s">
        <v>1040</v>
      </c>
      <c r="C424" s="134" t="s">
        <v>761</v>
      </c>
      <c r="D424" s="135" t="s">
        <v>912</v>
      </c>
      <c r="E424" s="120" t="s">
        <v>18</v>
      </c>
      <c r="F424" s="116">
        <f t="shared" ref="F424:F425" si="75">G424/$G$7</f>
        <v>1.1632133769538349</v>
      </c>
      <c r="G424" s="117">
        <v>96</v>
      </c>
      <c r="H424" s="121">
        <v>24</v>
      </c>
      <c r="I424" s="31"/>
      <c r="J424" s="32">
        <f t="shared" si="66"/>
        <v>0</v>
      </c>
      <c r="K424" s="33">
        <f t="shared" si="67"/>
        <v>0</v>
      </c>
      <c r="L424" s="111">
        <f t="shared" si="68"/>
        <v>0</v>
      </c>
      <c r="M424" s="86" t="str">
        <f t="shared" si="70"/>
        <v/>
      </c>
      <c r="N424" s="10"/>
    </row>
    <row r="425" spans="1:14">
      <c r="A425" s="98" t="s">
        <v>1089</v>
      </c>
      <c r="B425" s="131" t="s">
        <v>1041</v>
      </c>
      <c r="C425" s="134" t="s">
        <v>1042</v>
      </c>
      <c r="D425" s="135" t="s">
        <v>912</v>
      </c>
      <c r="E425" s="120" t="s">
        <v>18</v>
      </c>
      <c r="F425" s="116">
        <f t="shared" si="75"/>
        <v>1.272264631043257</v>
      </c>
      <c r="G425" s="117">
        <v>105</v>
      </c>
      <c r="H425" s="121">
        <v>24</v>
      </c>
      <c r="I425" s="31"/>
      <c r="J425" s="32">
        <f t="shared" si="66"/>
        <v>0</v>
      </c>
      <c r="K425" s="33">
        <f t="shared" si="67"/>
        <v>0</v>
      </c>
      <c r="L425" s="111">
        <f t="shared" si="68"/>
        <v>0</v>
      </c>
      <c r="M425" s="86" t="str">
        <f t="shared" si="70"/>
        <v/>
      </c>
      <c r="N425" s="10"/>
    </row>
    <row r="426" spans="1:14" hidden="1">
      <c r="A426" s="98">
        <v>0</v>
      </c>
      <c r="B426" s="137" t="s">
        <v>762</v>
      </c>
      <c r="C426" s="125" t="s">
        <v>763</v>
      </c>
      <c r="D426" s="126" t="s">
        <v>908</v>
      </c>
      <c r="E426" s="126" t="s">
        <v>18</v>
      </c>
      <c r="F426" s="127">
        <v>1.74</v>
      </c>
      <c r="G426" s="138">
        <f t="shared" ref="G426:G427" si="76">F426*$G$7</f>
        <v>143.60220000000001</v>
      </c>
      <c r="H426" s="126">
        <v>40</v>
      </c>
      <c r="I426" s="31"/>
      <c r="J426" s="32">
        <f t="shared" si="66"/>
        <v>0</v>
      </c>
      <c r="K426" s="33">
        <f t="shared" si="67"/>
        <v>0</v>
      </c>
      <c r="L426" s="111">
        <f t="shared" si="68"/>
        <v>0</v>
      </c>
      <c r="M426" s="86" t="str">
        <f t="shared" si="70"/>
        <v/>
      </c>
      <c r="N426" s="10"/>
    </row>
    <row r="427" spans="1:14" hidden="1">
      <c r="A427" s="98">
        <v>0</v>
      </c>
      <c r="B427" s="137" t="s">
        <v>764</v>
      </c>
      <c r="C427" s="125" t="s">
        <v>765</v>
      </c>
      <c r="D427" s="126" t="s">
        <v>908</v>
      </c>
      <c r="E427" s="126" t="s">
        <v>18</v>
      </c>
      <c r="F427" s="127">
        <v>1.74</v>
      </c>
      <c r="G427" s="138">
        <f t="shared" si="76"/>
        <v>143.60220000000001</v>
      </c>
      <c r="H427" s="126">
        <v>40</v>
      </c>
      <c r="I427" s="31"/>
      <c r="J427" s="32">
        <f t="shared" si="66"/>
        <v>0</v>
      </c>
      <c r="K427" s="33">
        <f t="shared" si="67"/>
        <v>0</v>
      </c>
      <c r="L427" s="111">
        <f t="shared" si="68"/>
        <v>0</v>
      </c>
      <c r="M427" s="86" t="str">
        <f t="shared" si="70"/>
        <v/>
      </c>
      <c r="N427" s="10"/>
    </row>
    <row r="428" spans="1:14">
      <c r="A428" s="98" t="s">
        <v>1089</v>
      </c>
      <c r="B428" s="131" t="s">
        <v>1043</v>
      </c>
      <c r="C428" s="134" t="s">
        <v>765</v>
      </c>
      <c r="D428" s="135" t="s">
        <v>912</v>
      </c>
      <c r="E428" s="120" t="s">
        <v>18</v>
      </c>
      <c r="F428" s="116">
        <f>G428/$G$7</f>
        <v>1.1632133769538349</v>
      </c>
      <c r="G428" s="117">
        <v>96</v>
      </c>
      <c r="H428" s="121">
        <v>24</v>
      </c>
      <c r="I428" s="31"/>
      <c r="J428" s="32">
        <f t="shared" si="66"/>
        <v>0</v>
      </c>
      <c r="K428" s="33">
        <f t="shared" si="67"/>
        <v>0</v>
      </c>
      <c r="L428" s="111">
        <f t="shared" si="68"/>
        <v>0</v>
      </c>
      <c r="M428" s="86" t="str">
        <f t="shared" si="70"/>
        <v/>
      </c>
      <c r="N428" s="10"/>
    </row>
    <row r="429" spans="1:14">
      <c r="A429" s="98" t="s">
        <v>1089</v>
      </c>
      <c r="B429" s="108" t="s">
        <v>766</v>
      </c>
      <c r="C429" s="122" t="s">
        <v>270</v>
      </c>
      <c r="D429" s="123" t="s">
        <v>908</v>
      </c>
      <c r="E429" s="123" t="s">
        <v>18</v>
      </c>
      <c r="F429" s="124">
        <v>2.0599999999999996</v>
      </c>
      <c r="G429" s="110">
        <f t="shared" ref="G429:G432" si="77">F429*$G$7</f>
        <v>170.01179999999997</v>
      </c>
      <c r="H429" s="123">
        <v>40</v>
      </c>
      <c r="I429" s="31"/>
      <c r="J429" s="32">
        <f t="shared" si="66"/>
        <v>0</v>
      </c>
      <c r="K429" s="33">
        <f t="shared" si="67"/>
        <v>0</v>
      </c>
      <c r="L429" s="111">
        <f t="shared" si="68"/>
        <v>0</v>
      </c>
      <c r="M429" s="86" t="str">
        <f t="shared" si="70"/>
        <v/>
      </c>
      <c r="N429" s="10"/>
    </row>
    <row r="430" spans="1:14" hidden="1">
      <c r="A430" s="98">
        <v>0</v>
      </c>
      <c r="B430" s="137" t="s">
        <v>767</v>
      </c>
      <c r="C430" s="125" t="s">
        <v>768</v>
      </c>
      <c r="D430" s="126" t="s">
        <v>908</v>
      </c>
      <c r="E430" s="126" t="s">
        <v>18</v>
      </c>
      <c r="F430" s="127">
        <v>2.0599999999999996</v>
      </c>
      <c r="G430" s="138">
        <f t="shared" si="77"/>
        <v>170.01179999999997</v>
      </c>
      <c r="H430" s="126">
        <v>40</v>
      </c>
      <c r="I430" s="31"/>
      <c r="J430" s="32">
        <f t="shared" si="66"/>
        <v>0</v>
      </c>
      <c r="K430" s="33">
        <f t="shared" si="67"/>
        <v>0</v>
      </c>
      <c r="L430" s="111">
        <f t="shared" si="68"/>
        <v>0</v>
      </c>
      <c r="M430" s="86" t="str">
        <f t="shared" si="70"/>
        <v/>
      </c>
      <c r="N430" s="10"/>
    </row>
    <row r="431" spans="1:14">
      <c r="A431" s="98" t="s">
        <v>1089</v>
      </c>
      <c r="B431" s="108" t="s">
        <v>769</v>
      </c>
      <c r="C431" s="122" t="s">
        <v>271</v>
      </c>
      <c r="D431" s="123" t="s">
        <v>908</v>
      </c>
      <c r="E431" s="123" t="s">
        <v>18</v>
      </c>
      <c r="F431" s="124">
        <v>1.9</v>
      </c>
      <c r="G431" s="110">
        <f t="shared" si="77"/>
        <v>156.80699999999999</v>
      </c>
      <c r="H431" s="123">
        <v>40</v>
      </c>
      <c r="I431" s="31"/>
      <c r="J431" s="32">
        <f t="shared" si="66"/>
        <v>0</v>
      </c>
      <c r="K431" s="33">
        <f t="shared" si="67"/>
        <v>0</v>
      </c>
      <c r="L431" s="111">
        <f t="shared" si="68"/>
        <v>0</v>
      </c>
      <c r="M431" s="86" t="str">
        <f t="shared" si="70"/>
        <v/>
      </c>
      <c r="N431" s="10"/>
    </row>
    <row r="432" spans="1:14">
      <c r="A432" s="98" t="s">
        <v>1089</v>
      </c>
      <c r="B432" s="108" t="s">
        <v>770</v>
      </c>
      <c r="C432" s="122" t="s">
        <v>272</v>
      </c>
      <c r="D432" s="123" t="s">
        <v>908</v>
      </c>
      <c r="E432" s="123" t="s">
        <v>18</v>
      </c>
      <c r="F432" s="124">
        <v>1.9</v>
      </c>
      <c r="G432" s="110">
        <f t="shared" si="77"/>
        <v>156.80699999999999</v>
      </c>
      <c r="H432" s="123">
        <v>40</v>
      </c>
      <c r="I432" s="31"/>
      <c r="J432" s="32">
        <f t="shared" si="66"/>
        <v>0</v>
      </c>
      <c r="K432" s="33">
        <f t="shared" si="67"/>
        <v>0</v>
      </c>
      <c r="L432" s="111">
        <f t="shared" si="68"/>
        <v>0</v>
      </c>
      <c r="M432" s="86" t="str">
        <f t="shared" si="70"/>
        <v/>
      </c>
      <c r="N432" s="10"/>
    </row>
    <row r="433" spans="1:14">
      <c r="A433" s="98" t="s">
        <v>1089</v>
      </c>
      <c r="B433" s="131" t="s">
        <v>1044</v>
      </c>
      <c r="C433" s="134" t="s">
        <v>1045</v>
      </c>
      <c r="D433" s="135" t="s">
        <v>912</v>
      </c>
      <c r="E433" s="120" t="s">
        <v>18</v>
      </c>
      <c r="F433" s="116">
        <f>G433/$G$7</f>
        <v>1.4782503332121653</v>
      </c>
      <c r="G433" s="117">
        <v>122</v>
      </c>
      <c r="H433" s="121">
        <v>24</v>
      </c>
      <c r="I433" s="31"/>
      <c r="J433" s="32">
        <f t="shared" si="66"/>
        <v>0</v>
      </c>
      <c r="K433" s="33">
        <f t="shared" si="67"/>
        <v>0</v>
      </c>
      <c r="L433" s="111">
        <f t="shared" si="68"/>
        <v>0</v>
      </c>
      <c r="M433" s="86" t="str">
        <f t="shared" si="70"/>
        <v/>
      </c>
      <c r="N433" s="10"/>
    </row>
    <row r="434" spans="1:14">
      <c r="A434" s="98">
        <v>80</v>
      </c>
      <c r="B434" s="108" t="s">
        <v>771</v>
      </c>
      <c r="C434" s="122" t="s">
        <v>273</v>
      </c>
      <c r="D434" s="123" t="s">
        <v>908</v>
      </c>
      <c r="E434" s="123" t="s">
        <v>18</v>
      </c>
      <c r="F434" s="124">
        <v>1.98</v>
      </c>
      <c r="G434" s="110">
        <f t="shared" ref="G434:G437" si="78">F434*$G$7</f>
        <v>163.40940000000001</v>
      </c>
      <c r="H434" s="123">
        <v>40</v>
      </c>
      <c r="I434" s="31"/>
      <c r="J434" s="32">
        <f t="shared" si="66"/>
        <v>0</v>
      </c>
      <c r="K434" s="33">
        <f t="shared" si="67"/>
        <v>0</v>
      </c>
      <c r="L434" s="111">
        <f t="shared" si="68"/>
        <v>0</v>
      </c>
      <c r="M434" s="86" t="str">
        <f t="shared" si="70"/>
        <v/>
      </c>
      <c r="N434" s="10"/>
    </row>
    <row r="435" spans="1:14">
      <c r="A435" s="98" t="s">
        <v>1089</v>
      </c>
      <c r="B435" s="108" t="s">
        <v>772</v>
      </c>
      <c r="C435" s="122" t="s">
        <v>274</v>
      </c>
      <c r="D435" s="123" t="s">
        <v>908</v>
      </c>
      <c r="E435" s="123" t="s">
        <v>18</v>
      </c>
      <c r="F435" s="124">
        <v>1.98</v>
      </c>
      <c r="G435" s="110">
        <f t="shared" si="78"/>
        <v>163.40940000000001</v>
      </c>
      <c r="H435" s="123">
        <v>40</v>
      </c>
      <c r="I435" s="31"/>
      <c r="J435" s="32">
        <f t="shared" si="66"/>
        <v>0</v>
      </c>
      <c r="K435" s="33">
        <f t="shared" si="67"/>
        <v>0</v>
      </c>
      <c r="L435" s="111">
        <f t="shared" si="68"/>
        <v>0</v>
      </c>
      <c r="M435" s="86" t="str">
        <f t="shared" si="70"/>
        <v/>
      </c>
      <c r="N435" s="10"/>
    </row>
    <row r="436" spans="1:14" hidden="1">
      <c r="A436" s="98">
        <v>0</v>
      </c>
      <c r="B436" s="137" t="s">
        <v>773</v>
      </c>
      <c r="C436" s="125" t="s">
        <v>275</v>
      </c>
      <c r="D436" s="126" t="s">
        <v>908</v>
      </c>
      <c r="E436" s="126" t="s">
        <v>18</v>
      </c>
      <c r="F436" s="127">
        <v>1.98</v>
      </c>
      <c r="G436" s="138">
        <f t="shared" si="78"/>
        <v>163.40940000000001</v>
      </c>
      <c r="H436" s="126">
        <v>40</v>
      </c>
      <c r="I436" s="31"/>
      <c r="J436" s="32">
        <f t="shared" si="66"/>
        <v>0</v>
      </c>
      <c r="K436" s="33">
        <f t="shared" si="67"/>
        <v>0</v>
      </c>
      <c r="L436" s="111">
        <f t="shared" si="68"/>
        <v>0</v>
      </c>
      <c r="M436" s="86" t="str">
        <f t="shared" si="70"/>
        <v/>
      </c>
      <c r="N436" s="10"/>
    </row>
    <row r="437" spans="1:14">
      <c r="A437" s="98" t="s">
        <v>1089</v>
      </c>
      <c r="B437" s="108" t="s">
        <v>774</v>
      </c>
      <c r="C437" s="122" t="s">
        <v>276</v>
      </c>
      <c r="D437" s="123" t="s">
        <v>908</v>
      </c>
      <c r="E437" s="123" t="s">
        <v>18</v>
      </c>
      <c r="F437" s="124">
        <v>2.0599999999999996</v>
      </c>
      <c r="G437" s="110">
        <f t="shared" si="78"/>
        <v>170.01179999999997</v>
      </c>
      <c r="H437" s="123">
        <v>40</v>
      </c>
      <c r="I437" s="31"/>
      <c r="J437" s="32">
        <f t="shared" si="66"/>
        <v>0</v>
      </c>
      <c r="K437" s="33">
        <f t="shared" si="67"/>
        <v>0</v>
      </c>
      <c r="L437" s="111">
        <f t="shared" si="68"/>
        <v>0</v>
      </c>
      <c r="M437" s="86" t="str">
        <f t="shared" si="70"/>
        <v/>
      </c>
      <c r="N437" s="10"/>
    </row>
    <row r="438" spans="1:14">
      <c r="A438" s="98">
        <v>80</v>
      </c>
      <c r="B438" s="131" t="s">
        <v>1046</v>
      </c>
      <c r="C438" s="134" t="s">
        <v>276</v>
      </c>
      <c r="D438" s="135" t="s">
        <v>912</v>
      </c>
      <c r="E438" s="120" t="s">
        <v>18</v>
      </c>
      <c r="F438" s="116">
        <f t="shared" ref="F438:F439" si="79">G438/$G$7</f>
        <v>1.4782503332121653</v>
      </c>
      <c r="G438" s="117">
        <v>122</v>
      </c>
      <c r="H438" s="121">
        <v>24</v>
      </c>
      <c r="I438" s="31"/>
      <c r="J438" s="32">
        <f t="shared" si="66"/>
        <v>0</v>
      </c>
      <c r="K438" s="33">
        <f t="shared" si="67"/>
        <v>0</v>
      </c>
      <c r="L438" s="111">
        <f t="shared" si="68"/>
        <v>0</v>
      </c>
      <c r="M438" s="86" t="str">
        <f t="shared" si="70"/>
        <v/>
      </c>
      <c r="N438" s="10"/>
    </row>
    <row r="439" spans="1:14">
      <c r="A439" s="98" t="s">
        <v>1089</v>
      </c>
      <c r="B439" s="131" t="s">
        <v>1047</v>
      </c>
      <c r="C439" s="134" t="s">
        <v>1048</v>
      </c>
      <c r="D439" s="135" t="s">
        <v>912</v>
      </c>
      <c r="E439" s="120" t="s">
        <v>18</v>
      </c>
      <c r="F439" s="116">
        <f t="shared" si="79"/>
        <v>1.1632133769538349</v>
      </c>
      <c r="G439" s="117">
        <v>96</v>
      </c>
      <c r="H439" s="121">
        <v>24</v>
      </c>
      <c r="I439" s="31"/>
      <c r="J439" s="32">
        <f t="shared" si="66"/>
        <v>0</v>
      </c>
      <c r="K439" s="33">
        <f t="shared" si="67"/>
        <v>0</v>
      </c>
      <c r="L439" s="111">
        <f t="shared" si="68"/>
        <v>0</v>
      </c>
      <c r="M439" s="86" t="str">
        <f t="shared" si="70"/>
        <v/>
      </c>
      <c r="N439" s="10"/>
    </row>
    <row r="440" spans="1:14">
      <c r="A440" s="98" t="s">
        <v>1089</v>
      </c>
      <c r="B440" s="108" t="s">
        <v>775</v>
      </c>
      <c r="C440" s="122" t="s">
        <v>776</v>
      </c>
      <c r="D440" s="123" t="s">
        <v>908</v>
      </c>
      <c r="E440" s="123" t="s">
        <v>18</v>
      </c>
      <c r="F440" s="124">
        <v>1.9</v>
      </c>
      <c r="G440" s="110">
        <f t="shared" ref="G440:G441" si="80">F440*$G$7</f>
        <v>156.80699999999999</v>
      </c>
      <c r="H440" s="123">
        <v>40</v>
      </c>
      <c r="I440" s="31"/>
      <c r="J440" s="32">
        <f t="shared" si="66"/>
        <v>0</v>
      </c>
      <c r="K440" s="33">
        <f t="shared" si="67"/>
        <v>0</v>
      </c>
      <c r="L440" s="111">
        <f t="shared" si="68"/>
        <v>0</v>
      </c>
      <c r="M440" s="86" t="str">
        <f t="shared" si="70"/>
        <v/>
      </c>
      <c r="N440" s="10"/>
    </row>
    <row r="441" spans="1:14" hidden="1">
      <c r="A441" s="98">
        <v>0</v>
      </c>
      <c r="B441" s="137" t="s">
        <v>777</v>
      </c>
      <c r="C441" s="125" t="s">
        <v>778</v>
      </c>
      <c r="D441" s="126" t="s">
        <v>908</v>
      </c>
      <c r="E441" s="126" t="s">
        <v>18</v>
      </c>
      <c r="F441" s="127">
        <v>1.74</v>
      </c>
      <c r="G441" s="138">
        <f t="shared" si="80"/>
        <v>143.60220000000001</v>
      </c>
      <c r="H441" s="126">
        <v>40</v>
      </c>
      <c r="I441" s="31"/>
      <c r="J441" s="32">
        <f t="shared" si="66"/>
        <v>0</v>
      </c>
      <c r="K441" s="33">
        <f t="shared" si="67"/>
        <v>0</v>
      </c>
      <c r="L441" s="111">
        <f t="shared" si="68"/>
        <v>0</v>
      </c>
      <c r="M441" s="86" t="str">
        <f t="shared" si="70"/>
        <v/>
      </c>
      <c r="N441" s="10"/>
    </row>
    <row r="442" spans="1:14">
      <c r="A442" s="98" t="s">
        <v>1089</v>
      </c>
      <c r="B442" s="131" t="s">
        <v>1049</v>
      </c>
      <c r="C442" s="134" t="s">
        <v>778</v>
      </c>
      <c r="D442" s="135" t="s">
        <v>912</v>
      </c>
      <c r="E442" s="120" t="s">
        <v>18</v>
      </c>
      <c r="F442" s="116">
        <f>G442/$G$7</f>
        <v>1.1632133769538349</v>
      </c>
      <c r="G442" s="117">
        <v>96</v>
      </c>
      <c r="H442" s="121">
        <v>24</v>
      </c>
      <c r="I442" s="31"/>
      <c r="J442" s="32">
        <f t="shared" si="66"/>
        <v>0</v>
      </c>
      <c r="K442" s="33">
        <f t="shared" si="67"/>
        <v>0</v>
      </c>
      <c r="L442" s="111">
        <f t="shared" si="68"/>
        <v>0</v>
      </c>
      <c r="M442" s="86" t="str">
        <f t="shared" si="70"/>
        <v/>
      </c>
      <c r="N442" s="10"/>
    </row>
    <row r="443" spans="1:14" hidden="1">
      <c r="A443" s="98">
        <v>0</v>
      </c>
      <c r="B443" s="137" t="s">
        <v>779</v>
      </c>
      <c r="C443" s="125" t="s">
        <v>277</v>
      </c>
      <c r="D443" s="126" t="s">
        <v>908</v>
      </c>
      <c r="E443" s="126" t="s">
        <v>18</v>
      </c>
      <c r="F443" s="127">
        <v>1.74</v>
      </c>
      <c r="G443" s="138">
        <f>F443*$G$7</f>
        <v>143.60220000000001</v>
      </c>
      <c r="H443" s="126">
        <v>40</v>
      </c>
      <c r="I443" s="31"/>
      <c r="J443" s="32">
        <f t="shared" si="66"/>
        <v>0</v>
      </c>
      <c r="K443" s="33">
        <f t="shared" si="67"/>
        <v>0</v>
      </c>
      <c r="L443" s="111">
        <f t="shared" si="68"/>
        <v>0</v>
      </c>
      <c r="M443" s="86" t="str">
        <f t="shared" si="70"/>
        <v/>
      </c>
      <c r="N443" s="10"/>
    </row>
    <row r="444" spans="1:14">
      <c r="A444" s="98" t="s">
        <v>1089</v>
      </c>
      <c r="B444" s="131" t="s">
        <v>1050</v>
      </c>
      <c r="C444" s="134" t="s">
        <v>277</v>
      </c>
      <c r="D444" s="135" t="s">
        <v>912</v>
      </c>
      <c r="E444" s="120" t="s">
        <v>18</v>
      </c>
      <c r="F444" s="116">
        <f>G444/$G$7</f>
        <v>1.1632133769538349</v>
      </c>
      <c r="G444" s="117">
        <v>96</v>
      </c>
      <c r="H444" s="121">
        <v>24</v>
      </c>
      <c r="I444" s="31"/>
      <c r="J444" s="32">
        <f t="shared" si="66"/>
        <v>0</v>
      </c>
      <c r="K444" s="33">
        <f t="shared" si="67"/>
        <v>0</v>
      </c>
      <c r="L444" s="111">
        <f t="shared" si="68"/>
        <v>0</v>
      </c>
      <c r="M444" s="86" t="str">
        <f t="shared" si="70"/>
        <v/>
      </c>
      <c r="N444" s="10"/>
    </row>
    <row r="445" spans="1:14" hidden="1">
      <c r="A445" s="98">
        <v>0</v>
      </c>
      <c r="B445" s="137" t="s">
        <v>780</v>
      </c>
      <c r="C445" s="125" t="s">
        <v>278</v>
      </c>
      <c r="D445" s="126" t="s">
        <v>908</v>
      </c>
      <c r="E445" s="126" t="s">
        <v>18</v>
      </c>
      <c r="F445" s="127">
        <v>1.74</v>
      </c>
      <c r="G445" s="138">
        <f>F445*$G$7</f>
        <v>143.60220000000001</v>
      </c>
      <c r="H445" s="126">
        <v>40</v>
      </c>
      <c r="I445" s="31"/>
      <c r="J445" s="32">
        <f t="shared" si="66"/>
        <v>0</v>
      </c>
      <c r="K445" s="33">
        <f t="shared" si="67"/>
        <v>0</v>
      </c>
      <c r="L445" s="111">
        <f t="shared" si="68"/>
        <v>0</v>
      </c>
      <c r="M445" s="86" t="str">
        <f t="shared" si="70"/>
        <v/>
      </c>
      <c r="N445" s="10"/>
    </row>
    <row r="446" spans="1:14">
      <c r="A446" s="98" t="s">
        <v>1089</v>
      </c>
      <c r="B446" s="131" t="s">
        <v>1051</v>
      </c>
      <c r="C446" s="134" t="s">
        <v>278</v>
      </c>
      <c r="D446" s="135" t="s">
        <v>912</v>
      </c>
      <c r="E446" s="120" t="s">
        <v>18</v>
      </c>
      <c r="F446" s="116">
        <f t="shared" ref="F446:F447" si="81">G446/$G$7</f>
        <v>1.1632133769538349</v>
      </c>
      <c r="G446" s="117">
        <v>96</v>
      </c>
      <c r="H446" s="121">
        <v>24</v>
      </c>
      <c r="I446" s="31"/>
      <c r="J446" s="32">
        <f t="shared" si="66"/>
        <v>0</v>
      </c>
      <c r="K446" s="33">
        <f t="shared" si="67"/>
        <v>0</v>
      </c>
      <c r="L446" s="111">
        <f t="shared" si="68"/>
        <v>0</v>
      </c>
      <c r="M446" s="86" t="str">
        <f t="shared" si="70"/>
        <v/>
      </c>
      <c r="N446" s="10"/>
    </row>
    <row r="447" spans="1:14">
      <c r="A447" s="98" t="s">
        <v>1089</v>
      </c>
      <c r="B447" s="131" t="s">
        <v>1052</v>
      </c>
      <c r="C447" s="134" t="s">
        <v>1053</v>
      </c>
      <c r="D447" s="135" t="s">
        <v>912</v>
      </c>
      <c r="E447" s="120" t="s">
        <v>18</v>
      </c>
      <c r="F447" s="116">
        <f t="shared" si="81"/>
        <v>1.1632133769538349</v>
      </c>
      <c r="G447" s="117">
        <v>96</v>
      </c>
      <c r="H447" s="121">
        <v>24</v>
      </c>
      <c r="I447" s="31"/>
      <c r="J447" s="32">
        <f t="shared" si="66"/>
        <v>0</v>
      </c>
      <c r="K447" s="33">
        <f t="shared" si="67"/>
        <v>0</v>
      </c>
      <c r="L447" s="111">
        <f t="shared" si="68"/>
        <v>0</v>
      </c>
      <c r="M447" s="86" t="str">
        <f t="shared" si="70"/>
        <v/>
      </c>
      <c r="N447" s="10"/>
    </row>
    <row r="448" spans="1:14" hidden="1">
      <c r="A448" s="98">
        <v>0</v>
      </c>
      <c r="B448" s="137" t="s">
        <v>781</v>
      </c>
      <c r="C448" s="125" t="s">
        <v>279</v>
      </c>
      <c r="D448" s="126" t="s">
        <v>908</v>
      </c>
      <c r="E448" s="126" t="s">
        <v>18</v>
      </c>
      <c r="F448" s="127">
        <v>1.74</v>
      </c>
      <c r="G448" s="138">
        <f>F448*$G$7</f>
        <v>143.60220000000001</v>
      </c>
      <c r="H448" s="126">
        <v>40</v>
      </c>
      <c r="I448" s="31"/>
      <c r="J448" s="32">
        <f t="shared" si="66"/>
        <v>0</v>
      </c>
      <c r="K448" s="33">
        <f t="shared" si="67"/>
        <v>0</v>
      </c>
      <c r="L448" s="111">
        <f t="shared" si="68"/>
        <v>0</v>
      </c>
      <c r="M448" s="86" t="str">
        <f t="shared" si="70"/>
        <v/>
      </c>
      <c r="N448" s="10"/>
    </row>
    <row r="449" spans="1:14">
      <c r="A449" s="98" t="s">
        <v>1089</v>
      </c>
      <c r="B449" s="131" t="s">
        <v>1054</v>
      </c>
      <c r="C449" s="134" t="s">
        <v>279</v>
      </c>
      <c r="D449" s="135" t="s">
        <v>912</v>
      </c>
      <c r="E449" s="120" t="s">
        <v>18</v>
      </c>
      <c r="F449" s="116">
        <f t="shared" ref="F449:F450" si="82">G449/$G$7</f>
        <v>1.1632133769538349</v>
      </c>
      <c r="G449" s="117">
        <v>96</v>
      </c>
      <c r="H449" s="121">
        <v>24</v>
      </c>
      <c r="I449" s="31"/>
      <c r="J449" s="32">
        <f t="shared" si="66"/>
        <v>0</v>
      </c>
      <c r="K449" s="33">
        <f t="shared" si="67"/>
        <v>0</v>
      </c>
      <c r="L449" s="111">
        <f t="shared" si="68"/>
        <v>0</v>
      </c>
      <c r="M449" s="86" t="str">
        <f t="shared" si="70"/>
        <v/>
      </c>
      <c r="N449" s="10"/>
    </row>
    <row r="450" spans="1:14">
      <c r="A450" s="98" t="s">
        <v>1089</v>
      </c>
      <c r="B450" s="131" t="s">
        <v>1055</v>
      </c>
      <c r="C450" s="134" t="s">
        <v>279</v>
      </c>
      <c r="D450" s="135" t="s">
        <v>912</v>
      </c>
      <c r="E450" s="120" t="s">
        <v>18</v>
      </c>
      <c r="F450" s="116">
        <f t="shared" si="82"/>
        <v>1.1632133769538349</v>
      </c>
      <c r="G450" s="117">
        <v>96</v>
      </c>
      <c r="H450" s="121">
        <v>24</v>
      </c>
      <c r="I450" s="31"/>
      <c r="J450" s="32">
        <f t="shared" si="66"/>
        <v>0</v>
      </c>
      <c r="K450" s="33">
        <f t="shared" si="67"/>
        <v>0</v>
      </c>
      <c r="L450" s="111">
        <f t="shared" si="68"/>
        <v>0</v>
      </c>
      <c r="M450" s="86" t="str">
        <f t="shared" si="70"/>
        <v/>
      </c>
      <c r="N450" s="10"/>
    </row>
    <row r="451" spans="1:14">
      <c r="A451" s="98">
        <v>80</v>
      </c>
      <c r="B451" s="108" t="s">
        <v>782</v>
      </c>
      <c r="C451" s="122" t="s">
        <v>280</v>
      </c>
      <c r="D451" s="123" t="s">
        <v>908</v>
      </c>
      <c r="E451" s="123" t="s">
        <v>18</v>
      </c>
      <c r="F451" s="124">
        <v>1.74</v>
      </c>
      <c r="G451" s="110">
        <f>F451*$G$7</f>
        <v>143.60220000000001</v>
      </c>
      <c r="H451" s="123">
        <v>40</v>
      </c>
      <c r="I451" s="31"/>
      <c r="J451" s="32">
        <f t="shared" si="66"/>
        <v>0</v>
      </c>
      <c r="K451" s="33">
        <f t="shared" si="67"/>
        <v>0</v>
      </c>
      <c r="L451" s="111">
        <f t="shared" si="68"/>
        <v>0</v>
      </c>
      <c r="M451" s="86" t="str">
        <f t="shared" si="70"/>
        <v/>
      </c>
      <c r="N451" s="10"/>
    </row>
    <row r="452" spans="1:14">
      <c r="A452" s="98" t="s">
        <v>1089</v>
      </c>
      <c r="B452" s="131" t="s">
        <v>1056</v>
      </c>
      <c r="C452" s="134" t="s">
        <v>1057</v>
      </c>
      <c r="D452" s="135" t="s">
        <v>912</v>
      </c>
      <c r="E452" s="120" t="s">
        <v>18</v>
      </c>
      <c r="F452" s="116">
        <f>G452/$G$7</f>
        <v>1.1632133769538349</v>
      </c>
      <c r="G452" s="117">
        <v>96</v>
      </c>
      <c r="H452" s="121">
        <v>24</v>
      </c>
      <c r="I452" s="31"/>
      <c r="J452" s="32">
        <f t="shared" si="66"/>
        <v>0</v>
      </c>
      <c r="K452" s="33">
        <f t="shared" si="67"/>
        <v>0</v>
      </c>
      <c r="L452" s="111">
        <f t="shared" si="68"/>
        <v>0</v>
      </c>
      <c r="M452" s="86" t="str">
        <f t="shared" si="70"/>
        <v/>
      </c>
      <c r="N452" s="10"/>
    </row>
    <row r="453" spans="1:14" hidden="1">
      <c r="A453" s="98">
        <v>0</v>
      </c>
      <c r="B453" s="137" t="s">
        <v>783</v>
      </c>
      <c r="C453" s="125" t="s">
        <v>784</v>
      </c>
      <c r="D453" s="126" t="s">
        <v>908</v>
      </c>
      <c r="E453" s="126" t="s">
        <v>18</v>
      </c>
      <c r="F453" s="127">
        <v>1.74</v>
      </c>
      <c r="G453" s="138">
        <f>F453*$G$7</f>
        <v>143.60220000000001</v>
      </c>
      <c r="H453" s="126">
        <v>40</v>
      </c>
      <c r="I453" s="31"/>
      <c r="J453" s="32">
        <f t="shared" si="66"/>
        <v>0</v>
      </c>
      <c r="K453" s="33">
        <f t="shared" si="67"/>
        <v>0</v>
      </c>
      <c r="L453" s="111">
        <f t="shared" si="68"/>
        <v>0</v>
      </c>
      <c r="M453" s="86" t="str">
        <f t="shared" si="70"/>
        <v/>
      </c>
      <c r="N453" s="10"/>
    </row>
    <row r="454" spans="1:14">
      <c r="A454" s="98" t="s">
        <v>1089</v>
      </c>
      <c r="B454" s="131" t="s">
        <v>1058</v>
      </c>
      <c r="C454" s="134" t="s">
        <v>784</v>
      </c>
      <c r="D454" s="135" t="s">
        <v>912</v>
      </c>
      <c r="E454" s="120" t="s">
        <v>18</v>
      </c>
      <c r="F454" s="116">
        <f>G454/$G$7</f>
        <v>1.1632133769538349</v>
      </c>
      <c r="G454" s="117">
        <v>96</v>
      </c>
      <c r="H454" s="121">
        <v>24</v>
      </c>
      <c r="I454" s="31"/>
      <c r="J454" s="32">
        <f t="shared" si="66"/>
        <v>0</v>
      </c>
      <c r="K454" s="33">
        <f t="shared" si="67"/>
        <v>0</v>
      </c>
      <c r="L454" s="111">
        <f t="shared" si="68"/>
        <v>0</v>
      </c>
      <c r="M454" s="86" t="str">
        <f t="shared" si="70"/>
        <v/>
      </c>
      <c r="N454" s="10"/>
    </row>
    <row r="455" spans="1:14" hidden="1">
      <c r="A455" s="98">
        <v>0</v>
      </c>
      <c r="B455" s="137" t="s">
        <v>785</v>
      </c>
      <c r="C455" s="125" t="s">
        <v>281</v>
      </c>
      <c r="D455" s="126" t="s">
        <v>908</v>
      </c>
      <c r="E455" s="126" t="s">
        <v>18</v>
      </c>
      <c r="F455" s="127">
        <v>1.74</v>
      </c>
      <c r="G455" s="138">
        <f>F455*$G$7</f>
        <v>143.60220000000001</v>
      </c>
      <c r="H455" s="126">
        <v>40</v>
      </c>
      <c r="I455" s="31"/>
      <c r="J455" s="32">
        <f t="shared" si="66"/>
        <v>0</v>
      </c>
      <c r="K455" s="33">
        <f t="shared" si="67"/>
        <v>0</v>
      </c>
      <c r="L455" s="111">
        <f t="shared" si="68"/>
        <v>0</v>
      </c>
      <c r="M455" s="86" t="str">
        <f t="shared" si="70"/>
        <v/>
      </c>
      <c r="N455" s="10"/>
    </row>
    <row r="456" spans="1:14">
      <c r="A456" s="98" t="s">
        <v>1089</v>
      </c>
      <c r="B456" s="131" t="s">
        <v>1059</v>
      </c>
      <c r="C456" s="134" t="s">
        <v>281</v>
      </c>
      <c r="D456" s="135" t="s">
        <v>912</v>
      </c>
      <c r="E456" s="120" t="s">
        <v>18</v>
      </c>
      <c r="F456" s="116">
        <f>G456/$G$7</f>
        <v>1.1632133769538349</v>
      </c>
      <c r="G456" s="117">
        <v>96</v>
      </c>
      <c r="H456" s="121">
        <v>24</v>
      </c>
      <c r="I456" s="31"/>
      <c r="J456" s="32">
        <f t="shared" si="66"/>
        <v>0</v>
      </c>
      <c r="K456" s="33">
        <f t="shared" si="67"/>
        <v>0</v>
      </c>
      <c r="L456" s="111">
        <f t="shared" si="68"/>
        <v>0</v>
      </c>
      <c r="M456" s="86" t="str">
        <f t="shared" si="70"/>
        <v/>
      </c>
      <c r="N456" s="10"/>
    </row>
    <row r="457" spans="1:14">
      <c r="A457" s="98" t="s">
        <v>1089</v>
      </c>
      <c r="B457" s="108" t="s">
        <v>786</v>
      </c>
      <c r="C457" s="122" t="s">
        <v>282</v>
      </c>
      <c r="D457" s="123" t="s">
        <v>908</v>
      </c>
      <c r="E457" s="123" t="s">
        <v>18</v>
      </c>
      <c r="F457" s="124">
        <v>1.74</v>
      </c>
      <c r="G457" s="110">
        <f t="shared" ref="G457:G459" si="83">F457*$G$7</f>
        <v>143.60220000000001</v>
      </c>
      <c r="H457" s="123">
        <v>40</v>
      </c>
      <c r="I457" s="31"/>
      <c r="J457" s="32">
        <f t="shared" si="66"/>
        <v>0</v>
      </c>
      <c r="K457" s="33">
        <f t="shared" si="67"/>
        <v>0</v>
      </c>
      <c r="L457" s="111">
        <f t="shared" si="68"/>
        <v>0</v>
      </c>
      <c r="M457" s="86" t="str">
        <f t="shared" si="70"/>
        <v/>
      </c>
      <c r="N457" s="10"/>
    </row>
    <row r="458" spans="1:14">
      <c r="A458" s="98" t="s">
        <v>1089</v>
      </c>
      <c r="B458" s="108" t="s">
        <v>787</v>
      </c>
      <c r="C458" s="122" t="s">
        <v>788</v>
      </c>
      <c r="D458" s="123" t="s">
        <v>908</v>
      </c>
      <c r="E458" s="123" t="s">
        <v>18</v>
      </c>
      <c r="F458" s="124">
        <v>1.74</v>
      </c>
      <c r="G458" s="110">
        <f t="shared" si="83"/>
        <v>143.60220000000001</v>
      </c>
      <c r="H458" s="123">
        <v>40</v>
      </c>
      <c r="I458" s="31"/>
      <c r="J458" s="32">
        <f t="shared" si="66"/>
        <v>0</v>
      </c>
      <c r="K458" s="33">
        <f t="shared" si="67"/>
        <v>0</v>
      </c>
      <c r="L458" s="111">
        <f t="shared" si="68"/>
        <v>0</v>
      </c>
      <c r="M458" s="86" t="str">
        <f t="shared" si="70"/>
        <v/>
      </c>
      <c r="N458" s="10"/>
    </row>
    <row r="459" spans="1:14" hidden="1">
      <c r="A459" s="98">
        <v>0</v>
      </c>
      <c r="B459" s="137" t="s">
        <v>789</v>
      </c>
      <c r="C459" s="125" t="s">
        <v>283</v>
      </c>
      <c r="D459" s="126" t="s">
        <v>908</v>
      </c>
      <c r="E459" s="126" t="s">
        <v>18</v>
      </c>
      <c r="F459" s="127">
        <v>1.74</v>
      </c>
      <c r="G459" s="138">
        <f t="shared" si="83"/>
        <v>143.60220000000001</v>
      </c>
      <c r="H459" s="126">
        <v>40</v>
      </c>
      <c r="I459" s="31"/>
      <c r="J459" s="32">
        <f t="shared" si="66"/>
        <v>0</v>
      </c>
      <c r="K459" s="33">
        <f t="shared" si="67"/>
        <v>0</v>
      </c>
      <c r="L459" s="111">
        <f t="shared" si="68"/>
        <v>0</v>
      </c>
      <c r="M459" s="86" t="str">
        <f t="shared" si="70"/>
        <v/>
      </c>
      <c r="N459" s="10"/>
    </row>
    <row r="460" spans="1:14">
      <c r="A460" s="98" t="s">
        <v>1089</v>
      </c>
      <c r="B460" s="131" t="s">
        <v>1060</v>
      </c>
      <c r="C460" s="134" t="s">
        <v>283</v>
      </c>
      <c r="D460" s="135" t="s">
        <v>912</v>
      </c>
      <c r="E460" s="120" t="s">
        <v>18</v>
      </c>
      <c r="F460" s="116">
        <f>G460/$G$7</f>
        <v>1.1632133769538349</v>
      </c>
      <c r="G460" s="117">
        <v>96</v>
      </c>
      <c r="H460" s="121">
        <v>24</v>
      </c>
      <c r="I460" s="31"/>
      <c r="J460" s="32">
        <f t="shared" si="66"/>
        <v>0</v>
      </c>
      <c r="K460" s="33">
        <f t="shared" si="67"/>
        <v>0</v>
      </c>
      <c r="L460" s="111">
        <f t="shared" si="68"/>
        <v>0</v>
      </c>
      <c r="M460" s="86" t="str">
        <f t="shared" si="70"/>
        <v/>
      </c>
      <c r="N460" s="10"/>
    </row>
    <row r="461" spans="1:14" hidden="1">
      <c r="A461" s="98">
        <v>0</v>
      </c>
      <c r="B461" s="137" t="s">
        <v>790</v>
      </c>
      <c r="C461" s="125" t="s">
        <v>284</v>
      </c>
      <c r="D461" s="126" t="s">
        <v>908</v>
      </c>
      <c r="E461" s="126" t="s">
        <v>18</v>
      </c>
      <c r="F461" s="127">
        <v>1.74</v>
      </c>
      <c r="G461" s="138">
        <f>F461*$G$7</f>
        <v>143.60220000000001</v>
      </c>
      <c r="H461" s="126">
        <v>40</v>
      </c>
      <c r="I461" s="31"/>
      <c r="J461" s="32">
        <f t="shared" si="66"/>
        <v>0</v>
      </c>
      <c r="K461" s="33">
        <f t="shared" si="67"/>
        <v>0</v>
      </c>
      <c r="L461" s="111">
        <f t="shared" si="68"/>
        <v>0</v>
      </c>
      <c r="M461" s="86" t="str">
        <f t="shared" si="70"/>
        <v/>
      </c>
      <c r="N461" s="10"/>
    </row>
    <row r="462" spans="1:14">
      <c r="A462" s="98" t="s">
        <v>1089</v>
      </c>
      <c r="B462" s="131" t="s">
        <v>1061</v>
      </c>
      <c r="C462" s="134" t="s">
        <v>284</v>
      </c>
      <c r="D462" s="135" t="s">
        <v>912</v>
      </c>
      <c r="E462" s="120" t="s">
        <v>18</v>
      </c>
      <c r="F462" s="116">
        <f>G462/$G$7</f>
        <v>1.1632133769538349</v>
      </c>
      <c r="G462" s="117">
        <v>96</v>
      </c>
      <c r="H462" s="121">
        <v>24</v>
      </c>
      <c r="I462" s="31"/>
      <c r="J462" s="32">
        <f t="shared" si="66"/>
        <v>0</v>
      </c>
      <c r="K462" s="33">
        <f t="shared" si="67"/>
        <v>0</v>
      </c>
      <c r="L462" s="111">
        <f t="shared" si="68"/>
        <v>0</v>
      </c>
      <c r="M462" s="86" t="str">
        <f t="shared" si="70"/>
        <v/>
      </c>
      <c r="N462" s="10"/>
    </row>
    <row r="463" spans="1:14" hidden="1">
      <c r="A463" s="98">
        <v>0</v>
      </c>
      <c r="B463" s="137" t="s">
        <v>791</v>
      </c>
      <c r="C463" s="125" t="s">
        <v>285</v>
      </c>
      <c r="D463" s="126" t="s">
        <v>908</v>
      </c>
      <c r="E463" s="126" t="s">
        <v>18</v>
      </c>
      <c r="F463" s="127">
        <v>1.74</v>
      </c>
      <c r="G463" s="138">
        <f>F463*$G$7</f>
        <v>143.60220000000001</v>
      </c>
      <c r="H463" s="126">
        <v>40</v>
      </c>
      <c r="I463" s="31"/>
      <c r="J463" s="32">
        <f t="shared" si="66"/>
        <v>0</v>
      </c>
      <c r="K463" s="33">
        <f t="shared" si="67"/>
        <v>0</v>
      </c>
      <c r="L463" s="111">
        <f t="shared" si="68"/>
        <v>0</v>
      </c>
      <c r="M463" s="86" t="str">
        <f t="shared" si="70"/>
        <v/>
      </c>
      <c r="N463" s="10"/>
    </row>
    <row r="464" spans="1:14">
      <c r="A464" s="98" t="s">
        <v>1089</v>
      </c>
      <c r="B464" s="131" t="s">
        <v>1062</v>
      </c>
      <c r="C464" s="134" t="s">
        <v>285</v>
      </c>
      <c r="D464" s="135" t="s">
        <v>912</v>
      </c>
      <c r="E464" s="120" t="s">
        <v>18</v>
      </c>
      <c r="F464" s="116">
        <f>G464/$G$7</f>
        <v>1.1632133769538349</v>
      </c>
      <c r="G464" s="117">
        <v>96</v>
      </c>
      <c r="H464" s="121">
        <v>24</v>
      </c>
      <c r="I464" s="31"/>
      <c r="J464" s="32">
        <f t="shared" si="66"/>
        <v>0</v>
      </c>
      <c r="K464" s="33">
        <f t="shared" si="67"/>
        <v>0</v>
      </c>
      <c r="L464" s="111">
        <f t="shared" si="68"/>
        <v>0</v>
      </c>
      <c r="M464" s="86" t="str">
        <f t="shared" si="70"/>
        <v/>
      </c>
      <c r="N464" s="10"/>
    </row>
    <row r="465" spans="1:14" hidden="1">
      <c r="A465" s="98">
        <v>0</v>
      </c>
      <c r="B465" s="137" t="s">
        <v>792</v>
      </c>
      <c r="C465" s="125" t="s">
        <v>286</v>
      </c>
      <c r="D465" s="126" t="s">
        <v>908</v>
      </c>
      <c r="E465" s="126" t="s">
        <v>18</v>
      </c>
      <c r="F465" s="127">
        <v>1.82</v>
      </c>
      <c r="G465" s="138">
        <f>F465*$G$7</f>
        <v>150.2046</v>
      </c>
      <c r="H465" s="126">
        <v>40</v>
      </c>
      <c r="I465" s="31"/>
      <c r="J465" s="32">
        <f t="shared" ref="J465:J523" si="84">I465/H465</f>
        <v>0</v>
      </c>
      <c r="K465" s="33">
        <f t="shared" ref="K465:K523" si="85">F465*I465</f>
        <v>0</v>
      </c>
      <c r="L465" s="111">
        <f t="shared" ref="L465:L523" si="86">I465*G465</f>
        <v>0</v>
      </c>
      <c r="M465" s="86" t="str">
        <f t="shared" si="70"/>
        <v/>
      </c>
      <c r="N465" s="10"/>
    </row>
    <row r="466" spans="1:14">
      <c r="A466" s="98" t="s">
        <v>1089</v>
      </c>
      <c r="B466" s="131" t="s">
        <v>1063</v>
      </c>
      <c r="C466" s="134" t="s">
        <v>286</v>
      </c>
      <c r="D466" s="135" t="s">
        <v>912</v>
      </c>
      <c r="E466" s="120" t="s">
        <v>18</v>
      </c>
      <c r="F466" s="116">
        <f>G466/$G$7</f>
        <v>1.1632133769538349</v>
      </c>
      <c r="G466" s="117">
        <v>96</v>
      </c>
      <c r="H466" s="121">
        <v>24</v>
      </c>
      <c r="I466" s="31"/>
      <c r="J466" s="32">
        <f t="shared" si="84"/>
        <v>0</v>
      </c>
      <c r="K466" s="33">
        <f t="shared" si="85"/>
        <v>0</v>
      </c>
      <c r="L466" s="111">
        <f t="shared" si="86"/>
        <v>0</v>
      </c>
      <c r="M466" s="86" t="str">
        <f t="shared" ref="M466:M523" si="87">IF(MOD(I466,H466)&gt;0,"Ошибка! Не соблюдена кратность заказ на сорт!","")</f>
        <v/>
      </c>
      <c r="N466" s="10"/>
    </row>
    <row r="467" spans="1:14" hidden="1">
      <c r="A467" s="98">
        <v>0</v>
      </c>
      <c r="B467" s="137" t="s">
        <v>793</v>
      </c>
      <c r="C467" s="125" t="s">
        <v>287</v>
      </c>
      <c r="D467" s="126" t="s">
        <v>908</v>
      </c>
      <c r="E467" s="126" t="s">
        <v>18</v>
      </c>
      <c r="F467" s="127">
        <v>1.82</v>
      </c>
      <c r="G467" s="138">
        <f>F467*$G$7</f>
        <v>150.2046</v>
      </c>
      <c r="H467" s="126">
        <v>40</v>
      </c>
      <c r="I467" s="31"/>
      <c r="J467" s="32">
        <f t="shared" si="84"/>
        <v>0</v>
      </c>
      <c r="K467" s="33">
        <f t="shared" si="85"/>
        <v>0</v>
      </c>
      <c r="L467" s="111">
        <f t="shared" si="86"/>
        <v>0</v>
      </c>
      <c r="M467" s="86" t="str">
        <f t="shared" si="87"/>
        <v/>
      </c>
      <c r="N467" s="10"/>
    </row>
    <row r="468" spans="1:14">
      <c r="A468" s="98" t="s">
        <v>1089</v>
      </c>
      <c r="B468" s="131" t="s">
        <v>1064</v>
      </c>
      <c r="C468" s="134" t="s">
        <v>287</v>
      </c>
      <c r="D468" s="135" t="s">
        <v>912</v>
      </c>
      <c r="E468" s="120" t="s">
        <v>18</v>
      </c>
      <c r="F468" s="116">
        <f t="shared" ref="F468:F470" si="88">G468/$G$7</f>
        <v>1.1632133769538349</v>
      </c>
      <c r="G468" s="117">
        <v>96</v>
      </c>
      <c r="H468" s="121">
        <v>24</v>
      </c>
      <c r="I468" s="31"/>
      <c r="J468" s="32">
        <f t="shared" si="84"/>
        <v>0</v>
      </c>
      <c r="K468" s="33">
        <f t="shared" si="85"/>
        <v>0</v>
      </c>
      <c r="L468" s="111">
        <f t="shared" si="86"/>
        <v>0</v>
      </c>
      <c r="M468" s="86" t="str">
        <f t="shared" si="87"/>
        <v/>
      </c>
      <c r="N468" s="10"/>
    </row>
    <row r="469" spans="1:14">
      <c r="A469" s="98">
        <v>69</v>
      </c>
      <c r="B469" s="131" t="s">
        <v>1065</v>
      </c>
      <c r="C469" s="134" t="s">
        <v>287</v>
      </c>
      <c r="D469" s="135" t="s">
        <v>912</v>
      </c>
      <c r="E469" s="120" t="s">
        <v>18</v>
      </c>
      <c r="F469" s="116">
        <f t="shared" si="88"/>
        <v>1.1632133769538349</v>
      </c>
      <c r="G469" s="117">
        <v>96</v>
      </c>
      <c r="H469" s="121">
        <v>24</v>
      </c>
      <c r="I469" s="31"/>
      <c r="J469" s="32">
        <f t="shared" si="84"/>
        <v>0</v>
      </c>
      <c r="K469" s="33">
        <f t="shared" si="85"/>
        <v>0</v>
      </c>
      <c r="L469" s="111">
        <f t="shared" si="86"/>
        <v>0</v>
      </c>
      <c r="M469" s="86" t="str">
        <f t="shared" si="87"/>
        <v/>
      </c>
      <c r="N469" s="10"/>
    </row>
    <row r="470" spans="1:14">
      <c r="A470" s="98" t="s">
        <v>1089</v>
      </c>
      <c r="B470" s="131" t="s">
        <v>1066</v>
      </c>
      <c r="C470" s="134" t="s">
        <v>1067</v>
      </c>
      <c r="D470" s="135" t="s">
        <v>912</v>
      </c>
      <c r="E470" s="120" t="s">
        <v>18</v>
      </c>
      <c r="F470" s="116">
        <f t="shared" si="88"/>
        <v>1.1632133769538349</v>
      </c>
      <c r="G470" s="117">
        <v>96</v>
      </c>
      <c r="H470" s="121">
        <v>24</v>
      </c>
      <c r="I470" s="31"/>
      <c r="J470" s="32">
        <f t="shared" si="84"/>
        <v>0</v>
      </c>
      <c r="K470" s="33">
        <f t="shared" si="85"/>
        <v>0</v>
      </c>
      <c r="L470" s="111">
        <f t="shared" si="86"/>
        <v>0</v>
      </c>
      <c r="M470" s="86" t="str">
        <f t="shared" si="87"/>
        <v/>
      </c>
      <c r="N470" s="10"/>
    </row>
    <row r="471" spans="1:14" hidden="1">
      <c r="A471" s="98">
        <v>0</v>
      </c>
      <c r="B471" s="137" t="s">
        <v>794</v>
      </c>
      <c r="C471" s="125" t="s">
        <v>288</v>
      </c>
      <c r="D471" s="126" t="s">
        <v>908</v>
      </c>
      <c r="E471" s="126" t="s">
        <v>18</v>
      </c>
      <c r="F471" s="127">
        <v>1.82</v>
      </c>
      <c r="G471" s="138">
        <f>F471*$G$7</f>
        <v>150.2046</v>
      </c>
      <c r="H471" s="126">
        <v>40</v>
      </c>
      <c r="I471" s="31"/>
      <c r="J471" s="32">
        <f t="shared" si="84"/>
        <v>0</v>
      </c>
      <c r="K471" s="33">
        <f t="shared" si="85"/>
        <v>0</v>
      </c>
      <c r="L471" s="111">
        <f t="shared" si="86"/>
        <v>0</v>
      </c>
      <c r="M471" s="86" t="str">
        <f t="shared" si="87"/>
        <v/>
      </c>
      <c r="N471" s="10"/>
    </row>
    <row r="472" spans="1:14">
      <c r="A472" s="98" t="s">
        <v>1089</v>
      </c>
      <c r="B472" s="131" t="s">
        <v>1068</v>
      </c>
      <c r="C472" s="134" t="s">
        <v>1069</v>
      </c>
      <c r="D472" s="135" t="s">
        <v>912</v>
      </c>
      <c r="E472" s="120" t="s">
        <v>18</v>
      </c>
      <c r="F472" s="116">
        <f>G472/$G$7</f>
        <v>1.1632133769538349</v>
      </c>
      <c r="G472" s="117">
        <v>96</v>
      </c>
      <c r="H472" s="121">
        <v>24</v>
      </c>
      <c r="I472" s="31"/>
      <c r="J472" s="32">
        <f t="shared" si="84"/>
        <v>0</v>
      </c>
      <c r="K472" s="33">
        <f t="shared" si="85"/>
        <v>0</v>
      </c>
      <c r="L472" s="111">
        <f t="shared" si="86"/>
        <v>0</v>
      </c>
      <c r="M472" s="86" t="str">
        <f t="shared" si="87"/>
        <v/>
      </c>
      <c r="N472" s="10"/>
    </row>
    <row r="473" spans="1:14" hidden="1">
      <c r="A473" s="98">
        <v>0</v>
      </c>
      <c r="B473" s="137" t="s">
        <v>795</v>
      </c>
      <c r="C473" s="125" t="s">
        <v>289</v>
      </c>
      <c r="D473" s="126" t="s">
        <v>908</v>
      </c>
      <c r="E473" s="126" t="s">
        <v>18</v>
      </c>
      <c r="F473" s="127">
        <v>1.74</v>
      </c>
      <c r="G473" s="138">
        <f>F473*$G$7</f>
        <v>143.60220000000001</v>
      </c>
      <c r="H473" s="126">
        <v>40</v>
      </c>
      <c r="I473" s="31"/>
      <c r="J473" s="32">
        <f t="shared" si="84"/>
        <v>0</v>
      </c>
      <c r="K473" s="33">
        <f t="shared" si="85"/>
        <v>0</v>
      </c>
      <c r="L473" s="111">
        <f t="shared" si="86"/>
        <v>0</v>
      </c>
      <c r="M473" s="86" t="str">
        <f t="shared" si="87"/>
        <v/>
      </c>
      <c r="N473" s="10"/>
    </row>
    <row r="474" spans="1:14">
      <c r="A474" s="98" t="s">
        <v>1089</v>
      </c>
      <c r="B474" s="131" t="s">
        <v>1070</v>
      </c>
      <c r="C474" s="134" t="s">
        <v>289</v>
      </c>
      <c r="D474" s="135" t="s">
        <v>912</v>
      </c>
      <c r="E474" s="120" t="s">
        <v>18</v>
      </c>
      <c r="F474" s="116">
        <f t="shared" ref="F474:F475" si="89">G474/$G$7</f>
        <v>1.1632133769538349</v>
      </c>
      <c r="G474" s="117">
        <v>96</v>
      </c>
      <c r="H474" s="121">
        <v>24</v>
      </c>
      <c r="I474" s="31"/>
      <c r="J474" s="32">
        <f t="shared" si="84"/>
        <v>0</v>
      </c>
      <c r="K474" s="33">
        <f t="shared" si="85"/>
        <v>0</v>
      </c>
      <c r="L474" s="111">
        <f t="shared" si="86"/>
        <v>0</v>
      </c>
      <c r="M474" s="86" t="str">
        <f t="shared" si="87"/>
        <v/>
      </c>
      <c r="N474" s="10"/>
    </row>
    <row r="475" spans="1:14">
      <c r="A475" s="98" t="s">
        <v>1089</v>
      </c>
      <c r="B475" s="131" t="s">
        <v>1071</v>
      </c>
      <c r="C475" s="134" t="s">
        <v>289</v>
      </c>
      <c r="D475" s="135" t="s">
        <v>912</v>
      </c>
      <c r="E475" s="120" t="s">
        <v>18</v>
      </c>
      <c r="F475" s="116">
        <f t="shared" si="89"/>
        <v>1.5146007512419726</v>
      </c>
      <c r="G475" s="117">
        <v>125</v>
      </c>
      <c r="H475" s="121">
        <v>24</v>
      </c>
      <c r="I475" s="31"/>
      <c r="J475" s="32">
        <f t="shared" si="84"/>
        <v>0</v>
      </c>
      <c r="K475" s="33">
        <f t="shared" si="85"/>
        <v>0</v>
      </c>
      <c r="L475" s="111">
        <f t="shared" si="86"/>
        <v>0</v>
      </c>
      <c r="M475" s="86" t="str">
        <f t="shared" si="87"/>
        <v/>
      </c>
      <c r="N475" s="10"/>
    </row>
    <row r="476" spans="1:14" hidden="1">
      <c r="A476" s="98">
        <v>0</v>
      </c>
      <c r="B476" s="137" t="s">
        <v>796</v>
      </c>
      <c r="C476" s="125" t="s">
        <v>290</v>
      </c>
      <c r="D476" s="126" t="s">
        <v>908</v>
      </c>
      <c r="E476" s="126" t="s">
        <v>18</v>
      </c>
      <c r="F476" s="127">
        <v>1.74</v>
      </c>
      <c r="G476" s="138">
        <f t="shared" ref="G476:G478" si="90">F476*$G$7</f>
        <v>143.60220000000001</v>
      </c>
      <c r="H476" s="126">
        <v>40</v>
      </c>
      <c r="I476" s="31"/>
      <c r="J476" s="32">
        <f t="shared" si="84"/>
        <v>0</v>
      </c>
      <c r="K476" s="33">
        <f t="shared" si="85"/>
        <v>0</v>
      </c>
      <c r="L476" s="111">
        <f t="shared" si="86"/>
        <v>0</v>
      </c>
      <c r="M476" s="86" t="str">
        <f t="shared" si="87"/>
        <v/>
      </c>
      <c r="N476" s="10"/>
    </row>
    <row r="477" spans="1:14">
      <c r="A477" s="98" t="s">
        <v>1089</v>
      </c>
      <c r="B477" s="108" t="s">
        <v>797</v>
      </c>
      <c r="C477" s="122" t="s">
        <v>291</v>
      </c>
      <c r="D477" s="123" t="s">
        <v>908</v>
      </c>
      <c r="E477" s="123" t="s">
        <v>18</v>
      </c>
      <c r="F477" s="124">
        <v>1.74</v>
      </c>
      <c r="G477" s="110">
        <f t="shared" si="90"/>
        <v>143.60220000000001</v>
      </c>
      <c r="H477" s="123">
        <v>40</v>
      </c>
      <c r="I477" s="31"/>
      <c r="J477" s="32">
        <f t="shared" si="84"/>
        <v>0</v>
      </c>
      <c r="K477" s="33">
        <f t="shared" si="85"/>
        <v>0</v>
      </c>
      <c r="L477" s="111">
        <f t="shared" si="86"/>
        <v>0</v>
      </c>
      <c r="M477" s="86" t="str">
        <f t="shared" si="87"/>
        <v/>
      </c>
      <c r="N477" s="10"/>
    </row>
    <row r="478" spans="1:14" hidden="1">
      <c r="A478" s="98">
        <v>0</v>
      </c>
      <c r="B478" s="137" t="s">
        <v>798</v>
      </c>
      <c r="C478" s="125" t="s">
        <v>292</v>
      </c>
      <c r="D478" s="126" t="s">
        <v>908</v>
      </c>
      <c r="E478" s="126" t="s">
        <v>18</v>
      </c>
      <c r="F478" s="127">
        <v>2.3899999999999997</v>
      </c>
      <c r="G478" s="138">
        <f t="shared" si="90"/>
        <v>197.24669999999998</v>
      </c>
      <c r="H478" s="126">
        <v>40</v>
      </c>
      <c r="I478" s="31"/>
      <c r="J478" s="32">
        <f t="shared" si="84"/>
        <v>0</v>
      </c>
      <c r="K478" s="33">
        <f t="shared" si="85"/>
        <v>0</v>
      </c>
      <c r="L478" s="111">
        <f t="shared" si="86"/>
        <v>0</v>
      </c>
      <c r="M478" s="86" t="str">
        <f t="shared" si="87"/>
        <v/>
      </c>
      <c r="N478" s="10"/>
    </row>
    <row r="479" spans="1:14">
      <c r="A479" s="98" t="s">
        <v>1089</v>
      </c>
      <c r="B479" s="131" t="s">
        <v>1072</v>
      </c>
      <c r="C479" s="134" t="s">
        <v>292</v>
      </c>
      <c r="D479" s="135" t="s">
        <v>912</v>
      </c>
      <c r="E479" s="120" t="s">
        <v>18</v>
      </c>
      <c r="F479" s="116">
        <f>G479/$G$7</f>
        <v>1.6236520053313945</v>
      </c>
      <c r="G479" s="117">
        <v>134</v>
      </c>
      <c r="H479" s="121">
        <v>24</v>
      </c>
      <c r="I479" s="31"/>
      <c r="J479" s="32">
        <f t="shared" si="84"/>
        <v>0</v>
      </c>
      <c r="K479" s="33">
        <f t="shared" si="85"/>
        <v>0</v>
      </c>
      <c r="L479" s="111">
        <f t="shared" si="86"/>
        <v>0</v>
      </c>
      <c r="M479" s="86" t="str">
        <f t="shared" si="87"/>
        <v/>
      </c>
      <c r="N479" s="10"/>
    </row>
    <row r="480" spans="1:14" hidden="1">
      <c r="A480" s="98">
        <v>0</v>
      </c>
      <c r="B480" s="137" t="s">
        <v>799</v>
      </c>
      <c r="C480" s="125" t="s">
        <v>800</v>
      </c>
      <c r="D480" s="126" t="s">
        <v>908</v>
      </c>
      <c r="E480" s="126" t="s">
        <v>18</v>
      </c>
      <c r="F480" s="127">
        <v>2.6399999999999997</v>
      </c>
      <c r="G480" s="138">
        <f t="shared" ref="G480:G481" si="91">F480*$G$7</f>
        <v>217.87919999999997</v>
      </c>
      <c r="H480" s="126">
        <v>40</v>
      </c>
      <c r="I480" s="31"/>
      <c r="J480" s="32">
        <f t="shared" si="84"/>
        <v>0</v>
      </c>
      <c r="K480" s="33">
        <f t="shared" si="85"/>
        <v>0</v>
      </c>
      <c r="L480" s="111">
        <f t="shared" si="86"/>
        <v>0</v>
      </c>
      <c r="M480" s="86" t="str">
        <f t="shared" si="87"/>
        <v/>
      </c>
      <c r="N480" s="10"/>
    </row>
    <row r="481" spans="1:14" hidden="1">
      <c r="A481" s="98">
        <v>0</v>
      </c>
      <c r="B481" s="137" t="s">
        <v>801</v>
      </c>
      <c r="C481" s="125" t="s">
        <v>293</v>
      </c>
      <c r="D481" s="126" t="s">
        <v>908</v>
      </c>
      <c r="E481" s="126" t="s">
        <v>18</v>
      </c>
      <c r="F481" s="127">
        <v>1.98</v>
      </c>
      <c r="G481" s="138">
        <f t="shared" si="91"/>
        <v>163.40940000000001</v>
      </c>
      <c r="H481" s="126">
        <v>40</v>
      </c>
      <c r="I481" s="31"/>
      <c r="J481" s="32">
        <f t="shared" si="84"/>
        <v>0</v>
      </c>
      <c r="K481" s="33">
        <f t="shared" si="85"/>
        <v>0</v>
      </c>
      <c r="L481" s="111">
        <f t="shared" si="86"/>
        <v>0</v>
      </c>
      <c r="M481" s="86" t="str">
        <f t="shared" si="87"/>
        <v/>
      </c>
      <c r="N481" s="10"/>
    </row>
    <row r="482" spans="1:14">
      <c r="A482" s="98" t="s">
        <v>1089</v>
      </c>
      <c r="B482" s="131" t="s">
        <v>1073</v>
      </c>
      <c r="C482" s="134" t="s">
        <v>293</v>
      </c>
      <c r="D482" s="135" t="s">
        <v>912</v>
      </c>
      <c r="E482" s="120" t="s">
        <v>18</v>
      </c>
      <c r="F482" s="116">
        <f>G482/$G$7</f>
        <v>1.272264631043257</v>
      </c>
      <c r="G482" s="117">
        <v>105</v>
      </c>
      <c r="H482" s="121">
        <v>24</v>
      </c>
      <c r="I482" s="31"/>
      <c r="J482" s="32">
        <f t="shared" si="84"/>
        <v>0</v>
      </c>
      <c r="K482" s="33">
        <f t="shared" si="85"/>
        <v>0</v>
      </c>
      <c r="L482" s="111">
        <f t="shared" si="86"/>
        <v>0</v>
      </c>
      <c r="M482" s="86" t="str">
        <f t="shared" si="87"/>
        <v/>
      </c>
      <c r="N482" s="10"/>
    </row>
    <row r="483" spans="1:14">
      <c r="A483" s="98" t="s">
        <v>1089</v>
      </c>
      <c r="B483" s="108" t="s">
        <v>802</v>
      </c>
      <c r="C483" s="122" t="s">
        <v>294</v>
      </c>
      <c r="D483" s="123" t="s">
        <v>908</v>
      </c>
      <c r="E483" s="123" t="s">
        <v>18</v>
      </c>
      <c r="F483" s="124">
        <v>2.15</v>
      </c>
      <c r="G483" s="110">
        <f t="shared" ref="G483:G499" si="92">F483*$G$7</f>
        <v>177.43949999999998</v>
      </c>
      <c r="H483" s="123">
        <v>40</v>
      </c>
      <c r="I483" s="31"/>
      <c r="J483" s="32">
        <f t="shared" si="84"/>
        <v>0</v>
      </c>
      <c r="K483" s="33">
        <f t="shared" si="85"/>
        <v>0</v>
      </c>
      <c r="L483" s="111">
        <f t="shared" si="86"/>
        <v>0</v>
      </c>
      <c r="M483" s="86" t="str">
        <f t="shared" si="87"/>
        <v/>
      </c>
      <c r="N483" s="10"/>
    </row>
    <row r="484" spans="1:14">
      <c r="A484" s="98">
        <v>40</v>
      </c>
      <c r="B484" s="108" t="s">
        <v>803</v>
      </c>
      <c r="C484" s="122" t="s">
        <v>295</v>
      </c>
      <c r="D484" s="123" t="s">
        <v>908</v>
      </c>
      <c r="E484" s="123" t="s">
        <v>18</v>
      </c>
      <c r="F484" s="124">
        <v>2.3099999999999996</v>
      </c>
      <c r="G484" s="110">
        <f t="shared" si="92"/>
        <v>190.64429999999996</v>
      </c>
      <c r="H484" s="123">
        <v>40</v>
      </c>
      <c r="I484" s="31"/>
      <c r="J484" s="32">
        <f t="shared" si="84"/>
        <v>0</v>
      </c>
      <c r="K484" s="33">
        <f t="shared" si="85"/>
        <v>0</v>
      </c>
      <c r="L484" s="111">
        <f t="shared" si="86"/>
        <v>0</v>
      </c>
      <c r="M484" s="86" t="str">
        <f t="shared" si="87"/>
        <v/>
      </c>
      <c r="N484" s="10"/>
    </row>
    <row r="485" spans="1:14">
      <c r="A485" s="98" t="s">
        <v>1089</v>
      </c>
      <c r="B485" s="108" t="s">
        <v>804</v>
      </c>
      <c r="C485" s="122" t="s">
        <v>296</v>
      </c>
      <c r="D485" s="123" t="s">
        <v>908</v>
      </c>
      <c r="E485" s="123" t="s">
        <v>18</v>
      </c>
      <c r="F485" s="124">
        <v>2.15</v>
      </c>
      <c r="G485" s="110">
        <f t="shared" si="92"/>
        <v>177.43949999999998</v>
      </c>
      <c r="H485" s="123">
        <v>40</v>
      </c>
      <c r="I485" s="31"/>
      <c r="J485" s="32">
        <f t="shared" si="84"/>
        <v>0</v>
      </c>
      <c r="K485" s="33">
        <f t="shared" si="85"/>
        <v>0</v>
      </c>
      <c r="L485" s="111">
        <f t="shared" si="86"/>
        <v>0</v>
      </c>
      <c r="M485" s="86" t="str">
        <f t="shared" si="87"/>
        <v/>
      </c>
      <c r="N485" s="10"/>
    </row>
    <row r="486" spans="1:14">
      <c r="A486" s="98">
        <v>40</v>
      </c>
      <c r="B486" s="108" t="s">
        <v>805</v>
      </c>
      <c r="C486" s="122" t="s">
        <v>297</v>
      </c>
      <c r="D486" s="123" t="s">
        <v>908</v>
      </c>
      <c r="E486" s="123" t="s">
        <v>18</v>
      </c>
      <c r="F486" s="124">
        <v>1.98</v>
      </c>
      <c r="G486" s="110">
        <f t="shared" si="92"/>
        <v>163.40940000000001</v>
      </c>
      <c r="H486" s="123">
        <v>40</v>
      </c>
      <c r="I486" s="31"/>
      <c r="J486" s="32">
        <f t="shared" si="84"/>
        <v>0</v>
      </c>
      <c r="K486" s="33">
        <f t="shared" si="85"/>
        <v>0</v>
      </c>
      <c r="L486" s="111">
        <f t="shared" si="86"/>
        <v>0</v>
      </c>
      <c r="M486" s="86" t="str">
        <f t="shared" si="87"/>
        <v/>
      </c>
      <c r="N486" s="10"/>
    </row>
    <row r="487" spans="1:14" hidden="1">
      <c r="A487" s="98">
        <v>0</v>
      </c>
      <c r="B487" s="137" t="s">
        <v>806</v>
      </c>
      <c r="C487" s="125" t="s">
        <v>298</v>
      </c>
      <c r="D487" s="126" t="s">
        <v>908</v>
      </c>
      <c r="E487" s="126" t="s">
        <v>18</v>
      </c>
      <c r="F487" s="127">
        <v>1.9</v>
      </c>
      <c r="G487" s="138">
        <f t="shared" si="92"/>
        <v>156.80699999999999</v>
      </c>
      <c r="H487" s="126">
        <v>40</v>
      </c>
      <c r="I487" s="31"/>
      <c r="J487" s="32">
        <f t="shared" si="84"/>
        <v>0</v>
      </c>
      <c r="K487" s="33">
        <f t="shared" si="85"/>
        <v>0</v>
      </c>
      <c r="L487" s="111">
        <f t="shared" si="86"/>
        <v>0</v>
      </c>
      <c r="M487" s="86" t="str">
        <f t="shared" si="87"/>
        <v/>
      </c>
      <c r="N487" s="10"/>
    </row>
    <row r="488" spans="1:14" hidden="1">
      <c r="A488" s="98">
        <v>0</v>
      </c>
      <c r="B488" s="137" t="s">
        <v>807</v>
      </c>
      <c r="C488" s="125" t="s">
        <v>299</v>
      </c>
      <c r="D488" s="126" t="s">
        <v>908</v>
      </c>
      <c r="E488" s="126" t="s">
        <v>18</v>
      </c>
      <c r="F488" s="127">
        <v>2.0599999999999996</v>
      </c>
      <c r="G488" s="138">
        <f t="shared" si="92"/>
        <v>170.01179999999997</v>
      </c>
      <c r="H488" s="126">
        <v>40</v>
      </c>
      <c r="I488" s="31"/>
      <c r="J488" s="32">
        <f t="shared" si="84"/>
        <v>0</v>
      </c>
      <c r="K488" s="33">
        <f t="shared" si="85"/>
        <v>0</v>
      </c>
      <c r="L488" s="111">
        <f t="shared" si="86"/>
        <v>0</v>
      </c>
      <c r="M488" s="86" t="str">
        <f t="shared" si="87"/>
        <v/>
      </c>
      <c r="N488" s="10"/>
    </row>
    <row r="489" spans="1:14" hidden="1">
      <c r="A489" s="98">
        <v>0</v>
      </c>
      <c r="B489" s="137" t="s">
        <v>808</v>
      </c>
      <c r="C489" s="125" t="s">
        <v>300</v>
      </c>
      <c r="D489" s="126" t="s">
        <v>908</v>
      </c>
      <c r="E489" s="126" t="s">
        <v>18</v>
      </c>
      <c r="F489" s="127">
        <v>2.7199999999999998</v>
      </c>
      <c r="G489" s="138">
        <f t="shared" si="92"/>
        <v>224.48159999999999</v>
      </c>
      <c r="H489" s="126">
        <v>40</v>
      </c>
      <c r="I489" s="31"/>
      <c r="J489" s="32">
        <f t="shared" si="84"/>
        <v>0</v>
      </c>
      <c r="K489" s="33">
        <f t="shared" si="85"/>
        <v>0</v>
      </c>
      <c r="L489" s="111">
        <f t="shared" si="86"/>
        <v>0</v>
      </c>
      <c r="M489" s="86" t="str">
        <f t="shared" si="87"/>
        <v/>
      </c>
      <c r="N489" s="10"/>
    </row>
    <row r="490" spans="1:14" hidden="1">
      <c r="A490" s="98">
        <v>0</v>
      </c>
      <c r="B490" s="137" t="s">
        <v>809</v>
      </c>
      <c r="C490" s="125" t="s">
        <v>810</v>
      </c>
      <c r="D490" s="126" t="s">
        <v>908</v>
      </c>
      <c r="E490" s="126" t="s">
        <v>18</v>
      </c>
      <c r="F490" s="127">
        <v>2.0599999999999996</v>
      </c>
      <c r="G490" s="138">
        <f t="shared" si="92"/>
        <v>170.01179999999997</v>
      </c>
      <c r="H490" s="126">
        <v>40</v>
      </c>
      <c r="I490" s="31"/>
      <c r="J490" s="32">
        <f t="shared" si="84"/>
        <v>0</v>
      </c>
      <c r="K490" s="33">
        <f t="shared" si="85"/>
        <v>0</v>
      </c>
      <c r="L490" s="111">
        <f t="shared" si="86"/>
        <v>0</v>
      </c>
      <c r="M490" s="86" t="str">
        <f t="shared" si="87"/>
        <v/>
      </c>
      <c r="N490" s="10"/>
    </row>
    <row r="491" spans="1:14">
      <c r="A491" s="98">
        <v>40</v>
      </c>
      <c r="B491" s="108" t="s">
        <v>811</v>
      </c>
      <c r="C491" s="122" t="s">
        <v>301</v>
      </c>
      <c r="D491" s="123" t="s">
        <v>908</v>
      </c>
      <c r="E491" s="123" t="s">
        <v>18</v>
      </c>
      <c r="F491" s="124">
        <v>2.9699999999999998</v>
      </c>
      <c r="G491" s="110">
        <f t="shared" si="92"/>
        <v>245.11409999999998</v>
      </c>
      <c r="H491" s="123">
        <v>40</v>
      </c>
      <c r="I491" s="31"/>
      <c r="J491" s="32">
        <f t="shared" si="84"/>
        <v>0</v>
      </c>
      <c r="K491" s="33">
        <f t="shared" si="85"/>
        <v>0</v>
      </c>
      <c r="L491" s="111">
        <f t="shared" si="86"/>
        <v>0</v>
      </c>
      <c r="M491" s="86" t="str">
        <f t="shared" si="87"/>
        <v/>
      </c>
      <c r="N491" s="10"/>
    </row>
    <row r="492" spans="1:14">
      <c r="A492" s="98" t="s">
        <v>1089</v>
      </c>
      <c r="B492" s="108" t="s">
        <v>812</v>
      </c>
      <c r="C492" s="122" t="s">
        <v>302</v>
      </c>
      <c r="D492" s="123" t="s">
        <v>908</v>
      </c>
      <c r="E492" s="123" t="s">
        <v>18</v>
      </c>
      <c r="F492" s="124">
        <v>2.0599999999999996</v>
      </c>
      <c r="G492" s="110">
        <f t="shared" si="92"/>
        <v>170.01179999999997</v>
      </c>
      <c r="H492" s="123">
        <v>40</v>
      </c>
      <c r="I492" s="31"/>
      <c r="J492" s="32">
        <f t="shared" si="84"/>
        <v>0</v>
      </c>
      <c r="K492" s="33">
        <f t="shared" si="85"/>
        <v>0</v>
      </c>
      <c r="L492" s="111">
        <f t="shared" si="86"/>
        <v>0</v>
      </c>
      <c r="M492" s="86" t="str">
        <f t="shared" si="87"/>
        <v/>
      </c>
      <c r="N492" s="10"/>
    </row>
    <row r="493" spans="1:14">
      <c r="A493" s="98" t="s">
        <v>1089</v>
      </c>
      <c r="B493" s="108" t="s">
        <v>813</v>
      </c>
      <c r="C493" s="122" t="s">
        <v>814</v>
      </c>
      <c r="D493" s="123" t="s">
        <v>908</v>
      </c>
      <c r="E493" s="123" t="s">
        <v>18</v>
      </c>
      <c r="F493" s="124">
        <v>2.8</v>
      </c>
      <c r="G493" s="110">
        <f t="shared" si="92"/>
        <v>231.08399999999997</v>
      </c>
      <c r="H493" s="123">
        <v>40</v>
      </c>
      <c r="I493" s="31"/>
      <c r="J493" s="32">
        <f t="shared" si="84"/>
        <v>0</v>
      </c>
      <c r="K493" s="33">
        <f t="shared" si="85"/>
        <v>0</v>
      </c>
      <c r="L493" s="111">
        <f t="shared" si="86"/>
        <v>0</v>
      </c>
      <c r="M493" s="86" t="str">
        <f t="shared" si="87"/>
        <v/>
      </c>
      <c r="N493" s="10"/>
    </row>
    <row r="494" spans="1:14">
      <c r="A494" s="98" t="s">
        <v>1089</v>
      </c>
      <c r="B494" s="108" t="s">
        <v>815</v>
      </c>
      <c r="C494" s="122" t="s">
        <v>303</v>
      </c>
      <c r="D494" s="123" t="s">
        <v>908</v>
      </c>
      <c r="E494" s="123" t="s">
        <v>18</v>
      </c>
      <c r="F494" s="124">
        <v>2.0599999999999996</v>
      </c>
      <c r="G494" s="110">
        <f t="shared" si="92"/>
        <v>170.01179999999997</v>
      </c>
      <c r="H494" s="123">
        <v>40</v>
      </c>
      <c r="I494" s="31"/>
      <c r="J494" s="32">
        <f t="shared" si="84"/>
        <v>0</v>
      </c>
      <c r="K494" s="33">
        <f t="shared" si="85"/>
        <v>0</v>
      </c>
      <c r="L494" s="111">
        <f t="shared" si="86"/>
        <v>0</v>
      </c>
      <c r="M494" s="86" t="str">
        <f t="shared" si="87"/>
        <v/>
      </c>
      <c r="N494" s="10"/>
    </row>
    <row r="495" spans="1:14">
      <c r="A495" s="98" t="s">
        <v>1089</v>
      </c>
      <c r="B495" s="108" t="s">
        <v>816</v>
      </c>
      <c r="C495" s="122" t="s">
        <v>817</v>
      </c>
      <c r="D495" s="123" t="s">
        <v>908</v>
      </c>
      <c r="E495" s="123" t="s">
        <v>18</v>
      </c>
      <c r="F495" s="124">
        <v>2.0599999999999996</v>
      </c>
      <c r="G495" s="110">
        <f t="shared" si="92"/>
        <v>170.01179999999997</v>
      </c>
      <c r="H495" s="123">
        <v>40</v>
      </c>
      <c r="I495" s="31"/>
      <c r="J495" s="32">
        <f t="shared" si="84"/>
        <v>0</v>
      </c>
      <c r="K495" s="33">
        <f t="shared" si="85"/>
        <v>0</v>
      </c>
      <c r="L495" s="111">
        <f t="shared" si="86"/>
        <v>0</v>
      </c>
      <c r="M495" s="86" t="str">
        <f t="shared" si="87"/>
        <v/>
      </c>
      <c r="N495" s="10"/>
    </row>
    <row r="496" spans="1:14">
      <c r="A496" s="98" t="s">
        <v>1089</v>
      </c>
      <c r="B496" s="108" t="s">
        <v>818</v>
      </c>
      <c r="C496" s="122" t="s">
        <v>304</v>
      </c>
      <c r="D496" s="123" t="s">
        <v>908</v>
      </c>
      <c r="E496" s="123" t="s">
        <v>18</v>
      </c>
      <c r="F496" s="124">
        <v>2.0599999999999996</v>
      </c>
      <c r="G496" s="110">
        <f t="shared" si="92"/>
        <v>170.01179999999997</v>
      </c>
      <c r="H496" s="123">
        <v>40</v>
      </c>
      <c r="I496" s="31"/>
      <c r="J496" s="32">
        <f t="shared" si="84"/>
        <v>0</v>
      </c>
      <c r="K496" s="33">
        <f t="shared" si="85"/>
        <v>0</v>
      </c>
      <c r="L496" s="111">
        <f t="shared" si="86"/>
        <v>0</v>
      </c>
      <c r="M496" s="86" t="str">
        <f t="shared" si="87"/>
        <v/>
      </c>
      <c r="N496" s="10"/>
    </row>
    <row r="497" spans="1:14" hidden="1">
      <c r="A497" s="98">
        <v>0</v>
      </c>
      <c r="B497" s="137" t="s">
        <v>819</v>
      </c>
      <c r="C497" s="125" t="s">
        <v>820</v>
      </c>
      <c r="D497" s="126" t="s">
        <v>908</v>
      </c>
      <c r="E497" s="126" t="s">
        <v>18</v>
      </c>
      <c r="F497" s="127">
        <v>2.0599999999999996</v>
      </c>
      <c r="G497" s="138">
        <f t="shared" si="92"/>
        <v>170.01179999999997</v>
      </c>
      <c r="H497" s="126">
        <v>40</v>
      </c>
      <c r="I497" s="31"/>
      <c r="J497" s="32">
        <f t="shared" si="84"/>
        <v>0</v>
      </c>
      <c r="K497" s="33">
        <f t="shared" si="85"/>
        <v>0</v>
      </c>
      <c r="L497" s="111">
        <f t="shared" si="86"/>
        <v>0</v>
      </c>
      <c r="M497" s="86" t="str">
        <f t="shared" si="87"/>
        <v/>
      </c>
      <c r="N497" s="10"/>
    </row>
    <row r="498" spans="1:14">
      <c r="A498" s="98" t="s">
        <v>1089</v>
      </c>
      <c r="B498" s="108" t="s">
        <v>821</v>
      </c>
      <c r="C498" s="122" t="s">
        <v>822</v>
      </c>
      <c r="D498" s="123" t="s">
        <v>908</v>
      </c>
      <c r="E498" s="123" t="s">
        <v>823</v>
      </c>
      <c r="F498" s="124">
        <v>2.0599999999999996</v>
      </c>
      <c r="G498" s="110">
        <f t="shared" si="92"/>
        <v>170.01179999999997</v>
      </c>
      <c r="H498" s="123">
        <v>40</v>
      </c>
      <c r="I498" s="31"/>
      <c r="J498" s="32">
        <f t="shared" si="84"/>
        <v>0</v>
      </c>
      <c r="K498" s="33">
        <f t="shared" si="85"/>
        <v>0</v>
      </c>
      <c r="L498" s="111">
        <f t="shared" si="86"/>
        <v>0</v>
      </c>
      <c r="M498" s="86" t="str">
        <f t="shared" si="87"/>
        <v/>
      </c>
      <c r="N498" s="10"/>
    </row>
    <row r="499" spans="1:14">
      <c r="A499" s="98" t="s">
        <v>1089</v>
      </c>
      <c r="B499" s="108" t="s">
        <v>824</v>
      </c>
      <c r="C499" s="122" t="s">
        <v>305</v>
      </c>
      <c r="D499" s="123" t="s">
        <v>908</v>
      </c>
      <c r="E499" s="123" t="s">
        <v>18</v>
      </c>
      <c r="F499" s="124">
        <v>1.9</v>
      </c>
      <c r="G499" s="110">
        <f t="shared" si="92"/>
        <v>156.80699999999999</v>
      </c>
      <c r="H499" s="123">
        <v>40</v>
      </c>
      <c r="I499" s="31"/>
      <c r="J499" s="32">
        <f t="shared" si="84"/>
        <v>0</v>
      </c>
      <c r="K499" s="33">
        <f t="shared" si="85"/>
        <v>0</v>
      </c>
      <c r="L499" s="111">
        <f t="shared" si="86"/>
        <v>0</v>
      </c>
      <c r="M499" s="86" t="str">
        <f t="shared" si="87"/>
        <v/>
      </c>
      <c r="N499" s="10"/>
    </row>
    <row r="500" spans="1:14">
      <c r="A500" s="98" t="s">
        <v>1089</v>
      </c>
      <c r="B500" s="131" t="s">
        <v>1074</v>
      </c>
      <c r="C500" s="134" t="s">
        <v>305</v>
      </c>
      <c r="D500" s="135" t="s">
        <v>912</v>
      </c>
      <c r="E500" s="120" t="s">
        <v>18</v>
      </c>
      <c r="F500" s="116">
        <f>G500/$G$7</f>
        <v>1.829637707500303</v>
      </c>
      <c r="G500" s="117">
        <v>151</v>
      </c>
      <c r="H500" s="121">
        <v>24</v>
      </c>
      <c r="I500" s="31"/>
      <c r="J500" s="32">
        <f t="shared" si="84"/>
        <v>0</v>
      </c>
      <c r="K500" s="33">
        <f t="shared" si="85"/>
        <v>0</v>
      </c>
      <c r="L500" s="111">
        <f t="shared" si="86"/>
        <v>0</v>
      </c>
      <c r="M500" s="86" t="str">
        <f t="shared" si="87"/>
        <v/>
      </c>
      <c r="N500" s="10"/>
    </row>
    <row r="501" spans="1:14">
      <c r="A501" s="98" t="s">
        <v>1089</v>
      </c>
      <c r="B501" s="108" t="s">
        <v>825</v>
      </c>
      <c r="C501" s="122" t="s">
        <v>306</v>
      </c>
      <c r="D501" s="123" t="s">
        <v>908</v>
      </c>
      <c r="E501" s="123" t="s">
        <v>18</v>
      </c>
      <c r="F501" s="124">
        <v>2.0599999999999996</v>
      </c>
      <c r="G501" s="110">
        <f>F501*$G$7</f>
        <v>170.01179999999997</v>
      </c>
      <c r="H501" s="123">
        <v>40</v>
      </c>
      <c r="I501" s="31"/>
      <c r="J501" s="32">
        <f t="shared" si="84"/>
        <v>0</v>
      </c>
      <c r="K501" s="33">
        <f t="shared" si="85"/>
        <v>0</v>
      </c>
      <c r="L501" s="111">
        <f t="shared" si="86"/>
        <v>0</v>
      </c>
      <c r="M501" s="86" t="str">
        <f t="shared" si="87"/>
        <v/>
      </c>
      <c r="N501" s="10"/>
    </row>
    <row r="502" spans="1:14">
      <c r="A502" s="98">
        <v>78</v>
      </c>
      <c r="B502" s="131" t="s">
        <v>1075</v>
      </c>
      <c r="C502" s="134" t="s">
        <v>1076</v>
      </c>
      <c r="D502" s="135" t="s">
        <v>912</v>
      </c>
      <c r="E502" s="120" t="s">
        <v>18</v>
      </c>
      <c r="F502" s="116">
        <f>G502/$G$7</f>
        <v>1.2601478250333211</v>
      </c>
      <c r="G502" s="117">
        <v>104</v>
      </c>
      <c r="H502" s="121">
        <v>24</v>
      </c>
      <c r="I502" s="31"/>
      <c r="J502" s="32">
        <f t="shared" si="84"/>
        <v>0</v>
      </c>
      <c r="K502" s="33">
        <f t="shared" si="85"/>
        <v>0</v>
      </c>
      <c r="L502" s="111">
        <f t="shared" si="86"/>
        <v>0</v>
      </c>
      <c r="M502" s="86" t="str">
        <f t="shared" si="87"/>
        <v/>
      </c>
      <c r="N502" s="10"/>
    </row>
    <row r="503" spans="1:14">
      <c r="A503" s="98">
        <v>96</v>
      </c>
      <c r="B503" s="108" t="s">
        <v>883</v>
      </c>
      <c r="C503" s="128" t="s">
        <v>884</v>
      </c>
      <c r="D503" s="129" t="s">
        <v>909</v>
      </c>
      <c r="E503" s="123" t="s">
        <v>18</v>
      </c>
      <c r="F503" s="124">
        <v>2.0499999999999998</v>
      </c>
      <c r="G503" s="110">
        <f t="shared" ref="G503:G514" si="93">F503*$G$7</f>
        <v>169.1865</v>
      </c>
      <c r="H503" s="123">
        <v>32</v>
      </c>
      <c r="I503" s="31"/>
      <c r="J503" s="32">
        <f t="shared" si="84"/>
        <v>0</v>
      </c>
      <c r="K503" s="33">
        <f t="shared" si="85"/>
        <v>0</v>
      </c>
      <c r="L503" s="111">
        <f t="shared" si="86"/>
        <v>0</v>
      </c>
      <c r="M503" s="86" t="str">
        <f t="shared" si="87"/>
        <v/>
      </c>
      <c r="N503" s="10"/>
    </row>
    <row r="504" spans="1:14" hidden="1">
      <c r="A504" s="98">
        <v>0</v>
      </c>
      <c r="B504" s="137" t="s">
        <v>826</v>
      </c>
      <c r="C504" s="125" t="s">
        <v>827</v>
      </c>
      <c r="D504" s="126" t="s">
        <v>908</v>
      </c>
      <c r="E504" s="126" t="s">
        <v>18</v>
      </c>
      <c r="F504" s="127">
        <v>2.3099999999999996</v>
      </c>
      <c r="G504" s="138">
        <f t="shared" si="93"/>
        <v>190.64429999999996</v>
      </c>
      <c r="H504" s="126">
        <v>40</v>
      </c>
      <c r="I504" s="31"/>
      <c r="J504" s="32">
        <f t="shared" si="84"/>
        <v>0</v>
      </c>
      <c r="K504" s="33">
        <f t="shared" si="85"/>
        <v>0</v>
      </c>
      <c r="L504" s="111">
        <f t="shared" si="86"/>
        <v>0</v>
      </c>
      <c r="M504" s="86" t="str">
        <f t="shared" si="87"/>
        <v/>
      </c>
      <c r="N504" s="10"/>
    </row>
    <row r="505" spans="1:14">
      <c r="A505" s="98">
        <v>80</v>
      </c>
      <c r="B505" s="108" t="s">
        <v>828</v>
      </c>
      <c r="C505" s="122" t="s">
        <v>307</v>
      </c>
      <c r="D505" s="123" t="s">
        <v>908</v>
      </c>
      <c r="E505" s="123" t="s">
        <v>18</v>
      </c>
      <c r="F505" s="124">
        <v>1.82</v>
      </c>
      <c r="G505" s="110">
        <f t="shared" si="93"/>
        <v>150.2046</v>
      </c>
      <c r="H505" s="123">
        <v>40</v>
      </c>
      <c r="I505" s="31"/>
      <c r="J505" s="32">
        <f t="shared" si="84"/>
        <v>0</v>
      </c>
      <c r="K505" s="33">
        <f t="shared" si="85"/>
        <v>0</v>
      </c>
      <c r="L505" s="111">
        <f t="shared" si="86"/>
        <v>0</v>
      </c>
      <c r="M505" s="86" t="str">
        <f t="shared" si="87"/>
        <v/>
      </c>
      <c r="N505" s="10"/>
    </row>
    <row r="506" spans="1:14" hidden="1">
      <c r="A506" s="98">
        <v>0</v>
      </c>
      <c r="B506" s="137" t="s">
        <v>829</v>
      </c>
      <c r="C506" s="125" t="s">
        <v>830</v>
      </c>
      <c r="D506" s="126" t="s">
        <v>908</v>
      </c>
      <c r="E506" s="126" t="s">
        <v>18</v>
      </c>
      <c r="F506" s="127">
        <v>1.98</v>
      </c>
      <c r="G506" s="138">
        <f t="shared" si="93"/>
        <v>163.40940000000001</v>
      </c>
      <c r="H506" s="126">
        <v>40</v>
      </c>
      <c r="I506" s="31"/>
      <c r="J506" s="32">
        <f t="shared" si="84"/>
        <v>0</v>
      </c>
      <c r="K506" s="33">
        <f t="shared" si="85"/>
        <v>0</v>
      </c>
      <c r="L506" s="111">
        <f t="shared" si="86"/>
        <v>0</v>
      </c>
      <c r="M506" s="86" t="str">
        <f t="shared" si="87"/>
        <v/>
      </c>
      <c r="N506" s="10"/>
    </row>
    <row r="507" spans="1:14">
      <c r="A507" s="98">
        <v>40</v>
      </c>
      <c r="B507" s="108" t="s">
        <v>831</v>
      </c>
      <c r="C507" s="122" t="s">
        <v>308</v>
      </c>
      <c r="D507" s="123" t="s">
        <v>908</v>
      </c>
      <c r="E507" s="123" t="s">
        <v>18</v>
      </c>
      <c r="F507" s="124">
        <v>1.98</v>
      </c>
      <c r="G507" s="110">
        <f t="shared" si="93"/>
        <v>163.40940000000001</v>
      </c>
      <c r="H507" s="123">
        <v>40</v>
      </c>
      <c r="I507" s="31"/>
      <c r="J507" s="32">
        <f t="shared" si="84"/>
        <v>0</v>
      </c>
      <c r="K507" s="33">
        <f t="shared" si="85"/>
        <v>0</v>
      </c>
      <c r="L507" s="111">
        <f t="shared" si="86"/>
        <v>0</v>
      </c>
      <c r="M507" s="86" t="str">
        <f t="shared" si="87"/>
        <v/>
      </c>
      <c r="N507" s="10"/>
    </row>
    <row r="508" spans="1:14" hidden="1">
      <c r="A508" s="98">
        <v>0</v>
      </c>
      <c r="B508" s="137" t="s">
        <v>832</v>
      </c>
      <c r="C508" s="125" t="s">
        <v>309</v>
      </c>
      <c r="D508" s="126" t="s">
        <v>908</v>
      </c>
      <c r="E508" s="126" t="s">
        <v>18</v>
      </c>
      <c r="F508" s="127">
        <v>2.3099999999999996</v>
      </c>
      <c r="G508" s="138">
        <f t="shared" si="93"/>
        <v>190.64429999999996</v>
      </c>
      <c r="H508" s="126">
        <v>40</v>
      </c>
      <c r="I508" s="31"/>
      <c r="J508" s="32">
        <f t="shared" si="84"/>
        <v>0</v>
      </c>
      <c r="K508" s="33">
        <f t="shared" si="85"/>
        <v>0</v>
      </c>
      <c r="L508" s="111">
        <f t="shared" si="86"/>
        <v>0</v>
      </c>
      <c r="M508" s="86" t="str">
        <f t="shared" si="87"/>
        <v/>
      </c>
      <c r="N508" s="10"/>
    </row>
    <row r="509" spans="1:14" hidden="1">
      <c r="A509" s="98">
        <v>0</v>
      </c>
      <c r="B509" s="137" t="s">
        <v>833</v>
      </c>
      <c r="C509" s="125" t="s">
        <v>310</v>
      </c>
      <c r="D509" s="126" t="s">
        <v>908</v>
      </c>
      <c r="E509" s="126" t="s">
        <v>18</v>
      </c>
      <c r="F509" s="127">
        <v>1.82</v>
      </c>
      <c r="G509" s="138">
        <f t="shared" si="93"/>
        <v>150.2046</v>
      </c>
      <c r="H509" s="126">
        <v>40</v>
      </c>
      <c r="I509" s="31"/>
      <c r="J509" s="32">
        <f t="shared" si="84"/>
        <v>0</v>
      </c>
      <c r="K509" s="33">
        <f t="shared" si="85"/>
        <v>0</v>
      </c>
      <c r="L509" s="111">
        <f t="shared" si="86"/>
        <v>0</v>
      </c>
      <c r="M509" s="86" t="str">
        <f t="shared" si="87"/>
        <v/>
      </c>
      <c r="N509" s="10"/>
    </row>
    <row r="510" spans="1:14" hidden="1">
      <c r="A510" s="98">
        <v>0</v>
      </c>
      <c r="B510" s="137" t="s">
        <v>834</v>
      </c>
      <c r="C510" s="125" t="s">
        <v>311</v>
      </c>
      <c r="D510" s="126" t="s">
        <v>908</v>
      </c>
      <c r="E510" s="126" t="s">
        <v>18</v>
      </c>
      <c r="F510" s="127">
        <v>2.0599999999999996</v>
      </c>
      <c r="G510" s="138">
        <f t="shared" si="93"/>
        <v>170.01179999999997</v>
      </c>
      <c r="H510" s="126">
        <v>40</v>
      </c>
      <c r="I510" s="31"/>
      <c r="J510" s="32">
        <f t="shared" si="84"/>
        <v>0</v>
      </c>
      <c r="K510" s="33">
        <f t="shared" si="85"/>
        <v>0</v>
      </c>
      <c r="L510" s="111">
        <f t="shared" si="86"/>
        <v>0</v>
      </c>
      <c r="M510" s="86" t="str">
        <f t="shared" si="87"/>
        <v/>
      </c>
      <c r="N510" s="10"/>
    </row>
    <row r="511" spans="1:14">
      <c r="A511" s="98" t="s">
        <v>1089</v>
      </c>
      <c r="B511" s="108" t="s">
        <v>876</v>
      </c>
      <c r="C511" s="128" t="s">
        <v>877</v>
      </c>
      <c r="D511" s="129" t="s">
        <v>909</v>
      </c>
      <c r="E511" s="123" t="s">
        <v>18</v>
      </c>
      <c r="F511" s="124">
        <v>3.69</v>
      </c>
      <c r="G511" s="110">
        <f t="shared" si="93"/>
        <v>304.53570000000002</v>
      </c>
      <c r="H511" s="123">
        <v>32</v>
      </c>
      <c r="I511" s="31"/>
      <c r="J511" s="32">
        <f t="shared" si="84"/>
        <v>0</v>
      </c>
      <c r="K511" s="33">
        <f t="shared" si="85"/>
        <v>0</v>
      </c>
      <c r="L511" s="111">
        <f t="shared" si="86"/>
        <v>0</v>
      </c>
      <c r="M511" s="86" t="str">
        <f t="shared" si="87"/>
        <v/>
      </c>
      <c r="N511" s="10"/>
    </row>
    <row r="512" spans="1:14">
      <c r="A512" s="98" t="s">
        <v>1089</v>
      </c>
      <c r="B512" s="108" t="s">
        <v>878</v>
      </c>
      <c r="C512" s="128" t="s">
        <v>879</v>
      </c>
      <c r="D512" s="129" t="s">
        <v>909</v>
      </c>
      <c r="E512" s="123" t="s">
        <v>18</v>
      </c>
      <c r="F512" s="124">
        <v>2.19</v>
      </c>
      <c r="G512" s="110">
        <f t="shared" si="93"/>
        <v>180.7407</v>
      </c>
      <c r="H512" s="123">
        <v>32</v>
      </c>
      <c r="I512" s="31"/>
      <c r="J512" s="32">
        <f t="shared" si="84"/>
        <v>0</v>
      </c>
      <c r="K512" s="33">
        <f t="shared" si="85"/>
        <v>0</v>
      </c>
      <c r="L512" s="111">
        <f t="shared" si="86"/>
        <v>0</v>
      </c>
      <c r="M512" s="86" t="str">
        <f t="shared" si="87"/>
        <v/>
      </c>
      <c r="N512" s="10"/>
    </row>
    <row r="513" spans="1:14" hidden="1">
      <c r="A513" s="98">
        <v>0</v>
      </c>
      <c r="B513" s="137" t="s">
        <v>835</v>
      </c>
      <c r="C513" s="125" t="s">
        <v>312</v>
      </c>
      <c r="D513" s="126" t="s">
        <v>908</v>
      </c>
      <c r="E513" s="126" t="s">
        <v>18</v>
      </c>
      <c r="F513" s="127">
        <v>1.9</v>
      </c>
      <c r="G513" s="138">
        <f t="shared" si="93"/>
        <v>156.80699999999999</v>
      </c>
      <c r="H513" s="126">
        <v>40</v>
      </c>
      <c r="I513" s="31"/>
      <c r="J513" s="32">
        <f t="shared" si="84"/>
        <v>0</v>
      </c>
      <c r="K513" s="33">
        <f t="shared" si="85"/>
        <v>0</v>
      </c>
      <c r="L513" s="111">
        <f t="shared" si="86"/>
        <v>0</v>
      </c>
      <c r="M513" s="86" t="str">
        <f t="shared" si="87"/>
        <v/>
      </c>
      <c r="N513" s="10"/>
    </row>
    <row r="514" spans="1:14" hidden="1">
      <c r="A514" s="98">
        <v>0</v>
      </c>
      <c r="B514" s="137" t="s">
        <v>836</v>
      </c>
      <c r="C514" s="125" t="s">
        <v>313</v>
      </c>
      <c r="D514" s="126" t="s">
        <v>908</v>
      </c>
      <c r="E514" s="126" t="s">
        <v>18</v>
      </c>
      <c r="F514" s="127">
        <v>1.9</v>
      </c>
      <c r="G514" s="138">
        <f t="shared" si="93"/>
        <v>156.80699999999999</v>
      </c>
      <c r="H514" s="126">
        <v>40</v>
      </c>
      <c r="I514" s="31"/>
      <c r="J514" s="32">
        <f t="shared" si="84"/>
        <v>0</v>
      </c>
      <c r="K514" s="33">
        <f t="shared" si="85"/>
        <v>0</v>
      </c>
      <c r="L514" s="111">
        <f t="shared" si="86"/>
        <v>0</v>
      </c>
      <c r="M514" s="86" t="str">
        <f t="shared" si="87"/>
        <v/>
      </c>
      <c r="N514" s="10"/>
    </row>
    <row r="515" spans="1:14">
      <c r="A515" s="98" t="s">
        <v>1089</v>
      </c>
      <c r="B515" s="131" t="s">
        <v>1077</v>
      </c>
      <c r="C515" s="134" t="s">
        <v>1078</v>
      </c>
      <c r="D515" s="135" t="s">
        <v>912</v>
      </c>
      <c r="E515" s="120" t="s">
        <v>18</v>
      </c>
      <c r="F515" s="116">
        <f t="shared" ref="F515:F519" si="94">G515/$G$7</f>
        <v>1.8054040954804313</v>
      </c>
      <c r="G515" s="117">
        <v>149</v>
      </c>
      <c r="H515" s="121">
        <v>24</v>
      </c>
      <c r="I515" s="31"/>
      <c r="J515" s="32">
        <f t="shared" si="84"/>
        <v>0</v>
      </c>
      <c r="K515" s="33">
        <f t="shared" si="85"/>
        <v>0</v>
      </c>
      <c r="L515" s="111">
        <f t="shared" si="86"/>
        <v>0</v>
      </c>
      <c r="M515" s="86" t="str">
        <f t="shared" si="87"/>
        <v/>
      </c>
      <c r="N515" s="10"/>
    </row>
    <row r="516" spans="1:14">
      <c r="A516" s="98">
        <v>31</v>
      </c>
      <c r="B516" s="131" t="s">
        <v>1079</v>
      </c>
      <c r="C516" s="134" t="s">
        <v>1078</v>
      </c>
      <c r="D516" s="135" t="s">
        <v>912</v>
      </c>
      <c r="E516" s="120" t="s">
        <v>18</v>
      </c>
      <c r="F516" s="116">
        <f t="shared" si="94"/>
        <v>2.4475948140070276</v>
      </c>
      <c r="G516" s="117">
        <v>202</v>
      </c>
      <c r="H516" s="121">
        <v>24</v>
      </c>
      <c r="I516" s="31"/>
      <c r="J516" s="32">
        <f t="shared" si="84"/>
        <v>0</v>
      </c>
      <c r="K516" s="33">
        <f t="shared" si="85"/>
        <v>0</v>
      </c>
      <c r="L516" s="111">
        <f t="shared" si="86"/>
        <v>0</v>
      </c>
      <c r="M516" s="86" t="str">
        <f t="shared" si="87"/>
        <v/>
      </c>
      <c r="N516" s="10"/>
    </row>
    <row r="517" spans="1:14">
      <c r="A517" s="98" t="s">
        <v>1089</v>
      </c>
      <c r="B517" s="131" t="s">
        <v>1080</v>
      </c>
      <c r="C517" s="134" t="s">
        <v>1081</v>
      </c>
      <c r="D517" s="135" t="s">
        <v>912</v>
      </c>
      <c r="E517" s="120" t="s">
        <v>18</v>
      </c>
      <c r="F517" s="116">
        <f t="shared" si="94"/>
        <v>2.0840906337089544</v>
      </c>
      <c r="G517" s="117">
        <v>172</v>
      </c>
      <c r="H517" s="121">
        <v>24</v>
      </c>
      <c r="I517" s="31"/>
      <c r="J517" s="32">
        <f t="shared" si="84"/>
        <v>0</v>
      </c>
      <c r="K517" s="33">
        <f t="shared" si="85"/>
        <v>0</v>
      </c>
      <c r="L517" s="111">
        <f t="shared" si="86"/>
        <v>0</v>
      </c>
      <c r="M517" s="86" t="str">
        <f t="shared" si="87"/>
        <v/>
      </c>
      <c r="N517" s="10"/>
    </row>
    <row r="518" spans="1:14">
      <c r="A518" s="98" t="s">
        <v>1089</v>
      </c>
      <c r="B518" s="131" t="s">
        <v>1082</v>
      </c>
      <c r="C518" s="134" t="s">
        <v>1083</v>
      </c>
      <c r="D518" s="135" t="s">
        <v>912</v>
      </c>
      <c r="E518" s="120" t="s">
        <v>18</v>
      </c>
      <c r="F518" s="116">
        <f t="shared" si="94"/>
        <v>2.4475948140070276</v>
      </c>
      <c r="G518" s="117">
        <v>202</v>
      </c>
      <c r="H518" s="121">
        <v>24</v>
      </c>
      <c r="I518" s="31"/>
      <c r="J518" s="32">
        <f t="shared" si="84"/>
        <v>0</v>
      </c>
      <c r="K518" s="33">
        <f t="shared" si="85"/>
        <v>0</v>
      </c>
      <c r="L518" s="111">
        <f t="shared" si="86"/>
        <v>0</v>
      </c>
      <c r="M518" s="86" t="str">
        <f t="shared" si="87"/>
        <v/>
      </c>
      <c r="N518" s="10"/>
    </row>
    <row r="519" spans="1:14">
      <c r="A519" s="98" t="s">
        <v>1089</v>
      </c>
      <c r="B519" s="131" t="s">
        <v>1084</v>
      </c>
      <c r="C519" s="134" t="s">
        <v>1085</v>
      </c>
      <c r="D519" s="135" t="s">
        <v>912</v>
      </c>
      <c r="E519" s="120" t="s">
        <v>18</v>
      </c>
      <c r="F519" s="116">
        <f t="shared" si="94"/>
        <v>2.0840906337089544</v>
      </c>
      <c r="G519" s="117">
        <v>172</v>
      </c>
      <c r="H519" s="121">
        <v>24</v>
      </c>
      <c r="I519" s="31"/>
      <c r="J519" s="32">
        <f t="shared" si="84"/>
        <v>0</v>
      </c>
      <c r="K519" s="33">
        <f t="shared" si="85"/>
        <v>0</v>
      </c>
      <c r="L519" s="111">
        <f t="shared" si="86"/>
        <v>0</v>
      </c>
      <c r="M519" s="86" t="str">
        <f t="shared" si="87"/>
        <v/>
      </c>
      <c r="N519" s="10"/>
    </row>
    <row r="520" spans="1:14">
      <c r="A520" s="98">
        <v>40</v>
      </c>
      <c r="B520" s="108" t="s">
        <v>837</v>
      </c>
      <c r="C520" s="122" t="s">
        <v>838</v>
      </c>
      <c r="D520" s="123" t="s">
        <v>908</v>
      </c>
      <c r="E520" s="123" t="s">
        <v>18</v>
      </c>
      <c r="F520" s="124">
        <v>3.9499999999999997</v>
      </c>
      <c r="G520" s="110">
        <f t="shared" ref="G520:G523" si="95">F520*$G$7</f>
        <v>325.99349999999998</v>
      </c>
      <c r="H520" s="123">
        <v>40</v>
      </c>
      <c r="I520" s="31"/>
      <c r="J520" s="32">
        <f t="shared" si="84"/>
        <v>0</v>
      </c>
      <c r="K520" s="33">
        <f t="shared" si="85"/>
        <v>0</v>
      </c>
      <c r="L520" s="111">
        <f t="shared" si="86"/>
        <v>0</v>
      </c>
      <c r="M520" s="86" t="str">
        <f t="shared" si="87"/>
        <v/>
      </c>
      <c r="N520" s="10"/>
    </row>
    <row r="521" spans="1:14" hidden="1">
      <c r="A521" s="98">
        <v>0</v>
      </c>
      <c r="B521" s="137" t="s">
        <v>839</v>
      </c>
      <c r="C521" s="125" t="s">
        <v>314</v>
      </c>
      <c r="D521" s="126" t="s">
        <v>908</v>
      </c>
      <c r="E521" s="126" t="s">
        <v>18</v>
      </c>
      <c r="F521" s="127">
        <v>1.9</v>
      </c>
      <c r="G521" s="138">
        <f t="shared" si="95"/>
        <v>156.80699999999999</v>
      </c>
      <c r="H521" s="126">
        <v>40</v>
      </c>
      <c r="I521" s="31"/>
      <c r="J521" s="32">
        <f t="shared" si="84"/>
        <v>0</v>
      </c>
      <c r="K521" s="33">
        <f t="shared" si="85"/>
        <v>0</v>
      </c>
      <c r="L521" s="111">
        <f t="shared" si="86"/>
        <v>0</v>
      </c>
      <c r="M521" s="86" t="str">
        <f t="shared" si="87"/>
        <v/>
      </c>
      <c r="N521" s="10"/>
    </row>
    <row r="522" spans="1:14">
      <c r="A522" s="98" t="s">
        <v>1089</v>
      </c>
      <c r="B522" s="108" t="s">
        <v>840</v>
      </c>
      <c r="C522" s="122" t="s">
        <v>841</v>
      </c>
      <c r="D522" s="123" t="s">
        <v>908</v>
      </c>
      <c r="E522" s="123" t="s">
        <v>18</v>
      </c>
      <c r="F522" s="124">
        <v>1.82</v>
      </c>
      <c r="G522" s="110">
        <f t="shared" si="95"/>
        <v>150.2046</v>
      </c>
      <c r="H522" s="123">
        <v>40</v>
      </c>
      <c r="I522" s="31"/>
      <c r="J522" s="32">
        <f t="shared" si="84"/>
        <v>0</v>
      </c>
      <c r="K522" s="33">
        <f t="shared" si="85"/>
        <v>0</v>
      </c>
      <c r="L522" s="111">
        <f t="shared" si="86"/>
        <v>0</v>
      </c>
      <c r="M522" s="86" t="str">
        <f t="shared" si="87"/>
        <v/>
      </c>
      <c r="N522" s="10"/>
    </row>
    <row r="523" spans="1:14">
      <c r="A523" s="98" t="s">
        <v>1089</v>
      </c>
      <c r="B523" s="108" t="s">
        <v>842</v>
      </c>
      <c r="C523" s="122" t="s">
        <v>843</v>
      </c>
      <c r="D523" s="123" t="s">
        <v>908</v>
      </c>
      <c r="E523" s="123" t="s">
        <v>18</v>
      </c>
      <c r="F523" s="124">
        <v>1.82</v>
      </c>
      <c r="G523" s="110">
        <f t="shared" si="95"/>
        <v>150.2046</v>
      </c>
      <c r="H523" s="123">
        <v>40</v>
      </c>
      <c r="I523" s="31"/>
      <c r="J523" s="32">
        <f t="shared" si="84"/>
        <v>0</v>
      </c>
      <c r="K523" s="33">
        <f t="shared" si="85"/>
        <v>0</v>
      </c>
      <c r="L523" s="111">
        <f t="shared" si="86"/>
        <v>0</v>
      </c>
      <c r="M523" s="86" t="str">
        <f t="shared" si="87"/>
        <v/>
      </c>
      <c r="N523" s="10"/>
    </row>
    <row r="524" spans="1:14" ht="15.75" customHeight="1">
      <c r="B524" s="87" t="s">
        <v>844</v>
      </c>
      <c r="C524" s="88" t="s">
        <v>845</v>
      </c>
      <c r="D524" s="136" t="s">
        <v>908</v>
      </c>
      <c r="E524" s="89"/>
      <c r="F524" s="89"/>
      <c r="G524" s="89"/>
      <c r="H524" s="89"/>
      <c r="I524" s="31">
        <f>ROUNDUP(SUMIF(B17:B523,"87-07-*",J17:J523),0)</f>
        <v>0</v>
      </c>
      <c r="J524" s="89"/>
      <c r="K524" s="89"/>
      <c r="L524" s="89"/>
      <c r="M524" s="14"/>
    </row>
    <row r="525" spans="1:14" ht="15.75" customHeight="1">
      <c r="B525" s="87" t="s">
        <v>1086</v>
      </c>
      <c r="C525" s="88" t="s">
        <v>1087</v>
      </c>
      <c r="D525" s="136" t="s">
        <v>909</v>
      </c>
      <c r="E525" s="89"/>
      <c r="F525" s="89"/>
      <c r="G525" s="89"/>
      <c r="H525" s="89"/>
      <c r="I525" s="31">
        <f>ROUNDUP(SUMIF(B17:B523,"40-03-*",J17:J523),0)</f>
        <v>0</v>
      </c>
      <c r="J525" s="89"/>
      <c r="K525" s="89"/>
      <c r="L525" s="89"/>
      <c r="M525" s="14"/>
    </row>
    <row r="526" spans="1:14" ht="15.75" customHeight="1">
      <c r="B526" s="87" t="s">
        <v>1086</v>
      </c>
      <c r="C526" s="88" t="s">
        <v>1087</v>
      </c>
      <c r="D526" s="136" t="s">
        <v>912</v>
      </c>
      <c r="E526" s="89"/>
      <c r="F526" s="89"/>
      <c r="G526" s="89"/>
      <c r="H526" s="89"/>
      <c r="I526" s="31">
        <f>ROUNDUP(SUMIF(B17:B523,"46-38-*",J17:J523),0)</f>
        <v>0</v>
      </c>
      <c r="J526" s="89"/>
      <c r="K526" s="89"/>
      <c r="L526" s="89"/>
      <c r="M526" s="14"/>
    </row>
    <row r="527" spans="1:14" ht="15.75" customHeight="1">
      <c r="B527" s="87" t="s">
        <v>846</v>
      </c>
      <c r="C527" s="88" t="s">
        <v>847</v>
      </c>
      <c r="D527" s="89"/>
      <c r="E527" s="89"/>
      <c r="F527" s="89"/>
      <c r="G527" s="89"/>
      <c r="H527" s="89"/>
      <c r="I527" s="31">
        <f>ROUNDUP(IF((I524+I526+I525)&gt;=6,(I524+I526+I525)/25,0),0)</f>
        <v>0</v>
      </c>
      <c r="J527" s="89"/>
      <c r="K527" s="89"/>
      <c r="L527" s="89"/>
      <c r="M527" s="14"/>
    </row>
    <row r="529" spans="8:8">
      <c r="H529" s="130"/>
    </row>
  </sheetData>
  <autoFilter ref="A16:L527">
    <filterColumn colId="0">
      <filters blank="1">
        <filter val="&gt;100"/>
        <filter val="100"/>
        <filter val="12"/>
        <filter val="20"/>
        <filter val="24"/>
        <filter val="25"/>
        <filter val="30"/>
        <filter val="31"/>
        <filter val="35"/>
        <filter val="36"/>
        <filter val="40"/>
        <filter val="44"/>
        <filter val="5"/>
        <filter val="50"/>
        <filter val="53"/>
        <filter val="57"/>
        <filter val="59"/>
        <filter val="64"/>
        <filter val="69"/>
        <filter val="72"/>
        <filter val="73"/>
        <filter val="74"/>
        <filter val="75"/>
        <filter val="78"/>
        <filter val="80"/>
        <filter val="85"/>
        <filter val="86"/>
        <filter val="89"/>
        <filter val="92"/>
        <filter val="93"/>
        <filter val="95"/>
        <filter val="96"/>
      </filters>
    </filterColumn>
  </autoFilter>
  <mergeCells count="12">
    <mergeCell ref="G10:H10"/>
    <mergeCell ref="I10:J10"/>
    <mergeCell ref="C2:K2"/>
    <mergeCell ref="C4:K4"/>
    <mergeCell ref="G7:H7"/>
    <mergeCell ref="G9:H9"/>
    <mergeCell ref="I9:J9"/>
    <mergeCell ref="G11:H11"/>
    <mergeCell ref="I11:J11"/>
    <mergeCell ref="G12:H12"/>
    <mergeCell ref="I12:J12"/>
    <mergeCell ref="G14:H14"/>
  </mergeCells>
  <conditionalFormatting sqref="E5">
    <cfRule type="containsText" dxfId="0" priority="1" operator="containsText" text="нет">
      <formula>NOT(ISERROR(SEARCH("нет",E5)))</formula>
    </cfRule>
    <cfRule type="iconSet" priority="2">
      <iconSet iconSet="3Symbols">
        <cfvo type="percent" val="0"/>
        <cfvo type="percent" val="33"/>
        <cfvo type="percent" val="67"/>
      </iconSet>
    </cfRule>
  </conditionalFormatting>
  <dataValidations count="3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I17:I523">
      <formula1>$E$5&lt;&gt;"нет"</formula1>
    </dataValidation>
    <dataValidation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I16:J16 J17:J523"/>
    <dataValidation type="list" allowBlank="1" showInputMessage="1" showErrorMessage="1" sqref="E5">
      <formula1>"да,нет"</formula1>
    </dataValidation>
  </dataValidations>
  <hyperlinks>
    <hyperlink ref="C4" location="'Условия работы'!A1" display="&gt;&gt;&gt; Условия работы &lt;&lt;&lt;"/>
  </hyperlinks>
  <pageMargins left="0.75" right="0.75" top="1" bottom="1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113"/>
  <sheetViews>
    <sheetView showGridLines="0" zoomScaleNormal="100" workbookViewId="0">
      <selection activeCell="J16" sqref="J16"/>
    </sheetView>
  </sheetViews>
  <sheetFormatPr defaultRowHeight="14.4"/>
  <cols>
    <col min="1" max="1" width="3.44140625" customWidth="1"/>
    <col min="2" max="2" width="5.88671875" style="83" customWidth="1"/>
    <col min="16" max="16" width="10" customWidth="1"/>
  </cols>
  <sheetData>
    <row r="1" spans="2:16" s="37" customFormat="1" ht="15" thickTop="1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/>
    </row>
    <row r="2" spans="2:16" s="37" customFormat="1">
      <c r="B2" s="38"/>
      <c r="P2" s="39"/>
    </row>
    <row r="3" spans="2:16" s="37" customFormat="1">
      <c r="B3" s="38"/>
      <c r="P3" s="39"/>
    </row>
    <row r="4" spans="2:16" s="37" customFormat="1">
      <c r="B4" s="38"/>
      <c r="P4" s="39"/>
    </row>
    <row r="5" spans="2:16" s="37" customFormat="1">
      <c r="B5" s="38"/>
      <c r="P5" s="39"/>
    </row>
    <row r="6" spans="2:16" s="42" customFormat="1" ht="16.5" customHeight="1">
      <c r="B6" s="40"/>
      <c r="C6" s="41"/>
      <c r="P6" s="43"/>
    </row>
    <row r="7" spans="2:16" s="44" customFormat="1" ht="12" customHeight="1">
      <c r="B7" s="40"/>
      <c r="C7" s="41"/>
      <c r="P7" s="45"/>
    </row>
    <row r="8" spans="2:16" s="37" customFormat="1" ht="12" customHeight="1">
      <c r="B8" s="38"/>
      <c r="C8" s="41"/>
      <c r="P8" s="39"/>
    </row>
    <row r="9" spans="2:16" s="37" customFormat="1" ht="12" customHeight="1">
      <c r="B9" s="46"/>
      <c r="C9" s="41"/>
      <c r="P9" s="39"/>
    </row>
    <row r="10" spans="2:16" s="37" customFormat="1" ht="12" customHeight="1">
      <c r="B10" s="46"/>
      <c r="C10" s="41"/>
      <c r="P10" s="39"/>
    </row>
    <row r="11" spans="2:16" s="37" customFormat="1" ht="16.5" customHeight="1">
      <c r="B11" s="38"/>
      <c r="P11" s="39"/>
    </row>
    <row r="12" spans="2:16" s="37" customFormat="1" ht="20.25" customHeight="1">
      <c r="B12" s="38"/>
      <c r="P12" s="39"/>
    </row>
    <row r="13" spans="2:16" s="49" customFormat="1" ht="17.25" customHeight="1">
      <c r="B13" s="47" t="s">
        <v>315</v>
      </c>
      <c r="C13" s="48" t="s">
        <v>316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P13" s="50"/>
    </row>
    <row r="14" spans="2:16" s="55" customFormat="1" ht="15.6">
      <c r="B14" s="51" t="s">
        <v>317</v>
      </c>
      <c r="C14" s="52"/>
      <c r="D14" s="53"/>
      <c r="E14" s="53"/>
      <c r="F14" s="53"/>
      <c r="G14" s="53"/>
      <c r="H14" s="54" t="s">
        <v>318</v>
      </c>
      <c r="I14" s="52"/>
      <c r="J14" s="53"/>
      <c r="K14" s="53"/>
      <c r="L14" s="53"/>
      <c r="M14" s="53"/>
      <c r="N14" s="53"/>
      <c r="P14" s="56"/>
    </row>
    <row r="15" spans="2:16" s="62" customFormat="1">
      <c r="B15" s="57"/>
      <c r="C15" s="58" t="s">
        <v>319</v>
      </c>
      <c r="D15" s="59"/>
      <c r="E15" s="59"/>
      <c r="F15" s="59"/>
      <c r="G15" s="59"/>
      <c r="H15" s="60" t="s">
        <v>320</v>
      </c>
      <c r="I15" s="61" t="s">
        <v>321</v>
      </c>
      <c r="J15" s="59"/>
      <c r="K15" s="59"/>
      <c r="L15" s="59"/>
      <c r="M15" s="59"/>
      <c r="N15" s="59"/>
      <c r="P15" s="63"/>
    </row>
    <row r="16" spans="2:16" s="62" customFormat="1">
      <c r="B16" s="57"/>
      <c r="C16" s="58" t="s">
        <v>322</v>
      </c>
      <c r="D16" s="59"/>
      <c r="E16" s="59"/>
      <c r="F16" s="59"/>
      <c r="G16" s="59"/>
      <c r="H16" s="60" t="s">
        <v>320</v>
      </c>
      <c r="I16" s="61" t="s">
        <v>323</v>
      </c>
      <c r="J16" s="59"/>
      <c r="K16" s="59"/>
      <c r="L16" s="59"/>
      <c r="M16" s="59"/>
      <c r="N16" s="59"/>
      <c r="P16" s="63"/>
    </row>
    <row r="17" spans="2:22" s="62" customFormat="1">
      <c r="B17" s="57"/>
      <c r="C17" s="58" t="s">
        <v>324</v>
      </c>
      <c r="D17" s="59"/>
      <c r="E17" s="59"/>
      <c r="F17" s="59"/>
      <c r="G17" s="59"/>
      <c r="H17" s="60" t="s">
        <v>320</v>
      </c>
      <c r="I17" s="61" t="s">
        <v>325</v>
      </c>
      <c r="J17" s="59"/>
      <c r="K17" s="59"/>
      <c r="L17" s="59"/>
      <c r="M17" s="59"/>
      <c r="N17" s="59"/>
      <c r="P17" s="63"/>
    </row>
    <row r="18" spans="2:22" s="62" customFormat="1">
      <c r="B18" s="57"/>
      <c r="C18" s="58" t="s">
        <v>326</v>
      </c>
      <c r="D18" s="59"/>
      <c r="E18" s="59"/>
      <c r="F18" s="59"/>
      <c r="G18" s="59"/>
      <c r="H18" s="60" t="s">
        <v>320</v>
      </c>
      <c r="I18" s="61" t="s">
        <v>327</v>
      </c>
      <c r="J18" s="59"/>
      <c r="K18" s="59"/>
      <c r="L18" s="59"/>
      <c r="M18" s="59"/>
      <c r="N18" s="59"/>
      <c r="P18" s="63"/>
      <c r="V18" s="64"/>
    </row>
    <row r="19" spans="2:22" s="67" customFormat="1"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P19" s="68"/>
      <c r="V19" s="69"/>
    </row>
    <row r="20" spans="2:22" s="37" customFormat="1" ht="15.6">
      <c r="B20" s="47" t="s">
        <v>315</v>
      </c>
      <c r="C20" s="48" t="s">
        <v>328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P20" s="39"/>
      <c r="V20" s="69"/>
    </row>
    <row r="21" spans="2:22" s="62" customFormat="1">
      <c r="B21" s="57"/>
      <c r="C21" s="58" t="s">
        <v>329</v>
      </c>
      <c r="D21" s="59"/>
      <c r="E21" s="59"/>
      <c r="F21" s="59"/>
      <c r="G21" s="59"/>
      <c r="H21" s="60"/>
      <c r="I21" s="61"/>
      <c r="J21" s="59"/>
      <c r="K21" s="59"/>
      <c r="L21" s="59"/>
      <c r="M21" s="59"/>
      <c r="N21" s="59"/>
      <c r="P21" s="63"/>
    </row>
    <row r="22" spans="2:22" s="37" customFormat="1"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P22" s="39"/>
    </row>
    <row r="23" spans="2:22" s="37" customFormat="1">
      <c r="B23" s="70"/>
      <c r="P23" s="39"/>
    </row>
    <row r="24" spans="2:22" s="37" customFormat="1">
      <c r="B24" s="70"/>
      <c r="P24" s="39"/>
    </row>
    <row r="25" spans="2:22" s="37" customFormat="1">
      <c r="B25" s="70"/>
      <c r="P25" s="39"/>
    </row>
    <row r="26" spans="2:22" s="73" customFormat="1" ht="15.6">
      <c r="B26" s="71" t="s">
        <v>315</v>
      </c>
      <c r="C26" s="72" t="s">
        <v>330</v>
      </c>
      <c r="P26" s="74"/>
    </row>
    <row r="27" spans="2:22" s="37" customFormat="1">
      <c r="B27" s="70"/>
      <c r="C27" s="58" t="s">
        <v>331</v>
      </c>
      <c r="P27" s="39"/>
    </row>
    <row r="28" spans="2:22" s="37" customFormat="1">
      <c r="B28" s="70"/>
      <c r="C28" s="58" t="s">
        <v>332</v>
      </c>
      <c r="P28" s="39"/>
    </row>
    <row r="29" spans="2:22" s="73" customFormat="1" ht="15.6">
      <c r="B29" s="71" t="s">
        <v>315</v>
      </c>
      <c r="C29" s="72" t="s">
        <v>333</v>
      </c>
      <c r="P29" s="74"/>
    </row>
    <row r="30" spans="2:22" s="77" customFormat="1" ht="45" customHeight="1">
      <c r="B30" s="75" t="s">
        <v>315</v>
      </c>
      <c r="C30" s="159" t="s">
        <v>334</v>
      </c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76"/>
    </row>
    <row r="31" spans="2:22" s="37" customFormat="1">
      <c r="B31" s="70"/>
      <c r="C31" s="157" t="s">
        <v>335</v>
      </c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39"/>
    </row>
    <row r="32" spans="2:22" s="37" customFormat="1" ht="29.25" customHeight="1">
      <c r="B32" s="70"/>
      <c r="C32" s="161" t="s">
        <v>336</v>
      </c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39"/>
    </row>
    <row r="33" spans="2:16" s="37" customFormat="1" ht="30" customHeight="1">
      <c r="B33" s="70"/>
      <c r="C33" s="161" t="s">
        <v>337</v>
      </c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39"/>
    </row>
    <row r="34" spans="2:16" s="37" customFormat="1" ht="29.25" customHeight="1">
      <c r="B34" s="70"/>
      <c r="C34" s="157" t="s">
        <v>338</v>
      </c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39"/>
    </row>
    <row r="35" spans="2:16" s="73" customFormat="1" ht="30.75" customHeight="1">
      <c r="B35" s="75" t="s">
        <v>315</v>
      </c>
      <c r="C35" s="159" t="s">
        <v>339</v>
      </c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74"/>
    </row>
    <row r="36" spans="2:16" s="37" customFormat="1" ht="29.25" customHeight="1">
      <c r="B36" s="70"/>
      <c r="C36" s="157" t="s">
        <v>340</v>
      </c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39"/>
    </row>
    <row r="37" spans="2:16" s="37" customFormat="1" ht="29.25" customHeight="1">
      <c r="B37" s="70"/>
      <c r="C37" s="157" t="s">
        <v>341</v>
      </c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39"/>
    </row>
    <row r="38" spans="2:16" s="73" customFormat="1" ht="30.75" customHeight="1">
      <c r="B38" s="75" t="s">
        <v>315</v>
      </c>
      <c r="C38" s="159" t="s">
        <v>342</v>
      </c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74"/>
    </row>
    <row r="39" spans="2:16" s="37" customFormat="1">
      <c r="B39" s="70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39"/>
    </row>
    <row r="40" spans="2:16" s="37" customFormat="1">
      <c r="B40" s="70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39"/>
    </row>
    <row r="41" spans="2:16" s="37" customFormat="1">
      <c r="B41" s="70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39"/>
    </row>
    <row r="42" spans="2:16" s="37" customFormat="1" ht="28.5" customHeight="1">
      <c r="B42" s="75" t="s">
        <v>315</v>
      </c>
      <c r="C42" s="159" t="s">
        <v>343</v>
      </c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39"/>
    </row>
    <row r="43" spans="2:16" s="77" customFormat="1" ht="30" customHeight="1">
      <c r="B43" s="75" t="s">
        <v>315</v>
      </c>
      <c r="C43" s="159" t="s">
        <v>344</v>
      </c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76"/>
    </row>
    <row r="44" spans="2:16" s="37" customFormat="1" ht="30" customHeight="1">
      <c r="B44" s="70"/>
      <c r="C44" s="157" t="s">
        <v>345</v>
      </c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39"/>
    </row>
    <row r="45" spans="2:16" s="37" customFormat="1" ht="29.25" customHeight="1">
      <c r="B45" s="70"/>
      <c r="C45" s="157" t="s">
        <v>346</v>
      </c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39"/>
    </row>
    <row r="46" spans="2:16" s="77" customFormat="1" ht="15">
      <c r="B46" s="75" t="s">
        <v>315</v>
      </c>
      <c r="C46" s="159" t="s">
        <v>347</v>
      </c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76"/>
    </row>
    <row r="47" spans="2:16" s="37" customFormat="1" ht="44.25" customHeight="1">
      <c r="B47" s="70"/>
      <c r="C47" s="157" t="s">
        <v>348</v>
      </c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39"/>
    </row>
    <row r="48" spans="2:16" s="77" customFormat="1" ht="15">
      <c r="B48" s="75" t="s">
        <v>315</v>
      </c>
      <c r="C48" s="159" t="s">
        <v>349</v>
      </c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76"/>
    </row>
    <row r="49" spans="2:16" s="37" customFormat="1" ht="29.25" customHeight="1">
      <c r="B49" s="70"/>
      <c r="C49" s="157" t="s">
        <v>350</v>
      </c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39"/>
    </row>
    <row r="50" spans="2:16" s="77" customFormat="1" ht="50.25" customHeight="1">
      <c r="B50" s="75" t="s">
        <v>315</v>
      </c>
      <c r="C50" s="163" t="s">
        <v>848</v>
      </c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76"/>
    </row>
    <row r="51" spans="2:16" s="37" customFormat="1" ht="30.75" customHeight="1">
      <c r="B51" s="70"/>
      <c r="C51" s="157" t="s">
        <v>351</v>
      </c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39"/>
    </row>
    <row r="52" spans="2:16" s="37" customFormat="1" ht="30.75" customHeight="1">
      <c r="B52" s="70"/>
      <c r="C52" s="157" t="s">
        <v>352</v>
      </c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39"/>
    </row>
    <row r="53" spans="2:16" s="37" customFormat="1" ht="30.75" customHeight="1">
      <c r="B53" s="70"/>
      <c r="C53" s="157" t="s">
        <v>353</v>
      </c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39"/>
    </row>
    <row r="54" spans="2:16" s="37" customFormat="1" ht="42" customHeight="1">
      <c r="B54" s="75" t="s">
        <v>315</v>
      </c>
      <c r="C54" s="159" t="s">
        <v>354</v>
      </c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39"/>
    </row>
    <row r="55" spans="2:16" s="37" customFormat="1">
      <c r="B55" s="70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39"/>
    </row>
    <row r="56" spans="2:16" s="37" customFormat="1">
      <c r="B56" s="70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39"/>
    </row>
    <row r="57" spans="2:16" s="37" customFormat="1">
      <c r="B57" s="70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39"/>
    </row>
    <row r="58" spans="2:16" s="37" customFormat="1">
      <c r="B58" s="70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39"/>
    </row>
    <row r="59" spans="2:16" s="37" customFormat="1" ht="60" customHeight="1">
      <c r="B59" s="75" t="s">
        <v>315</v>
      </c>
      <c r="C59" s="159" t="s">
        <v>377</v>
      </c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39"/>
    </row>
    <row r="60" spans="2:16" s="37" customFormat="1" ht="12.75" customHeight="1">
      <c r="B60" s="70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39"/>
    </row>
    <row r="61" spans="2:16" s="37" customFormat="1">
      <c r="B61" s="70"/>
      <c r="P61" s="39"/>
    </row>
    <row r="62" spans="2:16" s="37" customFormat="1">
      <c r="B62" s="70"/>
      <c r="P62" s="39"/>
    </row>
    <row r="63" spans="2:16" s="37" customFormat="1">
      <c r="B63" s="70"/>
      <c r="P63" s="39"/>
    </row>
    <row r="64" spans="2:16" s="37" customFormat="1" ht="17.25" customHeight="1">
      <c r="B64" s="75" t="s">
        <v>315</v>
      </c>
      <c r="C64" s="163" t="s">
        <v>355</v>
      </c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39"/>
    </row>
    <row r="65" spans="2:60" s="37" customFormat="1" ht="15" customHeight="1">
      <c r="B65" s="70"/>
      <c r="C65" s="164" t="s">
        <v>356</v>
      </c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39"/>
    </row>
    <row r="66" spans="2:60" s="37" customFormat="1" ht="15" customHeight="1">
      <c r="B66" s="70"/>
      <c r="C66" s="164" t="s">
        <v>849</v>
      </c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39"/>
    </row>
    <row r="67" spans="2:60" s="37" customFormat="1" ht="15" customHeight="1">
      <c r="B67" s="70"/>
      <c r="C67" s="164" t="s">
        <v>850</v>
      </c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39"/>
    </row>
    <row r="68" spans="2:60" s="90" customFormat="1" ht="31.5" customHeight="1">
      <c r="B68" s="91" t="s">
        <v>315</v>
      </c>
      <c r="C68" s="165" t="s">
        <v>357</v>
      </c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92"/>
      <c r="R68" s="93"/>
    </row>
    <row r="69" spans="2:60" s="90" customFormat="1" ht="31.5" customHeight="1">
      <c r="B69" s="91"/>
      <c r="C69" s="166" t="s">
        <v>358</v>
      </c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92"/>
    </row>
    <row r="70" spans="2:60" s="90" customFormat="1" ht="29.25" customHeight="1">
      <c r="B70" s="91"/>
      <c r="C70" s="166" t="s">
        <v>359</v>
      </c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92"/>
    </row>
    <row r="71" spans="2:60" s="90" customFormat="1">
      <c r="B71" s="94"/>
      <c r="C71" s="166" t="s">
        <v>360</v>
      </c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92"/>
    </row>
    <row r="72" spans="2:60" s="37" customFormat="1">
      <c r="B72" s="70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39"/>
    </row>
    <row r="73" spans="2:60" s="37" customFormat="1">
      <c r="B73" s="70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39"/>
    </row>
    <row r="74" spans="2:60" s="37" customFormat="1">
      <c r="B74" s="70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39"/>
    </row>
    <row r="75" spans="2:60" s="37" customFormat="1">
      <c r="B75" s="70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39"/>
    </row>
    <row r="76" spans="2:60" s="37" customFormat="1" ht="45" customHeight="1">
      <c r="B76" s="75" t="s">
        <v>315</v>
      </c>
      <c r="C76" s="165" t="s">
        <v>376</v>
      </c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39"/>
    </row>
    <row r="77" spans="2:60" s="37" customFormat="1" ht="29.25" customHeight="1">
      <c r="B77" s="75"/>
      <c r="C77" s="157" t="s">
        <v>361</v>
      </c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39"/>
    </row>
    <row r="78" spans="2:60" s="37" customFormat="1" ht="15">
      <c r="B78" s="75" t="s">
        <v>315</v>
      </c>
      <c r="C78" s="159" t="s">
        <v>362</v>
      </c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39"/>
    </row>
    <row r="79" spans="2:60" s="37" customFormat="1" ht="15">
      <c r="B79" s="75"/>
      <c r="C79" s="157" t="s">
        <v>363</v>
      </c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39"/>
    </row>
    <row r="80" spans="2:60" s="37" customFormat="1" ht="59.25" customHeight="1">
      <c r="B80" s="75"/>
      <c r="C80" s="157" t="s">
        <v>364</v>
      </c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39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158"/>
      <c r="BH80" s="158"/>
    </row>
    <row r="81" spans="2:60" s="37" customFormat="1">
      <c r="B81" s="70"/>
      <c r="C81" s="157" t="s">
        <v>365</v>
      </c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39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158"/>
      <c r="BB81" s="158"/>
      <c r="BC81" s="158"/>
      <c r="BD81" s="158"/>
      <c r="BE81" s="158"/>
      <c r="BF81" s="158"/>
      <c r="BG81" s="158"/>
      <c r="BH81" s="158"/>
    </row>
    <row r="82" spans="2:60" s="37" customFormat="1">
      <c r="B82" s="70"/>
      <c r="C82" s="160" t="s">
        <v>366</v>
      </c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39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</row>
    <row r="83" spans="2:60" s="37" customFormat="1">
      <c r="B83" s="70"/>
      <c r="C83" s="160" t="s">
        <v>367</v>
      </c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39"/>
      <c r="S83" s="158" t="s">
        <v>368</v>
      </c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  <c r="AV83" s="158"/>
      <c r="AW83" s="158"/>
      <c r="AX83" s="158"/>
      <c r="AY83" s="158"/>
      <c r="AZ83" s="158"/>
      <c r="BA83" s="158"/>
      <c r="BB83" s="158"/>
      <c r="BC83" s="158"/>
      <c r="BD83" s="158"/>
      <c r="BE83" s="158"/>
      <c r="BF83" s="158"/>
      <c r="BG83" s="158"/>
      <c r="BH83" s="158"/>
    </row>
    <row r="84" spans="2:60" s="37" customFormat="1">
      <c r="B84" s="70"/>
      <c r="C84" s="161" t="s">
        <v>369</v>
      </c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39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  <c r="BH84" s="158"/>
    </row>
    <row r="85" spans="2:60" s="37" customFormat="1" ht="30.75" customHeight="1">
      <c r="B85" s="70"/>
      <c r="C85" s="157" t="s">
        <v>370</v>
      </c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39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  <c r="AX85" s="158"/>
      <c r="AY85" s="158"/>
      <c r="AZ85" s="158"/>
      <c r="BA85" s="158"/>
      <c r="BB85" s="158"/>
      <c r="BC85" s="158"/>
      <c r="BD85" s="158"/>
      <c r="BE85" s="158"/>
      <c r="BF85" s="158"/>
      <c r="BG85" s="158"/>
      <c r="BH85" s="158"/>
    </row>
    <row r="86" spans="2:60" s="37" customFormat="1">
      <c r="B86" s="70"/>
      <c r="C86" s="157" t="s">
        <v>371</v>
      </c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39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  <c r="AU86" s="158"/>
      <c r="AV86" s="158"/>
      <c r="AW86" s="158"/>
      <c r="AX86" s="158"/>
      <c r="AY86" s="158"/>
      <c r="AZ86" s="158"/>
      <c r="BA86" s="158"/>
      <c r="BB86" s="158"/>
      <c r="BC86" s="158"/>
      <c r="BD86" s="158"/>
      <c r="BE86" s="158"/>
      <c r="BF86" s="158"/>
      <c r="BG86" s="158"/>
      <c r="BH86" s="158"/>
    </row>
    <row r="87" spans="2:60" s="37" customFormat="1" ht="45" customHeight="1">
      <c r="B87" s="75" t="s">
        <v>315</v>
      </c>
      <c r="C87" s="159" t="s">
        <v>372</v>
      </c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39"/>
    </row>
    <row r="88" spans="2:60" s="37" customFormat="1" ht="30" customHeight="1">
      <c r="B88" s="70"/>
      <c r="C88" s="157" t="s">
        <v>373</v>
      </c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39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  <c r="AP88" s="158"/>
      <c r="AQ88" s="158"/>
      <c r="AR88" s="158"/>
      <c r="AS88" s="158"/>
      <c r="AT88" s="158"/>
      <c r="AU88" s="158"/>
      <c r="AV88" s="158"/>
      <c r="AW88" s="158"/>
      <c r="AX88" s="158"/>
      <c r="AY88" s="158"/>
      <c r="AZ88" s="158"/>
      <c r="BA88" s="158"/>
      <c r="BB88" s="158"/>
      <c r="BC88" s="158"/>
      <c r="BD88" s="158"/>
      <c r="BE88" s="158"/>
      <c r="BF88" s="158"/>
      <c r="BG88" s="158"/>
      <c r="BH88" s="158"/>
    </row>
    <row r="89" spans="2:60" s="37" customFormat="1" ht="45" customHeight="1">
      <c r="B89" s="70"/>
      <c r="C89" s="157" t="s">
        <v>374</v>
      </c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39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P89" s="158"/>
      <c r="AQ89" s="158"/>
      <c r="AR89" s="158"/>
      <c r="AS89" s="158"/>
      <c r="AT89" s="158"/>
      <c r="AU89" s="158"/>
      <c r="AV89" s="158"/>
      <c r="AW89" s="158"/>
      <c r="AX89" s="158"/>
      <c r="AY89" s="158"/>
      <c r="AZ89" s="158"/>
      <c r="BA89" s="158"/>
      <c r="BB89" s="158"/>
      <c r="BC89" s="158"/>
      <c r="BD89" s="158"/>
      <c r="BE89" s="158"/>
      <c r="BF89" s="158"/>
      <c r="BG89" s="158"/>
      <c r="BH89" s="158"/>
    </row>
    <row r="90" spans="2:60" s="37" customFormat="1">
      <c r="B90" s="70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3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</row>
    <row r="91" spans="2:60" s="37" customFormat="1">
      <c r="B91" s="70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3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</row>
    <row r="92" spans="2:60" s="37" customFormat="1">
      <c r="B92" s="70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3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</row>
    <row r="93" spans="2:60" s="37" customFormat="1">
      <c r="B93" s="70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3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79"/>
      <c r="BG93" s="79"/>
      <c r="BH93" s="79"/>
    </row>
    <row r="94" spans="2:60" s="37" customFormat="1" ht="15">
      <c r="B94" s="75" t="s">
        <v>315</v>
      </c>
      <c r="C94" s="159" t="s">
        <v>375</v>
      </c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39"/>
    </row>
    <row r="95" spans="2:60" s="37" customFormat="1">
      <c r="B95" s="38"/>
      <c r="P95" s="39"/>
    </row>
    <row r="96" spans="2:60" s="37" customFormat="1">
      <c r="B96" s="38"/>
      <c r="P96" s="39"/>
    </row>
    <row r="97" spans="2:16"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9"/>
    </row>
    <row r="98" spans="2:16">
      <c r="B98" s="38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9"/>
    </row>
    <row r="99" spans="2:16">
      <c r="B99" s="38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9"/>
    </row>
    <row r="100" spans="2:16">
      <c r="B100" s="38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9"/>
    </row>
    <row r="101" spans="2:16"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9"/>
    </row>
    <row r="102" spans="2:16">
      <c r="B102" s="38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9"/>
    </row>
    <row r="103" spans="2:16"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9"/>
    </row>
    <row r="104" spans="2:16"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9"/>
    </row>
    <row r="105" spans="2:16"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9"/>
    </row>
    <row r="106" spans="2:16"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9"/>
    </row>
    <row r="107" spans="2:16"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9"/>
    </row>
    <row r="108" spans="2:16"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9"/>
    </row>
    <row r="109" spans="2:16"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9"/>
    </row>
    <row r="110" spans="2:16"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9"/>
    </row>
    <row r="111" spans="2:16"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9"/>
    </row>
    <row r="112" spans="2:16" ht="15" thickBot="1">
      <c r="B112" s="80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2"/>
    </row>
    <row r="113" ht="15" thickTop="1"/>
  </sheetData>
  <mergeCells count="56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77:O77"/>
    <mergeCell ref="C64:O64"/>
    <mergeCell ref="C66:O66"/>
    <mergeCell ref="C67:O67"/>
    <mergeCell ref="C51:O51"/>
    <mergeCell ref="C52:O52"/>
    <mergeCell ref="C53:O53"/>
    <mergeCell ref="C54:O54"/>
    <mergeCell ref="C55:O55"/>
    <mergeCell ref="C59:O59"/>
    <mergeCell ref="C68:O68"/>
    <mergeCell ref="C69:O69"/>
    <mergeCell ref="C70:O70"/>
    <mergeCell ref="C71:O71"/>
    <mergeCell ref="C76:O76"/>
    <mergeCell ref="C65:O65"/>
    <mergeCell ref="C78:O78"/>
    <mergeCell ref="C79:O79"/>
    <mergeCell ref="C80:O80"/>
    <mergeCell ref="S80:BH80"/>
    <mergeCell ref="C81:O81"/>
    <mergeCell ref="S81:BH81"/>
    <mergeCell ref="C82:O82"/>
    <mergeCell ref="S82:BH82"/>
    <mergeCell ref="C83:O83"/>
    <mergeCell ref="S83:BH83"/>
    <mergeCell ref="C84:O84"/>
    <mergeCell ref="S84:BH84"/>
    <mergeCell ref="C89:O89"/>
    <mergeCell ref="S89:BH89"/>
    <mergeCell ref="C94:O94"/>
    <mergeCell ref="C85:O85"/>
    <mergeCell ref="S85:BH85"/>
    <mergeCell ref="C86:O86"/>
    <mergeCell ref="S86:BH86"/>
    <mergeCell ref="C87:O87"/>
    <mergeCell ref="C88:O88"/>
    <mergeCell ref="S88:BH8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all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2020-08-11T20:05:46Z</dcterms:created>
  <dcterms:modified xsi:type="dcterms:W3CDTF">2021-11-09T08:55:06Z</dcterms:modified>
</cp:coreProperties>
</file>